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slicers/slicer1.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E:\hilly\HILLYDATA\CAPSTONE\AMAZON REVIEW ANALYSIS\"/>
    </mc:Choice>
  </mc:AlternateContent>
  <xr:revisionPtr revIDLastSave="0" documentId="13_ncr:1_{47C1C6D8-70E6-4B49-A395-BE85BEE4FCF7}" xr6:coauthVersionLast="45" xr6:coauthVersionMax="45" xr10:uidLastSave="{00000000-0000-0000-0000-000000000000}"/>
  <bookViews>
    <workbookView xWindow="-120" yWindow="-120" windowWidth="23310" windowHeight="13740" xr2:uid="{04E2F42B-B0E7-C14E-A690-B41CAFCE17AF}"/>
  </bookViews>
  <sheets>
    <sheet name="AMAZON PIVOT TABLE" sheetId="2" r:id="rId1"/>
    <sheet name="DASHBOARD" sheetId="3" state="hidden" r:id="rId2"/>
    <sheet name="AMAZON DASHBOARD" sheetId="4" r:id="rId3"/>
    <sheet name="amazon RAW DATA" sheetId="1" r:id="rId4"/>
  </sheets>
  <definedNames>
    <definedName name="Slicer_category">#N/A</definedName>
    <definedName name="Slicer_Price_Range_Bucket">#N/A</definedName>
    <definedName name="Slicer_rating">#N/A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2" i="1" l="1"/>
  <c r="L2" i="1" l="1"/>
  <c r="C2" i="1"/>
  <c r="G2" i="1"/>
  <c r="F2" i="1"/>
  <c r="E2" i="1"/>
  <c r="Q2" i="1"/>
  <c r="P2"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C1281" i="1"/>
  <c r="E1281" i="1"/>
  <c r="F1281" i="1"/>
  <c r="G1281" i="1"/>
  <c r="K1281" i="1"/>
  <c r="L1281" i="1"/>
  <c r="M1281" i="1"/>
  <c r="P1281" i="1"/>
  <c r="K2" i="1" l="1"/>
  <c r="C3" i="1"/>
  <c r="A17" i="2"/>
  <c r="A16" i="2"/>
  <c r="A18" i="2"/>
  <c r="P3" i="1" l="1"/>
  <c r="C4" i="1" l="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P4" i="1" l="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alcChain>
</file>

<file path=xl/sharedStrings.xml><?xml version="1.0" encoding="utf-8"?>
<sst xmlns="http://schemas.openxmlformats.org/spreadsheetml/2006/main" count="16289" uniqueCount="13138">
  <si>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</si>
  <si>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</si>
  <si>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</si>
  <si>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</si>
  <si>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</si>
  <si>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</si>
  <si>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</si>
  <si>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</si>
  <si>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</si>
  <si>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</si>
  <si>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</si>
  <si>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</si>
  <si>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</si>
  <si>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</si>
  <si>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</si>
  <si>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</si>
  <si>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</si>
  <si>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</si>
  <si>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</si>
  <si>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</si>
  <si>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</si>
  <si>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</si>
  <si>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</si>
  <si>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</si>
  <si>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</si>
  <si>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</si>
  <si>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</si>
  <si>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</si>
  <si>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</si>
  <si>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</si>
  <si>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</si>
  <si>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</si>
  <si>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</si>
  <si>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</si>
  <si>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</si>
  <si>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</si>
  <si>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</si>
  <si>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</si>
  <si>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</si>
  <si>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</si>
  <si>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</si>
  <si>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</si>
  <si>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</si>
  <si>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</si>
  <si>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</si>
  <si>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</si>
  <si>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</si>
  <si>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</si>
  <si>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</si>
  <si>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</si>
  <si>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</si>
  <si>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</si>
  <si>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</si>
  <si>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</si>
  <si>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</si>
  <si>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</si>
  <si>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</si>
  <si>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</si>
  <si>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</si>
  <si>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</si>
  <si>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</si>
  <si>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</si>
  <si>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</si>
  <si>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</si>
  <si>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</si>
  <si>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</si>
  <si>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</si>
  <si>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</si>
  <si>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</si>
  <si>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</si>
  <si>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</si>
  <si>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</si>
  <si>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</si>
  <si>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</si>
  <si>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</si>
  <si>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</si>
  <si>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</si>
  <si>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</si>
  <si>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</si>
  <si>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</si>
  <si>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</si>
  <si>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</si>
  <si>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</si>
  <si>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</si>
  <si>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</si>
  <si>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</si>
  <si>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</si>
  <si>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</si>
  <si>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</si>
  <si>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</si>
  <si>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</si>
  <si>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</si>
  <si>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</si>
  <si>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</si>
  <si>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</si>
  <si>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</si>
  <si>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</si>
  <si>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</si>
  <si>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</si>
  <si>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</si>
  <si>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</si>
  <si>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</si>
  <si>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</si>
  <si>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</si>
  <si>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</si>
  <si>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</si>
  <si>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</si>
  <si>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</si>
  <si>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</si>
  <si>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</si>
  <si>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</si>
  <si>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</si>
  <si>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</si>
  <si>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</si>
  <si>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</si>
  <si>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</si>
  <si>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</si>
  <si>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</si>
  <si>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</si>
  <si>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</si>
  <si>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</si>
  <si>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</si>
  <si>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</si>
  <si>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</si>
  <si>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</si>
  <si>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</si>
  <si>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</si>
  <si>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</si>
  <si>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</si>
  <si>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</si>
  <si>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</si>
  <si>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</si>
  <si>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</si>
  <si>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</si>
  <si>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</si>
  <si>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</si>
  <si>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</si>
  <si>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</si>
  <si>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</si>
  <si>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</si>
  <si>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</si>
  <si>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</si>
  <si>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</si>
  <si>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</si>
  <si>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</si>
  <si>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</si>
  <si>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</si>
  <si>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</si>
  <si>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</si>
  <si>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</si>
  <si>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</si>
  <si>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</si>
  <si>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</si>
  <si>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</si>
  <si>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</si>
  <si>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</si>
  <si>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</si>
  <si>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</si>
  <si>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</si>
  <si>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</si>
  <si>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</si>
  <si>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</si>
  <si>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</si>
  <si>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</si>
  <si>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</si>
  <si>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</si>
  <si>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</si>
  <si>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</si>
  <si>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</si>
  <si>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</si>
  <si>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</si>
  <si>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</si>
  <si>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</si>
  <si>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</si>
  <si>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</si>
  <si>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</si>
  <si>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</si>
  <si>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</si>
  <si>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</si>
  <si>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</si>
  <si>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</si>
  <si>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</si>
  <si>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</si>
  <si>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</si>
  <si>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</si>
  <si>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</si>
  <si>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</si>
  <si>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</si>
  <si>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</si>
  <si>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</si>
  <si>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</si>
  <si>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</si>
  <si>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</si>
  <si>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</si>
  <si>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</si>
  <si>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</si>
  <si>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</si>
  <si>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</si>
  <si>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</si>
  <si>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</si>
  <si>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</si>
  <si>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</si>
  <si>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</si>
  <si>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</si>
  <si>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</si>
  <si>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</si>
  <si>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</si>
  <si>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</si>
  <si>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</si>
  <si>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</si>
  <si>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</si>
  <si>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</si>
  <si>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</si>
  <si>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</si>
  <si>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</si>
  <si>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</si>
  <si>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</si>
  <si>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</si>
  <si>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</si>
  <si>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</si>
  <si>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</si>
  <si>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</si>
  <si>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</si>
  <si>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</si>
  <si>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</si>
  <si>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</si>
  <si>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</si>
  <si>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</si>
  <si>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</si>
  <si>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</si>
  <si>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</si>
  <si>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</si>
  <si>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</si>
  <si>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</si>
  <si>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</si>
  <si>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</si>
  <si>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</si>
  <si>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</si>
  <si>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</si>
  <si>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</si>
  <si>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</si>
  <si>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</si>
  <si>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</si>
  <si>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</si>
  <si>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</si>
  <si>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</si>
  <si>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</si>
  <si>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</si>
  <si>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</si>
  <si>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</si>
  <si>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</si>
  <si>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</si>
  <si>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</si>
  <si>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</si>
  <si>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</si>
  <si>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</si>
  <si>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</si>
  <si>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</si>
  <si>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</si>
  <si>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</si>
  <si>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</si>
  <si>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</si>
  <si>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</si>
  <si>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</si>
  <si>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</si>
  <si>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</si>
  <si>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</si>
  <si>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</si>
  <si>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</si>
  <si>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</si>
  <si>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</si>
  <si>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</si>
  <si>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</si>
  <si>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</si>
  <si>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</si>
  <si>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</si>
  <si>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</si>
  <si>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</si>
  <si>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</si>
  <si>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</si>
  <si>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</si>
  <si>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</si>
  <si>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</si>
  <si>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</si>
  <si>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</si>
  <si>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</si>
  <si>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</si>
  <si>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</si>
  <si>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</si>
  <si>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</si>
  <si>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</si>
  <si>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</si>
  <si>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</si>
  <si>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</si>
  <si>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</si>
  <si>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</si>
  <si>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</si>
  <si>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</si>
  <si>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</si>
  <si>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</si>
  <si>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</si>
  <si>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</si>
  <si>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</si>
  <si>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</si>
  <si>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</si>
  <si>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</si>
  <si>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</si>
  <si>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</si>
  <si>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</si>
  <si>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</si>
  <si>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</si>
  <si>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</si>
  <si>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</si>
  <si>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</si>
  <si>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</si>
  <si>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</si>
  <si>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</si>
  <si>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</si>
  <si>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</si>
  <si>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</si>
  <si>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</si>
  <si>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</si>
  <si>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</si>
  <si>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</si>
  <si>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</si>
  <si>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</si>
  <si>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</si>
  <si>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</si>
  <si>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</si>
  <si>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</si>
  <si>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</si>
  <si>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</si>
  <si>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</si>
  <si>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</si>
  <si>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</si>
  <si>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</si>
  <si>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</si>
  <si>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</si>
  <si>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</si>
  <si>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</si>
  <si>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</si>
  <si>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</si>
  <si>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</si>
  <si>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</si>
  <si>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</si>
  <si>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</si>
  <si>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</si>
  <si>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</si>
  <si>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</si>
  <si>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</si>
  <si>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</si>
  <si>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</si>
  <si>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</si>
  <si>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</si>
  <si>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</si>
  <si>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</si>
  <si>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</si>
  <si>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</si>
  <si>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</si>
  <si>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</si>
  <si>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</si>
  <si>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</si>
  <si>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</si>
  <si>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</si>
  <si>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</si>
  <si>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</si>
  <si>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</si>
  <si>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</si>
  <si>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</si>
  <si>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</si>
  <si>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</si>
  <si>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</si>
  <si>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</si>
  <si>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</si>
  <si>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</si>
  <si>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</si>
  <si>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</si>
  <si>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</si>
  <si>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</si>
  <si>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</si>
  <si>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</si>
  <si>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</si>
  <si>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</si>
  <si>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</si>
  <si>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</si>
  <si>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</si>
  <si>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</si>
  <si>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</si>
  <si>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</si>
  <si>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</si>
  <si>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</si>
  <si>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</si>
  <si>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</si>
  <si>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</si>
  <si>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</si>
  <si>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</si>
  <si>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</si>
  <si>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</si>
  <si>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</si>
  <si>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</si>
  <si>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</si>
  <si>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</si>
  <si>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</si>
  <si>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</si>
  <si>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</si>
  <si>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</si>
  <si>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</si>
  <si>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</si>
  <si>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</si>
  <si>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</si>
  <si>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</si>
  <si>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</si>
  <si>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</si>
  <si>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</si>
  <si>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</si>
  <si>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</si>
  <si>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</si>
  <si>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</si>
  <si>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</si>
  <si>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</si>
  <si>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</si>
  <si>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</si>
  <si>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</si>
  <si>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</si>
  <si>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</si>
  <si>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</si>
  <si>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</si>
  <si>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</si>
  <si>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</si>
  <si>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</si>
  <si>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</si>
  <si>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</si>
  <si>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</si>
  <si>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</si>
  <si>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</si>
  <si>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</si>
  <si>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</si>
  <si>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</si>
  <si>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</si>
  <si>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</si>
  <si>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</si>
  <si>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</si>
  <si>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</si>
  <si>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</si>
  <si>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</si>
  <si>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</si>
  <si>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</si>
  <si>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</si>
  <si>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</si>
  <si>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</si>
  <si>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</si>
  <si>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</si>
  <si>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</si>
  <si>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</si>
  <si>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</si>
  <si>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</si>
  <si>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</si>
  <si>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</si>
  <si>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</si>
  <si>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</si>
  <si>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</si>
  <si>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</si>
  <si>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</si>
  <si>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</si>
  <si>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</si>
  <si>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</si>
  <si>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</si>
  <si>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</si>
  <si>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</si>
  <si>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</si>
  <si>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</si>
  <si>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</si>
  <si>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</si>
  <si>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</si>
  <si>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</si>
  <si>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</si>
  <si>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</si>
  <si>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</si>
  <si>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</si>
  <si>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</si>
  <si>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</si>
  <si>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</si>
  <si>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</si>
  <si>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</si>
  <si>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</si>
  <si>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</si>
  <si>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</si>
  <si>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</si>
  <si>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</si>
  <si>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</si>
  <si>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</si>
  <si>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</si>
  <si>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</si>
  <si>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</si>
  <si>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</si>
  <si>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</si>
  <si>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</si>
  <si>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</si>
  <si>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</si>
  <si>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</si>
  <si>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</si>
  <si>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</si>
  <si>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</si>
  <si>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</si>
  <si>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</si>
  <si>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</si>
  <si>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</si>
  <si>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</si>
  <si>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</si>
  <si>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</si>
  <si>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</si>
  <si>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</si>
  <si>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</si>
  <si>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</si>
  <si>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</si>
  <si>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</si>
  <si>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</si>
  <si>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</si>
  <si>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</si>
  <si>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</si>
  <si>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</si>
  <si>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</si>
  <si>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</si>
  <si>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</si>
  <si>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</si>
  <si>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</si>
  <si>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</si>
  <si>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</si>
  <si>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</si>
  <si>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</si>
  <si>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</si>
  <si>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</si>
  <si>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</si>
  <si>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</si>
  <si>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</si>
  <si>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</si>
  <si>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</si>
  <si>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</si>
  <si>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</si>
  <si>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</si>
  <si>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</si>
  <si>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</si>
  <si>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</si>
  <si>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</si>
  <si>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</si>
  <si>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</si>
  <si>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</si>
  <si>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</si>
  <si>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</si>
  <si>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</si>
  <si>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</si>
  <si>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</si>
  <si>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</si>
  <si>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</si>
  <si>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</si>
  <si>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</si>
  <si>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</si>
  <si>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</si>
  <si>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</si>
  <si>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</si>
  <si>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</si>
  <si>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</si>
  <si>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</si>
  <si>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</si>
  <si>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</si>
  <si>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</si>
  <si>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</si>
  <si>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</si>
  <si>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</si>
  <si>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</si>
  <si>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</si>
  <si>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</si>
  <si>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</si>
  <si>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</si>
  <si>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</si>
  <si>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</si>
  <si>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</si>
  <si>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</si>
  <si>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</si>
  <si>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</si>
  <si>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</si>
  <si>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</si>
  <si>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</si>
  <si>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</si>
  <si>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</si>
  <si>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</si>
  <si>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</si>
  <si>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</si>
  <si>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</si>
  <si>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</si>
  <si>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</si>
  <si>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</si>
  <si>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</si>
  <si>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</si>
  <si>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</si>
  <si>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</si>
  <si>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</si>
  <si>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</si>
  <si>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</si>
  <si>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</si>
  <si>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</si>
  <si>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</si>
  <si>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</si>
  <si>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</si>
  <si>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</si>
  <si>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</si>
  <si>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</si>
  <si>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</si>
  <si>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</si>
  <si>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</si>
  <si>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</si>
  <si>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</si>
  <si>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</si>
  <si>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</si>
  <si>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</si>
  <si>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</si>
  <si>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</si>
  <si>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</si>
  <si>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</si>
  <si>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</si>
  <si>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</si>
  <si>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</si>
  <si>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</si>
  <si>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</si>
  <si>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</si>
  <si>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</si>
  <si>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</si>
  <si>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</si>
  <si>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</si>
  <si>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</si>
  <si>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</si>
  <si>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</si>
  <si>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</si>
  <si>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</si>
  <si>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</si>
  <si>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</si>
  <si>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</si>
  <si>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</si>
  <si>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</si>
  <si>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</si>
  <si>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</si>
  <si>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</si>
  <si>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</si>
  <si>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</si>
  <si>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</si>
  <si>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</si>
  <si>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</si>
  <si>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</si>
  <si>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</si>
  <si>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</si>
  <si>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</si>
  <si>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</si>
  <si>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</si>
  <si>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</si>
  <si>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</si>
  <si>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</si>
  <si>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</si>
  <si>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</si>
  <si>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</si>
  <si>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</si>
  <si>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</si>
  <si>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</si>
  <si>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</si>
  <si>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</si>
  <si>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</si>
  <si>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</si>
  <si>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</si>
  <si>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</si>
  <si>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</si>
  <si>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</si>
  <si>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</si>
  <si>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</si>
  <si>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</si>
  <si>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</si>
  <si>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</si>
  <si>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</si>
  <si>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</si>
  <si>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</si>
  <si>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</si>
  <si>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</si>
  <si>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</si>
  <si>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</si>
  <si>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</si>
  <si>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</si>
  <si>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</si>
  <si>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</si>
  <si>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</si>
  <si>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</si>
  <si>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</si>
  <si>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</si>
  <si>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</si>
  <si>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</si>
  <si>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</si>
  <si>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</si>
  <si>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</si>
  <si>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</si>
  <si>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</si>
  <si>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</si>
  <si>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</si>
  <si>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</si>
  <si>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</si>
  <si>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</si>
  <si>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</si>
  <si>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</si>
  <si>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</si>
  <si>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</si>
  <si>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</si>
  <si>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</si>
  <si>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</si>
  <si>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</si>
  <si>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</si>
  <si>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</si>
  <si>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</si>
  <si>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</si>
  <si>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</si>
  <si>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</si>
  <si>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</si>
  <si>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</si>
  <si>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</si>
  <si>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</si>
  <si>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</si>
  <si>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</si>
  <si>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</si>
  <si>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</si>
  <si>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</si>
  <si>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</si>
  <si>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</si>
  <si>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</si>
  <si>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</si>
  <si>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</si>
  <si>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</si>
  <si>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</si>
  <si>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</si>
  <si>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</si>
  <si>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</si>
  <si>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</si>
  <si>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</si>
  <si>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</si>
  <si>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</si>
  <si>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</si>
  <si>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</si>
  <si>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</si>
  <si>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</si>
  <si>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</si>
  <si>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</si>
  <si>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</si>
  <si>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</si>
  <si>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</si>
  <si>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</si>
  <si>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</si>
  <si>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</si>
  <si>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</si>
  <si>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</si>
  <si>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</si>
  <si>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</si>
  <si>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</si>
  <si>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</si>
  <si>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</si>
  <si>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</si>
  <si>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</si>
  <si>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</si>
  <si>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</si>
  <si>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</si>
  <si>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</si>
  <si>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</si>
  <si>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</si>
  <si>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</si>
  <si>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</si>
  <si>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</si>
  <si>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</si>
  <si>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</si>
  <si>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</si>
  <si>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</si>
  <si>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</si>
  <si>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</si>
  <si>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</si>
  <si>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</si>
  <si>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</si>
  <si>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</si>
  <si>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</si>
  <si>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</si>
  <si>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</si>
  <si>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</si>
  <si>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</si>
  <si>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</si>
  <si>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</si>
  <si>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</si>
  <si>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</si>
  <si>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</si>
  <si>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</si>
  <si>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</si>
  <si>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</si>
  <si>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</si>
  <si>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</si>
  <si>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</si>
  <si>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</si>
  <si>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</si>
  <si>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</si>
  <si>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</si>
  <si>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</si>
  <si>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</si>
  <si>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</si>
  <si>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</si>
  <si>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</si>
  <si>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</si>
  <si>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</si>
  <si>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</si>
  <si>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</si>
  <si>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</si>
  <si>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</si>
  <si>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</si>
  <si>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</si>
  <si>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</si>
  <si>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</si>
  <si>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</si>
  <si>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</si>
  <si>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</si>
  <si>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</si>
  <si>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</si>
  <si>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</si>
  <si>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</si>
  <si>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</si>
  <si>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</si>
  <si>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</si>
  <si>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</si>
  <si>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</si>
  <si>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</si>
  <si>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</si>
  <si>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</si>
  <si>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</si>
  <si>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</si>
  <si>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</si>
  <si>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</si>
  <si>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</si>
  <si>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</si>
  <si>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</si>
  <si>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</si>
  <si>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</si>
  <si>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</si>
  <si>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</si>
  <si>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</si>
  <si>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</si>
  <si>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</si>
  <si>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</si>
  <si>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</si>
  <si>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</si>
  <si>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</si>
  <si>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</si>
  <si>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</si>
  <si>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</si>
  <si>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</si>
  <si>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</si>
  <si>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</si>
  <si>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</si>
  <si>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</si>
  <si>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</si>
  <si>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</si>
  <si>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</si>
  <si>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</si>
  <si>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</si>
  <si>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</si>
  <si>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</si>
  <si>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</si>
  <si>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</si>
  <si>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</si>
  <si>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</si>
  <si>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</si>
  <si>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</si>
  <si>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</si>
  <si>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</si>
  <si>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</si>
  <si>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</si>
  <si>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</si>
  <si>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</si>
  <si>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</si>
  <si>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</si>
  <si>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</si>
  <si>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</si>
  <si>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</si>
  <si>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</si>
  <si>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</si>
  <si>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</si>
  <si>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</si>
  <si>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</si>
  <si>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</si>
  <si>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</si>
  <si>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</si>
  <si>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</si>
  <si>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</si>
  <si>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</si>
  <si>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</si>
  <si>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</si>
  <si>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</si>
  <si>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</si>
  <si>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</si>
  <si>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</si>
  <si>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</si>
  <si>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</si>
  <si>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</si>
  <si>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</si>
  <si>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</si>
  <si>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</si>
  <si>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</si>
  <si>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</si>
  <si>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</si>
  <si>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</si>
  <si>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</si>
  <si>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</si>
  <si>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</si>
  <si>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</si>
  <si>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</si>
  <si>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</si>
  <si>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</si>
  <si>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</si>
  <si>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</si>
  <si>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</si>
  <si>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</si>
  <si>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</si>
  <si>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</si>
  <si>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</si>
  <si>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</si>
  <si>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</si>
  <si>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</si>
  <si>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</si>
  <si>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</si>
  <si>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</si>
  <si>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</si>
  <si>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</si>
  <si>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</si>
  <si>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</si>
  <si>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</si>
  <si>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</si>
  <si>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</si>
  <si>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</si>
  <si>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</si>
  <si>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</si>
  <si>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</si>
  <si>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</si>
  <si>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</si>
  <si>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</si>
  <si>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</si>
  <si>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</si>
  <si>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</si>
  <si>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</si>
  <si>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</si>
  <si>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</si>
  <si>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</si>
  <si>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</si>
  <si>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</si>
  <si>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</si>
  <si>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</si>
  <si>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</si>
  <si>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</si>
  <si>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</si>
  <si>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</si>
  <si>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</si>
  <si>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</si>
  <si>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</si>
  <si>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</si>
  <si>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</si>
  <si>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</si>
  <si>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</si>
  <si>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</si>
  <si>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</si>
  <si>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</si>
  <si>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</si>
  <si>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</si>
  <si>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</si>
  <si>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</si>
  <si>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</si>
  <si>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</si>
  <si>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</si>
  <si>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</si>
  <si>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</si>
  <si>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</si>
  <si>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</si>
  <si>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</si>
  <si>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</si>
  <si>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</si>
  <si>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</si>
  <si>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</si>
  <si>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</si>
  <si>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</si>
  <si>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</si>
  <si>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</si>
  <si>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</si>
  <si>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</si>
  <si>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</si>
  <si>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</si>
  <si>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</si>
  <si>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</si>
  <si>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</si>
  <si>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</si>
  <si>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</si>
  <si>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</si>
  <si>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</si>
  <si>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</si>
  <si>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</si>
  <si>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</si>
  <si>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</si>
  <si>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</si>
  <si>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</si>
  <si>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</si>
  <si>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</si>
  <si>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</si>
  <si>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</si>
  <si>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</si>
  <si>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</si>
  <si>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</si>
  <si>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</si>
  <si>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</si>
  <si>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</si>
  <si>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</si>
  <si>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</si>
  <si>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</si>
  <si>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</si>
  <si>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</si>
  <si>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</si>
  <si>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</si>
  <si>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</si>
  <si>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</si>
  <si>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</si>
  <si>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</si>
  <si>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</si>
  <si>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</si>
  <si>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</si>
  <si>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</si>
  <si>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</si>
  <si>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</si>
  <si>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</si>
  <si>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</si>
  <si>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</si>
  <si>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</si>
  <si>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</si>
  <si>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</si>
  <si>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</si>
  <si>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</si>
  <si>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</si>
  <si>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</si>
  <si>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</si>
  <si>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</si>
  <si>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</si>
  <si>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</si>
  <si>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</si>
  <si>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</si>
  <si>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</si>
  <si>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</si>
  <si>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</si>
  <si>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</si>
  <si>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</si>
  <si>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</si>
  <si>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</si>
  <si>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</si>
  <si>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</si>
  <si>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</si>
  <si>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</si>
  <si>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</si>
  <si>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</si>
  <si>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</si>
  <si>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</si>
  <si>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</si>
  <si>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</si>
  <si>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</si>
  <si>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</si>
  <si>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</si>
  <si>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</si>
  <si>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</si>
  <si>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</si>
  <si>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</si>
  <si>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</si>
  <si>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</si>
  <si>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</si>
  <si>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</si>
  <si>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</si>
  <si>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</si>
  <si>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</si>
  <si>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</si>
  <si>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</si>
  <si>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</si>
  <si>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</si>
  <si>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</si>
  <si>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</si>
  <si>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</si>
  <si>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</si>
  <si>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</si>
  <si>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</si>
  <si>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</si>
  <si>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</si>
  <si>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</si>
  <si>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</si>
  <si>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</si>
  <si>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</si>
  <si>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</si>
  <si>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</si>
  <si>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</si>
  <si>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</si>
  <si>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</si>
  <si>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</si>
  <si>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</si>
  <si>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</si>
  <si>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</si>
  <si>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</si>
  <si>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</si>
  <si>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</si>
  <si>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</si>
  <si>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</si>
  <si>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</si>
  <si>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</si>
  <si>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</si>
  <si>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</si>
  <si>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</si>
  <si>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</si>
  <si>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</si>
  <si>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</si>
  <si>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</si>
  <si>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</si>
  <si>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</si>
  <si>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</si>
  <si>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</si>
  <si>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</si>
  <si>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</si>
  <si>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</si>
  <si>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</si>
  <si>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</si>
  <si>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</si>
  <si>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</si>
  <si>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</si>
  <si>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</si>
  <si>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</si>
  <si>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</si>
  <si>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</si>
  <si>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</si>
  <si>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</si>
  <si>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</si>
  <si>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</si>
  <si>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</si>
  <si>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</si>
  <si>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</si>
  <si>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</si>
  <si>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</si>
  <si>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</si>
  <si>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</si>
  <si>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</si>
  <si>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</si>
  <si>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</si>
  <si>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</si>
  <si>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</si>
  <si>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</si>
  <si>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</si>
  <si>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</si>
  <si>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</si>
  <si>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</si>
  <si>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</si>
  <si>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</si>
  <si>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</si>
  <si>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</si>
  <si>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</si>
  <si>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</si>
  <si>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</si>
  <si>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</si>
  <si>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</si>
  <si>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</si>
  <si>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</si>
  <si>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</si>
  <si>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</si>
  <si>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</si>
  <si>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</si>
  <si>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</si>
  <si>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</si>
  <si>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</si>
  <si>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</si>
  <si>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</si>
  <si>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</si>
  <si>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</si>
  <si>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</si>
  <si>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</si>
  <si>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</si>
  <si>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</si>
  <si>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</si>
  <si>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</si>
  <si>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</si>
  <si>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</si>
  <si>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</si>
  <si>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</si>
  <si>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</si>
  <si>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</si>
  <si>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</si>
  <si>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</si>
  <si>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</si>
  <si>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</si>
  <si>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</si>
  <si>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</si>
  <si>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</si>
  <si>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</si>
  <si>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</si>
  <si>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</si>
  <si>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</si>
  <si>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</si>
  <si>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</si>
  <si>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</si>
  <si>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</si>
  <si>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</si>
  <si>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</si>
  <si>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</si>
  <si>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</si>
  <si>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</si>
  <si>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</si>
  <si>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</si>
  <si>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</si>
  <si>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</si>
  <si>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</si>
  <si>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</si>
  <si>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</si>
  <si>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</si>
  <si>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</si>
  <si>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</si>
  <si>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</si>
  <si>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</si>
  <si>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</si>
  <si>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</si>
  <si>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</si>
  <si>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</si>
  <si>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</si>
  <si>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</si>
  <si>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</si>
  <si>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</si>
  <si>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</si>
  <si>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</si>
  <si>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</si>
  <si>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</si>
  <si>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</si>
  <si>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</si>
  <si>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</si>
  <si>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</si>
  <si>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</si>
  <si>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</si>
  <si>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</si>
  <si>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</si>
  <si>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</si>
  <si>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</si>
  <si>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</si>
  <si>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</si>
  <si>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</si>
  <si>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</si>
  <si>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</si>
  <si>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</si>
  <si>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</si>
  <si>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</si>
  <si>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</si>
  <si>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</si>
  <si>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</si>
  <si>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</si>
  <si>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</si>
  <si>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</si>
  <si>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</si>
  <si>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</si>
  <si>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</si>
  <si>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</si>
  <si>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</si>
  <si>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</si>
  <si>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</si>
  <si>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</si>
  <si>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</si>
  <si>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</si>
  <si>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</si>
  <si>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</si>
  <si>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</si>
  <si>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</si>
  <si>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</si>
  <si>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</si>
  <si>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</si>
  <si>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</si>
  <si>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</si>
  <si>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</si>
  <si>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</si>
  <si>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</si>
  <si>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</si>
  <si>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</si>
  <si>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</si>
  <si>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</si>
  <si>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</si>
  <si>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</si>
  <si>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</si>
  <si>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</si>
  <si>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</si>
  <si>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</si>
  <si>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</si>
  <si>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</si>
  <si>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</si>
  <si>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</si>
  <si>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</si>
  <si>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</si>
  <si>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</si>
  <si>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</si>
  <si>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</si>
  <si>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</si>
  <si>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</si>
  <si>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</si>
  <si>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</si>
  <si>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</si>
  <si>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</si>
  <si>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</si>
  <si>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</si>
  <si>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</si>
  <si>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</si>
  <si>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</si>
  <si>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</si>
  <si>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</si>
  <si>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</si>
  <si>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</si>
  <si>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</si>
  <si>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</si>
  <si>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</si>
  <si>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</si>
  <si>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</si>
  <si>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</si>
  <si>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</si>
  <si>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</si>
  <si>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</si>
  <si>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</si>
  <si>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</si>
  <si>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</si>
  <si>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</si>
  <si>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</si>
  <si>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</si>
  <si>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</si>
  <si>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</si>
  <si>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</si>
  <si>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</si>
  <si>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</si>
  <si>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</si>
  <si>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</si>
  <si>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</si>
  <si>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</si>
  <si>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</si>
  <si>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</si>
  <si>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</si>
  <si>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</si>
  <si>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</si>
  <si>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</si>
  <si>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</si>
  <si>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</si>
  <si>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</si>
  <si>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</si>
  <si>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</si>
  <si>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</si>
  <si>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</si>
  <si>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</si>
  <si>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</si>
  <si>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</si>
  <si>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</si>
  <si>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</si>
  <si>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</si>
  <si>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</si>
  <si>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</si>
  <si>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</si>
  <si>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</si>
  <si>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</si>
  <si>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</si>
  <si>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</si>
  <si>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</si>
  <si>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</si>
  <si>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</si>
  <si>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</si>
  <si>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</si>
  <si>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</si>
  <si>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</si>
  <si>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</si>
  <si>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</si>
  <si>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</si>
  <si>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</si>
  <si>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</si>
  <si>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</si>
  <si>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</si>
  <si>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</si>
  <si>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</si>
  <si>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</si>
  <si>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</si>
  <si>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</si>
  <si>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</si>
  <si>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</si>
  <si>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</si>
  <si>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</si>
  <si>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</si>
  <si>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</si>
  <si>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</si>
  <si>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</si>
  <si>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</si>
  <si>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</si>
  <si>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</si>
  <si>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</si>
  <si>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</si>
  <si>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</si>
  <si>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</si>
  <si>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</si>
  <si>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</si>
  <si>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</si>
  <si>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</si>
  <si>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</si>
  <si>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</si>
  <si>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</si>
  <si>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</si>
  <si>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</si>
  <si>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</si>
  <si>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</si>
  <si>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</si>
  <si>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</si>
  <si>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</si>
  <si>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</si>
  <si>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</si>
  <si>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</si>
  <si>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</si>
  <si>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</si>
  <si>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</si>
  <si>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</si>
  <si>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</si>
  <si>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</si>
  <si>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</si>
  <si>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</si>
  <si>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</si>
  <si>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</si>
  <si>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</si>
  <si>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</si>
  <si>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</si>
  <si>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</si>
  <si>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</si>
  <si>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</si>
  <si>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</si>
  <si>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</si>
  <si>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</si>
  <si>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</si>
  <si>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</si>
  <si>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</si>
  <si>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</si>
  <si>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</si>
  <si>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</si>
  <si>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</si>
  <si>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</si>
  <si>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</si>
  <si>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</si>
  <si>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</si>
  <si>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</si>
  <si>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</si>
  <si>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</si>
  <si>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</si>
  <si>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</si>
  <si>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</si>
  <si>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</si>
  <si>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</si>
  <si>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</si>
  <si>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</si>
  <si>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</si>
  <si>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</si>
  <si>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</si>
  <si>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</si>
  <si>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</si>
  <si>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</si>
  <si>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</si>
  <si>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</si>
  <si>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</si>
  <si>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</si>
  <si>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</si>
  <si>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</si>
  <si>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</si>
  <si>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</si>
  <si>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</si>
  <si>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</si>
  <si>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</si>
  <si>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</si>
  <si>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</si>
  <si>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</si>
  <si>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</si>
  <si>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</si>
  <si>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</si>
  <si>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</si>
  <si>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</si>
  <si>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</si>
  <si>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</si>
  <si>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</si>
  <si>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</si>
  <si>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</si>
  <si>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</si>
  <si>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</si>
  <si>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</si>
  <si>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</si>
  <si>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</si>
  <si>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</si>
  <si>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</si>
  <si>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</si>
  <si>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</si>
  <si>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</si>
  <si>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</si>
  <si>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</si>
  <si>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</si>
  <si>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</si>
  <si>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</si>
  <si>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</si>
  <si>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</si>
  <si>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</si>
  <si>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</si>
  <si>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</si>
  <si>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</si>
  <si>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</si>
  <si>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</si>
  <si>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</si>
  <si>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</si>
  <si>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</si>
  <si>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</si>
  <si>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</si>
  <si>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</si>
  <si>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</si>
  <si>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</si>
  <si>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</si>
  <si>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</si>
  <si>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</si>
  <si>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</si>
  <si>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</si>
  <si>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</si>
  <si>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</si>
  <si>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</si>
  <si>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</si>
  <si>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</si>
  <si>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</si>
  <si>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</si>
  <si>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</si>
  <si>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</si>
  <si>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</si>
  <si>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</si>
  <si>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</si>
  <si>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</si>
  <si>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</si>
  <si>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</si>
  <si>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</si>
  <si>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</si>
  <si>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</si>
  <si>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</si>
  <si>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</si>
  <si>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</si>
  <si>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</si>
  <si>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</si>
  <si>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</si>
  <si>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</si>
  <si>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</si>
  <si>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</si>
  <si>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</si>
  <si>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</si>
  <si>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</si>
  <si>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</si>
  <si>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</si>
  <si>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</si>
  <si>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</si>
  <si>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</si>
  <si>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</si>
  <si>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</si>
  <si>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</si>
  <si>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</si>
  <si>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</si>
  <si>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</si>
  <si>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</si>
  <si>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</si>
  <si>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</si>
  <si>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</si>
  <si>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</si>
  <si>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</si>
  <si>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</si>
  <si>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</si>
  <si>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</si>
  <si>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</si>
  <si>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</si>
  <si>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</si>
  <si>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</si>
  <si>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</si>
  <si>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</si>
  <si>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</si>
  <si>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</si>
  <si>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</si>
  <si>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</si>
  <si>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</si>
  <si>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</si>
  <si>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</si>
  <si>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</si>
  <si>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</si>
  <si>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</si>
  <si>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</si>
  <si>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</si>
  <si>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</si>
  <si>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</si>
  <si>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</si>
  <si>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</si>
  <si>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</si>
  <si>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</si>
  <si>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</si>
  <si>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</si>
  <si>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</si>
  <si>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</si>
  <si>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</si>
  <si>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</si>
  <si>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</si>
  <si>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</si>
  <si>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</si>
  <si>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</si>
  <si>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</si>
  <si>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</si>
  <si>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</si>
  <si>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</si>
  <si>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</si>
  <si>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</si>
  <si>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</si>
  <si>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</si>
  <si>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</si>
  <si>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</si>
  <si>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</si>
  <si>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</si>
  <si>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</si>
  <si>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</si>
  <si>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</si>
  <si>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</si>
  <si>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</si>
  <si>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</si>
  <si>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</si>
  <si>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</si>
  <si>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</si>
  <si>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</si>
  <si>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</si>
  <si>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</si>
  <si>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</si>
  <si>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</si>
  <si>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</si>
  <si>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</si>
  <si>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</si>
  <si>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</si>
  <si>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</si>
  <si>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</si>
  <si>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</si>
  <si>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</si>
  <si>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</si>
  <si>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</si>
  <si>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</si>
  <si>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</si>
  <si>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</si>
  <si>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</si>
  <si>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</si>
  <si>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</si>
  <si>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</si>
  <si>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</si>
  <si>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</si>
  <si>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</si>
  <si>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</si>
  <si>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</si>
  <si>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</si>
  <si>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</si>
  <si>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</si>
  <si>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</si>
  <si>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</si>
  <si>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</si>
  <si>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</si>
  <si>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</si>
  <si>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</si>
  <si>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</si>
  <si>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</si>
  <si>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</si>
  <si>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</si>
  <si>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</si>
  <si>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</si>
  <si>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</si>
  <si>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</si>
  <si>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</si>
  <si>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</si>
  <si>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</si>
  <si>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</si>
  <si>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</si>
  <si>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</si>
  <si>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</si>
  <si>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</si>
  <si>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</si>
  <si>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</si>
  <si>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</si>
  <si>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</si>
  <si>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</si>
  <si>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</si>
  <si>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</si>
  <si>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</si>
  <si>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</si>
  <si>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</si>
  <si>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</si>
  <si>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</si>
  <si>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</si>
  <si>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</si>
  <si>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</si>
  <si>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</si>
  <si>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</si>
  <si>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</si>
  <si>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</si>
  <si>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</si>
  <si>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</si>
  <si>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</si>
  <si>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</si>
  <si>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</si>
  <si>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</si>
  <si>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</si>
  <si>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</si>
  <si>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</si>
  <si>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</si>
  <si>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</si>
  <si>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</si>
  <si>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</si>
  <si>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</si>
  <si>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</si>
  <si>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</si>
  <si>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</si>
  <si>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</si>
  <si>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</si>
  <si>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</si>
  <si>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</si>
  <si>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</si>
  <si>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</si>
  <si>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</si>
  <si>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</si>
  <si>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</si>
  <si>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</si>
  <si>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</si>
  <si>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</si>
  <si>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</si>
  <si>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</si>
  <si>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</si>
  <si>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</si>
  <si>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</si>
  <si>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</si>
  <si>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</si>
  <si>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</si>
  <si>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</si>
  <si>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</si>
  <si>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</si>
  <si>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</si>
  <si>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</si>
  <si>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</si>
  <si>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</si>
  <si>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</si>
  <si>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</si>
  <si>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</si>
  <si>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</si>
  <si>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</si>
  <si>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</si>
  <si>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</si>
  <si>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</si>
  <si>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</si>
  <si>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</si>
  <si>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</si>
  <si>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</si>
  <si>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</si>
  <si>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</si>
  <si>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</si>
  <si>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</si>
  <si>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</si>
  <si>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</si>
  <si>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</si>
  <si>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</si>
  <si>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</si>
  <si>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</si>
  <si>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</si>
  <si>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</si>
  <si>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</si>
  <si>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</si>
  <si>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</si>
  <si>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</si>
  <si>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</si>
  <si>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</si>
  <si>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</si>
  <si>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</si>
  <si>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</si>
  <si>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</si>
  <si>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</si>
  <si>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</si>
  <si>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</si>
  <si>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</si>
  <si>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</si>
  <si>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</si>
  <si>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</si>
  <si>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</si>
  <si>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</si>
  <si>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</si>
  <si>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</si>
  <si>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</si>
  <si>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</si>
  <si>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</si>
  <si>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</si>
  <si>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</si>
  <si>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</si>
  <si>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</si>
  <si>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</si>
  <si>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</si>
  <si>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</si>
  <si>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</si>
  <si>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</si>
  <si>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</si>
  <si>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</si>
  <si>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</si>
  <si>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</si>
  <si>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</si>
  <si>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</si>
  <si>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</si>
  <si>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</si>
  <si>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</si>
  <si>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</si>
  <si>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</si>
  <si>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</si>
  <si>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</si>
  <si>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</si>
  <si>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</si>
  <si>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</si>
  <si>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</si>
  <si>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</si>
  <si>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</si>
  <si>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</si>
  <si>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</si>
  <si>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</si>
  <si>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</si>
  <si>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</si>
  <si>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</si>
  <si>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</si>
  <si>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</si>
  <si>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</si>
  <si>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</si>
  <si>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</si>
  <si>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</si>
  <si>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</si>
  <si>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</si>
  <si>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</si>
  <si>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</si>
  <si>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</si>
  <si>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</si>
  <si>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</si>
  <si>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</si>
  <si>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</si>
  <si>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</si>
  <si>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</si>
  <si>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</si>
  <si>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</si>
  <si>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</si>
  <si>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</si>
  <si>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</si>
  <si>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</si>
  <si>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</si>
  <si>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</si>
  <si>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</si>
  <si>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</si>
  <si>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</si>
  <si>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</si>
  <si>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</si>
  <si>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</si>
  <si>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</si>
  <si>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</si>
  <si>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</si>
  <si>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</si>
  <si>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</si>
  <si>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</si>
  <si>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</si>
  <si>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</si>
  <si>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</si>
  <si>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</si>
  <si>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</si>
  <si>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</si>
  <si>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</si>
  <si>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</si>
  <si>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</si>
  <si>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</si>
  <si>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</si>
  <si>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</si>
  <si>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</si>
  <si>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</si>
  <si>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</si>
  <si>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</si>
  <si>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</si>
  <si>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</si>
  <si>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</si>
  <si>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</si>
  <si>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</si>
  <si>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</si>
  <si>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</si>
  <si>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</si>
  <si>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</si>
  <si>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</si>
  <si>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</si>
  <si>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</si>
  <si>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</si>
  <si>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</si>
  <si>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</si>
  <si>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</si>
  <si>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</si>
  <si>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</si>
  <si>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</si>
  <si>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</si>
  <si>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</si>
  <si>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</si>
  <si>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</si>
  <si>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</si>
  <si>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</si>
  <si>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</si>
  <si>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</si>
  <si>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</si>
  <si>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</si>
  <si>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</si>
  <si>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</si>
  <si>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</si>
  <si>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</si>
  <si>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</si>
  <si>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</si>
  <si>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</si>
  <si>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</si>
  <si>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</si>
  <si>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</si>
  <si>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</si>
  <si>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</si>
  <si>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</si>
  <si>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</si>
  <si>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</si>
  <si>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</si>
  <si>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</si>
  <si>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</si>
  <si>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</si>
  <si>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</si>
  <si>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</si>
  <si>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</si>
  <si>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</si>
  <si>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</si>
  <si>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</si>
  <si>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</si>
  <si>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</si>
  <si>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</si>
  <si>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</si>
  <si>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</si>
  <si>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</si>
  <si>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</si>
  <si>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</si>
  <si>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</si>
  <si>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</si>
  <si>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</si>
  <si>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</si>
  <si>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</si>
  <si>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</si>
  <si>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</si>
  <si>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</si>
  <si>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</si>
  <si>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</si>
  <si>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</si>
  <si>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</si>
  <si>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</si>
  <si>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</si>
  <si>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</si>
  <si>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</si>
  <si>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</si>
  <si>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</si>
  <si>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</si>
  <si>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</si>
  <si>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</si>
  <si>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</si>
  <si>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</si>
  <si>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</si>
  <si>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</si>
  <si>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</si>
  <si>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</si>
  <si>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</si>
  <si>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</si>
  <si>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</si>
  <si>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</si>
  <si>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</si>
  <si>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</si>
  <si>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</si>
  <si>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</si>
  <si>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</si>
  <si>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</si>
  <si>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</si>
  <si>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</si>
  <si>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</si>
  <si>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</si>
  <si>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</si>
  <si>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</si>
  <si>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</si>
  <si>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</si>
  <si>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</si>
  <si>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</si>
  <si>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</si>
  <si>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</si>
  <si>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</si>
  <si>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</si>
  <si>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</si>
  <si>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</si>
  <si>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</si>
  <si>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</si>
  <si>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</si>
  <si>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</si>
  <si>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</si>
  <si>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</si>
  <si>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</si>
  <si>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</si>
  <si>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</si>
  <si>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</si>
  <si>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</si>
  <si>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</si>
  <si>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</si>
  <si>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</si>
  <si>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</si>
  <si>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</si>
  <si>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</si>
  <si>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</si>
  <si>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</si>
  <si>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</si>
  <si>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</si>
  <si>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</si>
  <si>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</si>
  <si>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</si>
  <si>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</si>
  <si>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</si>
  <si>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</si>
  <si>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</si>
  <si>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</si>
  <si>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</si>
  <si>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</si>
  <si>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</si>
  <si>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</si>
  <si>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</si>
  <si>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</si>
  <si>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</si>
  <si>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</si>
  <si>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</si>
  <si>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</si>
  <si>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</si>
  <si>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</si>
  <si>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</si>
  <si>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</si>
  <si>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</si>
  <si>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</si>
  <si>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</si>
  <si>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</si>
  <si>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</si>
  <si>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</si>
  <si>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</si>
  <si>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</si>
  <si>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</si>
  <si>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</si>
  <si>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</si>
  <si>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</si>
  <si>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</si>
  <si>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</si>
  <si>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</si>
  <si>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</si>
  <si>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</si>
  <si>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</si>
  <si>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</si>
  <si>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</si>
  <si>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</si>
  <si>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</si>
  <si>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</si>
  <si>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</si>
  <si>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</si>
  <si>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</si>
  <si>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</si>
  <si>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</si>
  <si>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</si>
  <si>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</si>
  <si>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</si>
  <si>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</si>
  <si>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</si>
  <si>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</si>
  <si>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</si>
  <si>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</si>
  <si>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</si>
  <si>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</si>
  <si>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</si>
  <si>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</si>
  <si>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</si>
  <si>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</si>
  <si>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</si>
  <si>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</si>
  <si>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</si>
  <si>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</si>
  <si>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</si>
  <si>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</si>
  <si>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</si>
  <si>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</si>
  <si>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</si>
  <si>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</si>
  <si>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</si>
  <si>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</si>
  <si>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</si>
  <si>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</si>
  <si>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</si>
  <si>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</si>
  <si>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</si>
  <si>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</si>
  <si>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</si>
  <si>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</si>
  <si>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</si>
  <si>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</si>
  <si>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</si>
  <si>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</si>
  <si>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</si>
  <si>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</si>
  <si>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</si>
  <si>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</si>
  <si>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</si>
  <si>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</si>
  <si>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</si>
  <si>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</si>
  <si>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</si>
  <si>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</si>
  <si>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</si>
  <si>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</si>
  <si>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</si>
  <si>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</si>
  <si>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</si>
  <si>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</si>
  <si>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</si>
  <si>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</si>
  <si>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</si>
  <si>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</si>
  <si>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</si>
  <si>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</si>
  <si>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</si>
  <si>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</si>
  <si>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</si>
  <si>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</si>
  <si>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</si>
  <si>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</si>
  <si>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</si>
  <si>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</si>
  <si>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</si>
  <si>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</si>
  <si>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</si>
  <si>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</si>
  <si>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</si>
  <si>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</si>
  <si>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</si>
  <si>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</si>
  <si>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</si>
  <si>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</si>
  <si>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</si>
  <si>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</si>
  <si>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</si>
  <si>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</si>
  <si>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</si>
  <si>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</si>
  <si>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</si>
  <si>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</si>
  <si>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</si>
  <si>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</si>
  <si>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</si>
  <si>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</si>
  <si>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</si>
  <si>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</si>
  <si>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</si>
  <si>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</si>
  <si>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</si>
  <si>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</si>
  <si>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</si>
  <si>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</si>
  <si>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</si>
  <si>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</si>
  <si>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</si>
  <si>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</si>
  <si>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</si>
  <si>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</si>
  <si>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</si>
  <si>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</si>
  <si>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</si>
  <si>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</si>
  <si>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</si>
  <si>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</si>
  <si>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</si>
  <si>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</si>
  <si>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</si>
  <si>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</si>
  <si>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</si>
  <si>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</si>
  <si>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</si>
  <si>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</si>
  <si>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</si>
  <si>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</si>
  <si>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</si>
  <si>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</si>
  <si>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</si>
  <si>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</si>
  <si>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</si>
  <si>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</si>
  <si>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</si>
  <si>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</si>
  <si>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</si>
  <si>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</si>
  <si>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</si>
  <si>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</si>
  <si>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</si>
  <si>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</si>
  <si>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</si>
  <si>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</si>
  <si>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</si>
  <si>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</si>
  <si>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</si>
  <si>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</si>
  <si>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</si>
  <si>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</si>
  <si>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</si>
  <si>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</si>
  <si>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</si>
  <si>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</si>
  <si>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</si>
  <si>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</si>
  <si>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</si>
  <si>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</si>
  <si>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</si>
  <si>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</si>
  <si>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</si>
  <si>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</si>
  <si>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</si>
  <si>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</si>
  <si>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</si>
  <si>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</si>
  <si>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</si>
  <si>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</si>
  <si>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</si>
  <si>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</si>
  <si>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</si>
  <si>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</si>
  <si>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</si>
  <si>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</si>
  <si>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</si>
  <si>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</si>
  <si>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</si>
  <si>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</si>
  <si>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</si>
  <si>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</si>
  <si>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</si>
  <si>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</si>
  <si>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</si>
  <si>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</si>
  <si>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</si>
  <si>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</si>
  <si>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</si>
  <si>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</si>
  <si>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</si>
  <si>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</si>
  <si>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</si>
  <si>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</si>
  <si>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</si>
  <si>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</si>
  <si>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</si>
  <si>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</si>
  <si>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</si>
  <si>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</si>
  <si>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</si>
  <si>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</si>
  <si>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</si>
  <si>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</si>
  <si>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</si>
  <si>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</si>
  <si>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</si>
  <si>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</si>
  <si>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</si>
  <si>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</si>
  <si>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</si>
  <si>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</si>
  <si>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</si>
  <si>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</si>
  <si>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</si>
  <si>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</si>
  <si>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</si>
  <si>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</si>
  <si>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</si>
  <si>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</si>
  <si>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</si>
  <si>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</si>
  <si>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</si>
  <si>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</si>
  <si>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</si>
  <si>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</si>
  <si>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</si>
  <si>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</si>
  <si>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</si>
  <si>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</si>
  <si>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</si>
  <si>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</si>
  <si>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</si>
  <si>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</si>
  <si>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</si>
  <si>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</si>
  <si>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</si>
  <si>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</si>
  <si>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</si>
  <si>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</si>
  <si>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</si>
  <si>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</si>
  <si>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</si>
  <si>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</si>
  <si>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</si>
  <si>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</si>
  <si>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</si>
  <si>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</si>
  <si>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</si>
  <si>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</si>
  <si>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</si>
  <si>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</si>
  <si>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</si>
  <si>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</si>
  <si>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</si>
  <si>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</si>
  <si>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</si>
  <si>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</si>
  <si>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</si>
  <si>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</si>
  <si>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</si>
  <si>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</si>
  <si>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</si>
  <si>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</si>
  <si>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</si>
  <si>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</si>
  <si>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</si>
  <si>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</si>
  <si>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</si>
  <si>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</si>
  <si>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</si>
  <si>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</si>
  <si>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</si>
  <si>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</si>
  <si>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</si>
  <si>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</si>
  <si>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</si>
  <si>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</si>
  <si>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</si>
  <si>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</si>
  <si>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</si>
  <si>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</si>
  <si>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</si>
  <si>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</si>
  <si>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</si>
  <si>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</si>
  <si>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</si>
  <si>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</si>
  <si>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</si>
  <si>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</si>
  <si>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</si>
  <si>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</si>
  <si>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</si>
  <si>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</si>
  <si>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</si>
  <si>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</si>
  <si>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</si>
  <si>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</si>
  <si>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</si>
  <si>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</si>
  <si>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</si>
  <si>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</si>
  <si>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</si>
  <si>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</si>
  <si>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</si>
  <si>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</si>
  <si>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</si>
  <si>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</si>
  <si>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</si>
  <si>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</si>
  <si>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</si>
  <si>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</si>
  <si>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</si>
  <si>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</si>
  <si>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</si>
  <si>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</si>
  <si>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</si>
  <si>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</si>
  <si>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</si>
  <si>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</si>
  <si>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</si>
  <si>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</si>
  <si>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</si>
  <si>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</si>
  <si>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</si>
  <si>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</si>
  <si>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</si>
  <si>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</si>
  <si>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</si>
  <si>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</si>
  <si>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</si>
  <si>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</si>
  <si>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</si>
  <si>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</si>
  <si>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</si>
  <si>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</si>
  <si>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</si>
  <si>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</si>
  <si>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</si>
  <si>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</si>
  <si>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</si>
  <si>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</si>
  <si>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</si>
  <si>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</si>
  <si>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</si>
  <si>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</si>
  <si>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</si>
  <si>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</si>
  <si>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</si>
  <si>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</si>
  <si>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</si>
  <si>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</si>
  <si>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</si>
  <si>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</si>
  <si>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</si>
  <si>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</si>
  <si>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</si>
  <si>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</si>
  <si>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</si>
  <si>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</si>
  <si>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</si>
  <si>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</si>
  <si>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</si>
  <si>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</si>
  <si>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</si>
  <si>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</si>
  <si>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</si>
  <si>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</si>
  <si>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</si>
  <si>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</si>
  <si>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</si>
  <si>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</si>
  <si>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</si>
  <si>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</si>
  <si>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</si>
  <si>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</si>
  <si>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</si>
  <si>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</si>
  <si>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</si>
  <si>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</si>
  <si>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</si>
  <si>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</si>
  <si>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</si>
  <si>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</si>
  <si>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</si>
  <si>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</si>
  <si>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</si>
  <si>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</si>
  <si>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</si>
  <si>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</si>
  <si>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</si>
  <si>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</si>
  <si>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</si>
  <si>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</si>
  <si>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</si>
  <si>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</si>
  <si>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</si>
  <si>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</si>
  <si>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</si>
  <si>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</si>
  <si>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</si>
  <si>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</si>
  <si>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</si>
  <si>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</si>
  <si>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</si>
  <si>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</si>
  <si>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</si>
  <si>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</si>
  <si>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</si>
  <si>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</si>
  <si>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</si>
  <si>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</si>
  <si>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</si>
  <si>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</si>
  <si>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</si>
  <si>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</si>
  <si>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</si>
  <si>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</si>
  <si>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</si>
  <si>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</si>
  <si>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</si>
  <si>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</si>
  <si>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</si>
  <si>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</si>
  <si>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</si>
  <si>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</si>
  <si>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</si>
  <si>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</si>
  <si>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</si>
  <si>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</si>
  <si>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</si>
  <si>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</si>
  <si>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</si>
  <si>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</si>
  <si>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</si>
  <si>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</si>
  <si>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</si>
  <si>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</si>
  <si>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</si>
  <si>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</si>
  <si>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</si>
  <si>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</si>
  <si>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</si>
  <si>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</si>
  <si>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</si>
  <si>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</si>
  <si>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</si>
  <si>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</si>
  <si>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</si>
  <si>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</si>
  <si>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</si>
  <si>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</si>
  <si>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</si>
  <si>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</si>
  <si>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</si>
  <si>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</si>
  <si>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</si>
  <si>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</si>
  <si>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</si>
  <si>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</si>
  <si>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</si>
  <si>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</si>
  <si>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</si>
  <si>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</si>
  <si>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</si>
  <si>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</si>
  <si>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</si>
  <si>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</si>
  <si>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</si>
  <si>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</si>
  <si>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</si>
  <si>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</si>
  <si>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</si>
  <si>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</si>
  <si>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</si>
  <si>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</si>
  <si>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</si>
  <si>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</si>
  <si>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</si>
  <si>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</si>
  <si>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</si>
  <si>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</si>
  <si>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</si>
  <si>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</si>
  <si>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</si>
  <si>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</si>
  <si>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</si>
  <si>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</si>
  <si>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</si>
  <si>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</si>
  <si>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</si>
  <si>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</si>
  <si>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</si>
  <si>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</si>
  <si>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</si>
  <si>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</si>
  <si>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</si>
  <si>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</si>
  <si>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</si>
  <si>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</si>
  <si>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</si>
  <si>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</si>
  <si>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</si>
  <si>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</si>
  <si>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</si>
  <si>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</si>
  <si>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</si>
  <si>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</si>
  <si>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</si>
  <si>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</si>
  <si>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</si>
  <si>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</si>
  <si>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</si>
  <si>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</si>
  <si>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</si>
  <si>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</si>
  <si>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</si>
  <si>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</si>
  <si>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</si>
  <si>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</si>
  <si>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</si>
  <si>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</si>
  <si>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</si>
  <si>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</si>
  <si>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</si>
  <si>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</si>
  <si>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</si>
  <si>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</si>
  <si>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</si>
  <si>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</si>
  <si>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</si>
  <si>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</si>
  <si>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</si>
  <si>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</si>
  <si>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</si>
  <si>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</si>
  <si>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</si>
  <si>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</si>
  <si>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</si>
  <si>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</si>
  <si>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</si>
  <si>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</si>
  <si>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</si>
  <si>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</si>
  <si>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</si>
  <si>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</si>
  <si>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</si>
  <si>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</si>
  <si>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</si>
  <si>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</si>
  <si>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</si>
  <si>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</si>
  <si>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</si>
  <si>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</si>
  <si>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</si>
  <si>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</si>
  <si>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</si>
  <si>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</si>
  <si>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</si>
  <si>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</si>
  <si>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</si>
  <si>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</si>
  <si>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</si>
  <si>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</si>
  <si>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</si>
  <si>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</si>
  <si>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</si>
  <si>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</si>
  <si>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</si>
  <si>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</si>
  <si>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</si>
  <si>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</si>
  <si>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</si>
  <si>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</si>
  <si>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</si>
  <si>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</si>
  <si>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</si>
  <si>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</si>
  <si>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</si>
  <si>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</si>
  <si>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</si>
  <si>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</si>
  <si>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</si>
  <si>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</si>
  <si>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</si>
  <si>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</si>
  <si>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</si>
  <si>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</si>
  <si>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</si>
  <si>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</si>
  <si>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</si>
  <si>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</si>
  <si>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</si>
  <si>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</si>
  <si>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</si>
  <si>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</si>
  <si>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</si>
  <si>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</si>
  <si>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</si>
  <si>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</si>
  <si>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</si>
  <si>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</si>
  <si>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</si>
  <si>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</si>
  <si>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</si>
  <si>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</si>
  <si>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</si>
  <si>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</si>
  <si>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</si>
  <si>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</si>
  <si>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</si>
  <si>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</si>
  <si>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</si>
  <si>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</si>
  <si>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</si>
  <si>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</si>
  <si>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</si>
  <si>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</si>
  <si>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</si>
  <si>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</si>
  <si>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</si>
  <si>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</si>
  <si>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</si>
  <si>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</si>
  <si>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</si>
  <si>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</si>
  <si>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</si>
  <si>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</si>
  <si>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</si>
  <si>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</si>
  <si>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</si>
  <si>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</si>
  <si>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</si>
  <si>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</si>
  <si>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</si>
  <si>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</si>
  <si>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</si>
  <si>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</si>
  <si>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</si>
  <si>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</si>
  <si>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</si>
  <si>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</si>
  <si>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</si>
  <si>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</si>
  <si>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</si>
  <si>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</si>
  <si>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</si>
  <si>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</si>
  <si>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</si>
  <si>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</si>
  <si>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</si>
  <si>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</si>
  <si>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</si>
  <si>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</si>
  <si>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</si>
  <si>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</si>
  <si>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</si>
  <si>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</si>
  <si>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</si>
  <si>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</si>
  <si>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</si>
  <si>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</si>
  <si>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</si>
  <si>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</si>
  <si>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</si>
  <si>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</si>
  <si>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</si>
  <si>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</si>
  <si>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</si>
  <si>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</si>
  <si>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</si>
  <si>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</si>
  <si>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</si>
  <si>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</si>
  <si>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</si>
  <si>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</si>
  <si>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</si>
  <si>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</si>
  <si>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</si>
  <si>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</si>
  <si>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</si>
  <si>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</si>
  <si>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</si>
  <si>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</si>
  <si>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</si>
  <si>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</si>
  <si>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</si>
  <si>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</si>
  <si>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</si>
  <si>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</si>
  <si>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</si>
  <si>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</si>
  <si>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</si>
  <si>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</si>
  <si>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</si>
  <si>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</si>
  <si>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</si>
  <si>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</si>
  <si>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</si>
  <si>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</si>
  <si>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</si>
  <si>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</si>
  <si>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</si>
  <si>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</si>
  <si>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</si>
  <si>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</si>
  <si>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</si>
  <si>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</si>
  <si>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</si>
  <si>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</si>
  <si>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</si>
  <si>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</si>
  <si>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</si>
  <si>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</si>
  <si>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</si>
  <si>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</si>
  <si>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</si>
  <si>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</si>
  <si>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</si>
  <si>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</si>
  <si>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</si>
  <si>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</si>
  <si>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</si>
  <si>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</si>
  <si>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</si>
  <si>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</si>
  <si>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</si>
  <si>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</si>
  <si>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</si>
  <si>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</si>
  <si>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</si>
  <si>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</si>
  <si>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</si>
  <si>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</si>
  <si>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</si>
  <si>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</si>
  <si>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</si>
  <si>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</si>
  <si>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</si>
  <si>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</si>
  <si>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</si>
  <si>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</si>
  <si>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</si>
  <si>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</si>
  <si>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</si>
  <si>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</si>
  <si>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</si>
  <si>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</si>
  <si>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</si>
  <si>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</si>
  <si>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</si>
  <si>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</si>
  <si>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</si>
  <si>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</si>
  <si>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</si>
  <si>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</si>
  <si>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</si>
  <si>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</si>
  <si>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</si>
  <si>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</si>
  <si>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</si>
  <si>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</si>
  <si>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</si>
  <si>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</si>
  <si>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</si>
  <si>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</si>
  <si>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</si>
  <si>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</si>
  <si>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</si>
  <si>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</si>
  <si>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</si>
  <si>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</si>
  <si>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</si>
  <si>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</si>
  <si>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</si>
  <si>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</si>
  <si>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</si>
  <si>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</si>
  <si>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</si>
  <si>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</si>
  <si>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</si>
  <si>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</si>
  <si>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</si>
  <si>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</si>
  <si>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</si>
  <si>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</si>
  <si>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</si>
  <si>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</si>
  <si>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</si>
  <si>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</si>
  <si>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</si>
  <si>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</si>
  <si>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</si>
  <si>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</si>
  <si>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</si>
  <si>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</si>
  <si>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</si>
  <si>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</si>
  <si>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</si>
  <si>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</si>
  <si>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</si>
  <si>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</si>
  <si>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</si>
  <si>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</si>
  <si>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</si>
  <si>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</si>
  <si>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</si>
  <si>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</si>
  <si>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</si>
  <si>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</si>
  <si>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</si>
  <si>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</si>
  <si>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</si>
  <si>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</si>
  <si>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</si>
  <si>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</si>
  <si>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</si>
  <si>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</si>
  <si>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</si>
  <si>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</si>
  <si>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</si>
  <si>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</si>
  <si>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</si>
  <si>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</si>
  <si>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</si>
  <si>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</si>
  <si>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</si>
  <si>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</si>
  <si>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</si>
  <si>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</si>
  <si>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</si>
  <si>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</si>
  <si>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</si>
  <si>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</si>
  <si>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</si>
  <si>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</si>
  <si>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</si>
  <si>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</si>
  <si>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</si>
  <si>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</si>
  <si>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</si>
  <si>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</si>
  <si>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</si>
  <si>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</si>
  <si>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</si>
  <si>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</si>
  <si>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</si>
  <si>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</si>
  <si>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</si>
  <si>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</si>
  <si>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</si>
  <si>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</si>
  <si>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</si>
  <si>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</si>
  <si>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</si>
  <si>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</si>
  <si>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</si>
  <si>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</si>
  <si>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</si>
  <si>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</si>
  <si>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</si>
  <si>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</si>
  <si>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</si>
  <si>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</si>
  <si>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</si>
  <si>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</si>
  <si>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</si>
  <si>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</si>
  <si>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</si>
  <si>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</si>
  <si>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</si>
  <si>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</si>
  <si>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</si>
  <si>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</si>
  <si>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</si>
  <si>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</si>
  <si>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</si>
  <si>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</si>
  <si>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</si>
  <si>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</si>
  <si>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</si>
  <si>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</si>
  <si>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</si>
  <si>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</si>
  <si>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</si>
  <si>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</si>
  <si>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</si>
  <si>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</si>
  <si>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</si>
  <si>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</si>
  <si>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</si>
  <si>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</si>
  <si>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</si>
  <si>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</si>
  <si>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</si>
  <si>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</si>
  <si>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</si>
  <si>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</si>
  <si>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</si>
  <si>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</si>
  <si>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</si>
  <si>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</si>
  <si>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</si>
  <si>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</si>
  <si>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</si>
  <si>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</si>
  <si>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</si>
  <si>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</si>
  <si>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</si>
  <si>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</si>
  <si>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</si>
  <si>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</si>
  <si>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</si>
  <si>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</si>
  <si>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</si>
  <si>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</si>
  <si>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</si>
  <si>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</si>
  <si>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</si>
  <si>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</si>
  <si>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</si>
  <si>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</si>
  <si>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</si>
  <si>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</si>
  <si>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</si>
  <si>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</si>
  <si>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</si>
  <si>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</si>
  <si>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</si>
  <si>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</si>
  <si>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</si>
  <si>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</si>
  <si>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</si>
  <si>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</si>
  <si>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</si>
  <si>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</si>
  <si>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</si>
  <si>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</si>
  <si>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</si>
  <si>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</si>
  <si>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</si>
  <si>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</si>
  <si>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</si>
  <si>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</si>
  <si>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</si>
  <si>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</si>
  <si>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</si>
  <si>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</si>
  <si>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</si>
  <si>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</si>
  <si>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</si>
  <si>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</si>
  <si>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</si>
  <si>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</si>
  <si>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</si>
  <si>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</si>
  <si>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</si>
  <si>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</si>
  <si>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</si>
  <si>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</si>
  <si>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</si>
  <si>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</si>
  <si>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</si>
  <si>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</si>
  <si>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</si>
  <si>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</si>
  <si>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</si>
  <si>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</si>
  <si>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</si>
  <si>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</si>
  <si>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</si>
  <si>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</si>
  <si>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</si>
  <si>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</si>
  <si>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</si>
  <si>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</si>
  <si>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</si>
  <si>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</si>
  <si>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</si>
  <si>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</si>
  <si>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</si>
  <si>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</si>
  <si>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</si>
  <si>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</si>
  <si>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</si>
  <si>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</si>
  <si>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</si>
  <si>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</si>
  <si>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</si>
  <si>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</si>
  <si>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</si>
  <si>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</si>
  <si>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</si>
  <si>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</si>
  <si>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</si>
  <si>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</si>
  <si>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</si>
  <si>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</si>
  <si>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</si>
  <si>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</si>
  <si>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</si>
  <si>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</si>
  <si>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</si>
  <si>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</si>
  <si>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</si>
  <si>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</si>
  <si>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</si>
  <si>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</si>
  <si>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</si>
  <si>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</si>
  <si>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</si>
  <si>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</si>
  <si>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</si>
  <si>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</si>
  <si>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</si>
  <si>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</si>
  <si>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</si>
  <si>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</si>
  <si>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</si>
  <si>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</si>
  <si>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</si>
  <si>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</si>
  <si>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</si>
  <si>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</si>
  <si>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</si>
  <si>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</si>
  <si>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</si>
  <si>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</si>
  <si>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</si>
  <si>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</si>
  <si>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</si>
  <si>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</si>
  <si>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</si>
  <si>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</si>
  <si>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</si>
  <si>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</si>
  <si>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</si>
  <si>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</si>
  <si>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</si>
  <si>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</si>
  <si>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</si>
  <si>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</si>
  <si>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</si>
  <si>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</si>
  <si>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</si>
  <si>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</si>
  <si>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</si>
  <si>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</si>
  <si>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</si>
  <si>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</si>
  <si>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</si>
  <si>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</si>
  <si>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</si>
  <si>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</si>
  <si>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</si>
  <si>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</si>
  <si>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</si>
  <si>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</si>
  <si>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</si>
  <si>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</si>
  <si>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</si>
  <si>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</si>
  <si>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</si>
  <si>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</si>
  <si>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</si>
  <si>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</si>
  <si>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</si>
  <si>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</si>
  <si>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</si>
  <si>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</si>
  <si>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</si>
  <si>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</si>
  <si>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</si>
  <si>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</si>
  <si>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</si>
  <si>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</si>
  <si>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</si>
  <si>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</si>
  <si>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</si>
  <si>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</si>
  <si>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</si>
  <si>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</si>
  <si>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</si>
  <si>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</si>
  <si>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</si>
  <si>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</si>
  <si>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</si>
  <si>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</si>
  <si>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</si>
  <si>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</si>
  <si>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</si>
  <si>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</si>
  <si>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</si>
  <si>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</si>
  <si>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</si>
  <si>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</si>
  <si>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</si>
  <si>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</si>
  <si>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</si>
  <si>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</si>
  <si>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</si>
  <si>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</si>
  <si>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</si>
  <si>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</si>
  <si>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</si>
  <si>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</si>
  <si>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</si>
  <si>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</si>
  <si>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</si>
  <si>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</si>
  <si>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</si>
  <si>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</si>
  <si>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</si>
  <si>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</si>
  <si>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</si>
  <si>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</si>
  <si>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</si>
  <si>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</si>
  <si>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</si>
  <si>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</si>
  <si>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</si>
  <si>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</si>
  <si>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</si>
  <si>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</si>
  <si>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</si>
  <si>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</si>
  <si>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</si>
  <si>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</si>
  <si>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</si>
  <si>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</si>
  <si>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</si>
  <si>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</si>
  <si>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</si>
  <si>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</si>
  <si>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</si>
  <si>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</si>
  <si>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</si>
  <si>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</si>
  <si>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</si>
  <si>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</si>
  <si>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</si>
  <si>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</si>
  <si>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</si>
  <si>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</si>
  <si>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</si>
  <si>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</si>
  <si>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</si>
  <si>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</si>
  <si>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</si>
  <si>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</si>
  <si>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</si>
  <si>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</si>
  <si>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</si>
  <si>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</si>
  <si>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</si>
  <si>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</si>
  <si>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</si>
  <si>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</si>
  <si>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</si>
  <si>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</si>
  <si>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</si>
  <si>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</si>
  <si>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</si>
  <si>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</si>
  <si>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</si>
  <si>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</si>
  <si>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</si>
  <si>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</si>
  <si>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</si>
  <si>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</si>
  <si>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</si>
  <si>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</si>
  <si>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</si>
  <si>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</si>
  <si>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</si>
  <si>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</si>
  <si>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</si>
  <si>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</si>
  <si>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</si>
  <si>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</si>
  <si>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</si>
  <si>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</si>
  <si>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</si>
  <si>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</si>
  <si>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</si>
  <si>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</si>
  <si>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</si>
  <si>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</si>
  <si>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</si>
  <si>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</si>
  <si>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</si>
  <si>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</si>
  <si>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</si>
  <si>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</si>
  <si>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</si>
  <si>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</si>
  <si>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</si>
  <si>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</si>
  <si>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</si>
  <si>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</si>
  <si>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</si>
  <si>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</si>
  <si>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</si>
  <si>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</si>
  <si>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</si>
  <si>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</si>
  <si>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</si>
  <si>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</si>
  <si>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</si>
  <si>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</si>
  <si>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</si>
  <si>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</si>
  <si>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</si>
  <si>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</si>
  <si>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</si>
  <si>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</si>
  <si>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</si>
  <si>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</si>
  <si>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</si>
  <si>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</si>
  <si>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</si>
  <si>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</si>
  <si>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</si>
  <si>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</si>
  <si>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</si>
  <si>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</si>
  <si>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</si>
  <si>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</si>
  <si>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</si>
  <si>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</si>
  <si>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</si>
  <si>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</si>
  <si>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</si>
  <si>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</si>
  <si>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</si>
  <si>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</si>
  <si>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</si>
  <si>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</si>
  <si>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</si>
  <si>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</si>
  <si>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</si>
  <si>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</si>
  <si>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</si>
  <si>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</si>
  <si>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</si>
  <si>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</si>
  <si>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</si>
  <si>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</si>
  <si>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</si>
  <si>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</si>
  <si>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</si>
  <si>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</si>
  <si>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</si>
  <si>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</si>
  <si>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</si>
  <si>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</si>
  <si>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</si>
  <si>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</si>
  <si>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</si>
  <si>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</si>
  <si>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</si>
  <si>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</si>
  <si>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</si>
  <si>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</si>
  <si>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</si>
  <si>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</si>
  <si>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</si>
  <si>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</si>
  <si>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</si>
  <si>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</si>
  <si>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</si>
  <si>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</si>
  <si>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</si>
  <si>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</si>
  <si>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</si>
  <si>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</si>
  <si>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</si>
  <si>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</si>
  <si>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</si>
  <si>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</si>
  <si>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</si>
  <si>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</si>
  <si>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</si>
  <si>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</si>
  <si>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</si>
  <si>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</si>
  <si>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</si>
  <si>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</si>
  <si>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</si>
  <si>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</si>
  <si>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</si>
  <si>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</si>
  <si>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</si>
  <si>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</si>
  <si>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</si>
  <si>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</si>
  <si>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</si>
  <si>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</si>
  <si>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</si>
  <si>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</si>
  <si>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</si>
  <si>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</si>
  <si>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</si>
  <si>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</si>
  <si>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</si>
  <si>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</si>
  <si>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</si>
  <si>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</si>
  <si>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</si>
  <si>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</si>
  <si>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</si>
  <si>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</si>
  <si>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</si>
  <si>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</si>
  <si>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</si>
  <si>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</si>
  <si>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</si>
  <si>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</si>
  <si>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</si>
  <si>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</si>
  <si>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</si>
  <si>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</si>
  <si>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</si>
  <si>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</si>
  <si>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</si>
  <si>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</si>
  <si>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</si>
  <si>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</si>
  <si>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</si>
  <si>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</si>
  <si>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</si>
  <si>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</si>
  <si>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</si>
  <si>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</si>
  <si>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</si>
  <si>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</si>
  <si>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</si>
  <si>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</si>
  <si>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</si>
  <si>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</si>
  <si>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</si>
  <si>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</si>
  <si>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</si>
  <si>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</si>
  <si>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</si>
  <si>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</si>
  <si>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</si>
  <si>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</si>
  <si>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</si>
  <si>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</si>
  <si>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</si>
  <si>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</si>
  <si>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</si>
  <si>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</si>
  <si>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</si>
  <si>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</si>
  <si>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</si>
  <si>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</si>
  <si>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</si>
  <si>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</si>
  <si>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</si>
  <si>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</si>
  <si>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</si>
  <si>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</si>
  <si>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</si>
  <si>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</si>
  <si>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</si>
  <si>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</si>
  <si>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</si>
  <si>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</si>
  <si>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</si>
  <si>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</si>
  <si>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</si>
  <si>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</si>
  <si>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</si>
  <si>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</si>
  <si>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</si>
  <si>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</si>
  <si>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</si>
  <si>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</si>
  <si>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</si>
  <si>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</si>
  <si>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</si>
  <si>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</si>
  <si>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</si>
  <si>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</si>
  <si>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</si>
  <si>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</si>
  <si>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</si>
  <si>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</si>
  <si>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</si>
  <si>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</si>
  <si>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</si>
  <si>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</si>
  <si>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</si>
  <si>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</si>
  <si>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</si>
  <si>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</si>
  <si>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</si>
  <si>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</si>
  <si>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</si>
  <si>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</si>
  <si>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</si>
  <si>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</si>
  <si>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</si>
  <si>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</si>
  <si>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</si>
  <si>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</si>
  <si>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</si>
  <si>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</si>
  <si>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</si>
  <si>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</si>
  <si>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</si>
  <si>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</si>
  <si>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</si>
  <si>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</si>
  <si>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</si>
  <si>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</si>
  <si>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</si>
  <si>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</si>
  <si>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</si>
  <si>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</si>
  <si>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</si>
  <si>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</si>
  <si>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</si>
  <si>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</si>
  <si>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</si>
  <si>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</si>
  <si>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</si>
  <si>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</si>
  <si>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</si>
  <si>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</si>
  <si>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</si>
  <si>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</si>
  <si>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</si>
  <si>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</si>
  <si>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</si>
  <si>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</si>
  <si>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</si>
  <si>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</si>
  <si>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</si>
  <si>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</si>
  <si>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</si>
  <si>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</si>
  <si>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</si>
  <si>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</si>
  <si>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</si>
  <si>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</si>
  <si>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</si>
  <si>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</si>
  <si>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</si>
  <si>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</si>
  <si>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</si>
  <si>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</si>
  <si>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</si>
  <si>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</si>
  <si>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</si>
  <si>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</si>
  <si>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</si>
  <si>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</si>
  <si>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</si>
  <si>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</si>
  <si>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</si>
  <si>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</si>
  <si>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</si>
  <si>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</si>
  <si>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</si>
  <si>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</si>
  <si>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</si>
  <si>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</si>
  <si>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</si>
  <si>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</si>
  <si>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</si>
  <si>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</si>
  <si>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</si>
  <si>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</si>
  <si>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</si>
  <si>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</si>
  <si>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</si>
  <si>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</si>
  <si>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</si>
  <si>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</si>
  <si>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</si>
  <si>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</si>
  <si>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</si>
  <si>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</si>
  <si>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</si>
  <si>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</si>
  <si>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</si>
  <si>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</si>
  <si>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</si>
  <si>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</si>
  <si>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</si>
  <si>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</si>
  <si>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</si>
  <si>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</si>
  <si>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</si>
  <si>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</si>
  <si>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</si>
  <si>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</si>
  <si>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</si>
  <si>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</si>
  <si>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</si>
  <si>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</si>
  <si>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</si>
  <si>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</si>
  <si>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</si>
  <si>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</si>
  <si>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</si>
  <si>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</si>
  <si>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</si>
  <si>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</si>
  <si>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</si>
  <si>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</si>
  <si>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</si>
  <si>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</si>
  <si>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</si>
  <si>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</si>
  <si>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</si>
  <si>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</si>
  <si>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</si>
  <si>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</si>
  <si>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</si>
  <si>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</si>
  <si>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</si>
  <si>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</si>
  <si>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</si>
  <si>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</si>
  <si>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</si>
  <si>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</si>
  <si>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</si>
  <si>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</si>
  <si>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</si>
  <si>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</si>
  <si>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</si>
  <si>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</si>
  <si>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</si>
  <si>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</si>
  <si>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</si>
  <si>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</si>
  <si>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</si>
  <si>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</si>
  <si>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</si>
  <si>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</si>
  <si>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</si>
  <si>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</si>
  <si>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</si>
  <si>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</si>
  <si>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</si>
  <si>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</si>
  <si>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</si>
  <si>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</si>
  <si>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</si>
  <si>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</si>
  <si>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</si>
  <si>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</si>
  <si>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</si>
  <si>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</si>
  <si>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</si>
  <si>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</si>
  <si>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</si>
  <si>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</si>
  <si>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</si>
  <si>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</si>
  <si>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</si>
  <si>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</si>
  <si>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</si>
  <si>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</si>
  <si>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</si>
  <si>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</si>
  <si>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</si>
  <si>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</si>
  <si>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</si>
  <si>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</si>
  <si>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</si>
  <si>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</si>
  <si>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</si>
  <si>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</si>
  <si>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</si>
  <si>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</si>
  <si>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</si>
  <si>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</si>
  <si>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</si>
  <si>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</si>
  <si>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</si>
  <si>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</si>
  <si>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</si>
  <si>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</si>
  <si>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</si>
  <si>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</si>
  <si>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</si>
  <si>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</si>
  <si>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</si>
  <si>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</si>
  <si>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</si>
  <si>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</si>
  <si>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</si>
  <si>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</si>
  <si>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</si>
  <si>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</si>
  <si>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</si>
  <si>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</si>
  <si>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</si>
  <si>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</si>
  <si>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</si>
  <si>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</si>
  <si>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</si>
  <si>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</si>
  <si>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</si>
  <si>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</si>
  <si>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</si>
  <si>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</si>
  <si>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</si>
  <si>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</si>
  <si>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</si>
  <si>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</si>
  <si>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</si>
  <si>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</si>
  <si>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</si>
  <si>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</si>
  <si>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</si>
  <si>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</si>
  <si>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</si>
  <si>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</si>
  <si>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</si>
  <si>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</si>
  <si>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</si>
  <si>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</si>
  <si>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</si>
  <si>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</si>
  <si>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</si>
  <si>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</si>
  <si>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</si>
  <si>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</si>
  <si>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</si>
  <si>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</si>
  <si>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</si>
  <si>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</si>
  <si>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</si>
  <si>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</si>
  <si>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</si>
  <si>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</si>
  <si>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</si>
  <si>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</si>
  <si>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</si>
  <si>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</si>
  <si>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</si>
  <si>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</si>
  <si>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</si>
  <si>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</si>
  <si>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</si>
  <si>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</si>
  <si>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</si>
  <si>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</si>
  <si>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</si>
  <si>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</si>
  <si>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</si>
  <si>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</si>
  <si>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</si>
  <si>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</si>
  <si>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</si>
  <si>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</si>
  <si>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</si>
  <si>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</si>
  <si>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</si>
  <si>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</si>
  <si>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</si>
  <si>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</si>
  <si>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</si>
  <si>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</si>
  <si>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</si>
  <si>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</si>
  <si>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</si>
  <si>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</si>
  <si>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</si>
  <si>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</si>
  <si>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</si>
  <si>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</si>
  <si>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</si>
  <si>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</si>
  <si>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</si>
  <si>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</si>
  <si>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</si>
  <si>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</si>
  <si>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</si>
  <si>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</si>
  <si>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</si>
  <si>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</si>
  <si>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</si>
  <si>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</si>
  <si>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</si>
  <si>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</si>
  <si>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</si>
  <si>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</si>
  <si>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</si>
  <si>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</si>
  <si>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</si>
  <si>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</si>
  <si>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</si>
  <si>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</si>
  <si>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</si>
  <si>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</si>
  <si>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</si>
  <si>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</si>
  <si>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</si>
  <si>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</si>
  <si>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</si>
  <si>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</si>
  <si>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</si>
  <si>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</si>
  <si>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</si>
  <si>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</si>
  <si>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</si>
  <si>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</si>
  <si>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</si>
  <si>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</si>
  <si>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</si>
  <si>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</si>
  <si>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</si>
  <si>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</si>
  <si>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</si>
  <si>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</si>
  <si>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</si>
  <si>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</si>
  <si>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</si>
  <si>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</si>
  <si>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</si>
  <si>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</si>
  <si>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</si>
  <si>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</si>
  <si>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</si>
  <si>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</si>
  <si>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</si>
  <si>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</si>
  <si>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</si>
  <si>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</si>
  <si>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</si>
  <si>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</si>
  <si>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</si>
  <si>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</si>
  <si>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</si>
  <si>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</si>
  <si>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</si>
  <si>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</si>
  <si>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</si>
  <si>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</si>
  <si>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</si>
  <si>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</si>
  <si>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</si>
  <si>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</si>
  <si>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</si>
  <si>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</si>
  <si>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</si>
  <si>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</si>
  <si>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</si>
  <si>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</si>
  <si>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</si>
  <si>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</si>
  <si>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</si>
  <si>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</si>
  <si>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</si>
  <si>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</si>
  <si>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</si>
  <si>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</si>
  <si>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</si>
  <si>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</si>
  <si>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</si>
  <si>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</si>
  <si>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</si>
  <si>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</si>
  <si>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</si>
  <si>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</si>
  <si>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</si>
  <si>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</si>
  <si>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</si>
  <si>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</si>
  <si>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</si>
  <si>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</si>
  <si>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</si>
  <si>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</si>
  <si>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</si>
  <si>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</si>
  <si>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</si>
  <si>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</si>
  <si>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</si>
  <si>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</si>
  <si>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</si>
  <si>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</si>
  <si>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</si>
  <si>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</si>
  <si>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</si>
  <si>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</si>
  <si>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</si>
  <si>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</si>
  <si>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</si>
  <si>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</si>
  <si>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</si>
  <si>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</si>
  <si>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</si>
  <si>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</si>
  <si>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</si>
  <si>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</si>
  <si>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</si>
  <si>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</si>
  <si>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</si>
  <si>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</si>
  <si>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</si>
  <si>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</si>
  <si>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</si>
  <si>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</si>
  <si>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</si>
  <si>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</si>
  <si>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</si>
  <si>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</si>
  <si>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</si>
  <si>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</si>
  <si>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</si>
  <si>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</si>
  <si>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</si>
  <si>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</si>
  <si>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</si>
  <si>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</si>
  <si>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</si>
  <si>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</si>
  <si>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</si>
  <si>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</si>
  <si>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</si>
  <si>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</si>
  <si>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</si>
  <si>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</si>
  <si>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</si>
  <si>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</si>
  <si>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</si>
  <si>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</si>
  <si>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</si>
  <si>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</si>
  <si>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</si>
  <si>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</si>
  <si>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</si>
  <si>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</si>
  <si>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</si>
  <si>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</si>
  <si>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</si>
  <si>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</si>
  <si>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</si>
  <si>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</si>
  <si>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</si>
  <si>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</si>
  <si>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</si>
  <si>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</si>
  <si>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</si>
  <si>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</si>
  <si>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</si>
  <si>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</si>
  <si>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</si>
  <si>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</si>
  <si>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</si>
  <si>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</si>
  <si>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</si>
  <si>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</si>
  <si>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</si>
  <si>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</si>
  <si>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</si>
  <si>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</si>
  <si>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</si>
  <si>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</si>
  <si>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</si>
  <si>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</si>
  <si>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</si>
  <si>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</si>
  <si>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</si>
  <si>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</si>
  <si>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</si>
  <si>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</si>
  <si>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</si>
  <si>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</si>
  <si>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</si>
  <si>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</si>
  <si>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</si>
  <si>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</si>
  <si>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</si>
  <si>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</si>
  <si>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</si>
  <si>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</si>
  <si>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</si>
  <si>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</si>
  <si>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</si>
  <si>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</si>
  <si>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</si>
  <si>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</si>
  <si>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</si>
  <si>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</si>
  <si>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</si>
  <si>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</si>
  <si>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</si>
  <si>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</si>
  <si>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</si>
  <si>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</si>
  <si>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</si>
  <si>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</si>
  <si>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</si>
  <si>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</si>
  <si>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</si>
  <si>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</si>
  <si>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</si>
  <si>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</si>
  <si>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</si>
  <si>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</si>
  <si>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</si>
  <si>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</si>
  <si>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</si>
  <si>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</si>
  <si>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</si>
  <si>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</si>
  <si>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</si>
  <si>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</si>
  <si>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</si>
  <si>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</si>
  <si>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</si>
  <si>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</si>
  <si>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</si>
  <si>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</si>
  <si>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</si>
  <si>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</si>
  <si>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</si>
  <si>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</si>
  <si>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</si>
  <si>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</si>
  <si>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</si>
  <si>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</si>
  <si>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</si>
  <si>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</si>
  <si>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</si>
  <si>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</si>
  <si>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</si>
  <si>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</si>
  <si>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</si>
  <si>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</si>
  <si>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</si>
  <si>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</si>
  <si>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</si>
  <si>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</si>
  <si>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</si>
  <si>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</si>
  <si>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</si>
  <si>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</si>
  <si>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</si>
  <si>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</si>
  <si>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</si>
  <si>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</si>
  <si>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</si>
  <si>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</si>
  <si>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</si>
  <si>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</si>
  <si>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</si>
  <si>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</si>
  <si>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</si>
  <si>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</si>
  <si>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</si>
  <si>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</si>
  <si>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</si>
  <si>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</si>
  <si>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</si>
  <si>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</si>
  <si>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</si>
  <si>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</si>
  <si>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</si>
  <si>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</si>
  <si>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</si>
  <si>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</si>
  <si>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</si>
  <si>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</si>
  <si>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</si>
  <si>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</si>
  <si>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</si>
  <si>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</si>
  <si>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</si>
  <si>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</si>
  <si>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</si>
  <si>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</si>
  <si>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</si>
  <si>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</si>
  <si>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</si>
  <si>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</si>
  <si>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</si>
  <si>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</si>
  <si>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</si>
  <si>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</si>
  <si>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</si>
  <si>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</si>
  <si>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</si>
  <si>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</si>
  <si>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</si>
  <si>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</si>
  <si>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</si>
  <si>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</si>
  <si>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</si>
  <si>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</si>
  <si>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</si>
  <si>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</si>
  <si>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</si>
  <si>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</si>
  <si>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</si>
  <si>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</si>
  <si>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</si>
  <si>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</si>
  <si>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</si>
  <si>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</si>
  <si>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</si>
  <si>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</si>
  <si>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</si>
  <si>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</si>
  <si>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</si>
  <si>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</si>
  <si>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</si>
  <si>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</si>
  <si>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</si>
  <si>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</si>
  <si>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</si>
  <si>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</si>
  <si>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</si>
  <si>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</si>
  <si>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</si>
  <si>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</si>
  <si>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</si>
  <si>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</si>
  <si>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</si>
  <si>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</si>
  <si>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</si>
  <si>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</si>
  <si>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</si>
  <si>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</si>
  <si>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</si>
  <si>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</si>
  <si>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</si>
  <si>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</si>
  <si>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</si>
  <si>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</si>
  <si>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</si>
  <si>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</si>
  <si>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</si>
  <si>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</si>
  <si>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</si>
  <si>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</si>
  <si>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</si>
  <si>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</si>
  <si>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</si>
  <si>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</si>
  <si>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</si>
  <si>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</si>
  <si>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</si>
  <si>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</si>
  <si>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</si>
  <si>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</si>
  <si>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</si>
  <si>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</si>
  <si>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</si>
  <si>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</si>
  <si>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</si>
  <si>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</si>
  <si>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</si>
  <si>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</si>
  <si>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</si>
  <si>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</si>
  <si>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</si>
  <si>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</si>
  <si>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</si>
  <si>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</si>
  <si>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</si>
  <si>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</si>
  <si>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</si>
  <si>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</si>
  <si>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</si>
  <si>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</si>
  <si>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</si>
  <si>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</si>
  <si>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</si>
  <si>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</si>
  <si>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</si>
  <si>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</si>
  <si>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</si>
  <si>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</si>
  <si>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</si>
  <si>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</si>
  <si>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</si>
  <si>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</si>
  <si>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</si>
  <si>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</si>
  <si>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</si>
  <si>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</si>
  <si>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</si>
  <si>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</si>
  <si>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</si>
  <si>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</si>
  <si>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</si>
  <si>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</si>
  <si>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</si>
  <si>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</si>
  <si>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</si>
  <si>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</si>
  <si>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</si>
  <si>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</si>
  <si>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</si>
  <si>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</si>
  <si>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</si>
  <si>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</si>
  <si>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</si>
  <si>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</si>
  <si>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</si>
  <si>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</si>
  <si>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</si>
  <si>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</si>
  <si>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</si>
  <si>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</si>
  <si>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</si>
  <si>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</si>
  <si>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</si>
  <si>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</si>
  <si>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</si>
  <si>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</si>
  <si>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</si>
  <si>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</si>
  <si>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</si>
  <si>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</si>
  <si>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</si>
  <si>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</si>
  <si>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</si>
  <si>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</si>
  <si>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</si>
  <si>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</si>
  <si>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</si>
  <si>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</si>
  <si>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</si>
  <si>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</si>
  <si>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</si>
  <si>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</si>
  <si>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</si>
  <si>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</si>
  <si>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</si>
  <si>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</si>
  <si>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</si>
  <si>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</si>
  <si>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</si>
  <si>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</si>
  <si>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</si>
  <si>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</si>
  <si>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</si>
  <si>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</si>
  <si>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</si>
  <si>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</si>
  <si>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</si>
  <si>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</si>
  <si>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</si>
  <si>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</si>
  <si>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</si>
  <si>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</si>
  <si>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</si>
  <si>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</si>
  <si>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</si>
  <si>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</si>
  <si>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</si>
  <si>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</si>
  <si>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</si>
  <si>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</si>
  <si>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</si>
  <si>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</si>
  <si>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</si>
  <si>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</si>
  <si>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</si>
  <si>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</si>
  <si>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</si>
  <si>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</si>
  <si>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</si>
  <si>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</si>
  <si>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</si>
  <si>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</si>
  <si>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</si>
  <si>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</si>
  <si>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</si>
  <si>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</si>
  <si>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</si>
  <si>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</si>
  <si>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</si>
  <si>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</si>
  <si>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</si>
  <si>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</si>
  <si>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</si>
  <si>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</si>
  <si>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</si>
  <si>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</si>
  <si>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</si>
  <si>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</si>
  <si>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</si>
  <si>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</si>
  <si>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</si>
  <si>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</si>
  <si>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</si>
  <si>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</si>
  <si>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</si>
  <si>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</si>
  <si>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</si>
  <si>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</si>
  <si>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</si>
  <si>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</si>
  <si>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</si>
  <si>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</si>
  <si>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</si>
  <si>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</si>
  <si>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</si>
  <si>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</si>
  <si>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</si>
  <si>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</si>
  <si>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</si>
  <si>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</si>
  <si>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</si>
  <si>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</si>
  <si>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</si>
  <si>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</si>
  <si>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</si>
  <si>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</si>
  <si>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</si>
  <si>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</si>
  <si>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</si>
  <si>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</si>
  <si>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</si>
  <si>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</si>
  <si>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</si>
  <si>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</si>
  <si>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</si>
  <si>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</si>
  <si>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</si>
  <si>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</si>
  <si>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</si>
  <si>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</si>
  <si>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</si>
  <si>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</si>
  <si>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</si>
  <si>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</si>
  <si>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</si>
  <si>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</si>
  <si>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</si>
  <si>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</si>
  <si>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</si>
  <si>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</si>
  <si>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</si>
  <si>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</si>
  <si>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</si>
  <si>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</si>
  <si>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</si>
  <si>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</si>
  <si>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</si>
  <si>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</si>
  <si>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</si>
  <si>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</si>
  <si>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</si>
  <si>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</si>
  <si>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</si>
  <si>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</si>
  <si>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</si>
  <si>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</si>
  <si>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</si>
  <si>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</si>
  <si>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</si>
  <si>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</si>
  <si>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</si>
  <si>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</si>
  <si>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</si>
  <si>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</si>
  <si>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</si>
  <si>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</si>
  <si>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</si>
  <si>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</si>
  <si>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</si>
  <si>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</si>
  <si>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</si>
  <si>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</si>
  <si>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</si>
  <si>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</si>
  <si>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</si>
  <si>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</si>
  <si>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</si>
  <si>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</si>
  <si>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</si>
  <si>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</si>
  <si>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</si>
  <si>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</si>
  <si>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</si>
  <si>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</si>
  <si>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</si>
  <si>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</si>
  <si>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</si>
  <si>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</si>
  <si>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</si>
  <si>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</si>
  <si>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</si>
  <si>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</si>
  <si>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</si>
  <si>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</si>
  <si>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</si>
  <si>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</si>
  <si>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</si>
  <si>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</si>
  <si>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</si>
  <si>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</si>
  <si>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</si>
  <si>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</si>
  <si>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</si>
  <si>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</si>
  <si>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</si>
  <si>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</si>
  <si>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</si>
  <si>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</si>
  <si>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</si>
  <si>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</si>
  <si>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</si>
  <si>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</si>
  <si>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</si>
  <si>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</si>
  <si>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</si>
  <si>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</si>
  <si>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</si>
  <si>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</si>
  <si>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</si>
  <si>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</si>
  <si>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</si>
  <si>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</si>
  <si>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</si>
  <si>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</si>
  <si>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</si>
  <si>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</si>
  <si>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</si>
  <si>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</si>
  <si>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</si>
  <si>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</si>
  <si>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</si>
  <si>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</si>
  <si>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</si>
  <si>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</si>
  <si>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</si>
  <si>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</si>
  <si>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</si>
  <si>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</si>
  <si>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</si>
  <si>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</si>
  <si>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</si>
  <si>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</si>
  <si>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</si>
  <si>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</si>
  <si>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</si>
  <si>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</si>
  <si>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</si>
  <si>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</si>
  <si>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</si>
  <si>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</si>
  <si>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</si>
  <si>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</si>
  <si>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</si>
  <si>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</si>
  <si>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</si>
  <si>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</si>
  <si>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</si>
  <si>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</si>
  <si>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</si>
  <si>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</si>
  <si>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</si>
  <si>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</si>
  <si>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</si>
  <si>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</si>
  <si>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</si>
  <si>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</si>
  <si>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</si>
  <si>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</si>
  <si>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</si>
  <si>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</si>
  <si>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</si>
  <si>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</si>
  <si>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</si>
  <si>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</si>
  <si>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</si>
  <si>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</si>
  <si>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</si>
  <si>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</si>
  <si>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</si>
  <si>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</si>
  <si>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</si>
  <si>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</si>
  <si>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</si>
  <si>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</si>
  <si>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</si>
  <si>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</si>
  <si>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</si>
  <si>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</si>
  <si>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</si>
  <si>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</si>
  <si>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</si>
  <si>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</si>
  <si>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</si>
  <si>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</si>
  <si>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</si>
  <si>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</si>
  <si>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</si>
  <si>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</si>
  <si>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</si>
  <si>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</si>
  <si>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</si>
  <si>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</si>
  <si>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</si>
  <si>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</si>
  <si>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</si>
  <si>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</si>
  <si>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</si>
  <si>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</si>
  <si>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</si>
  <si>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</si>
  <si>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</si>
  <si>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</si>
  <si>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</si>
  <si>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</si>
  <si>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</si>
  <si>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</si>
  <si>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</si>
  <si>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</si>
  <si>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</si>
  <si>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</si>
  <si>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</si>
  <si>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</si>
  <si>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</si>
  <si>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</si>
  <si>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</si>
  <si>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</si>
  <si>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</si>
  <si>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</si>
  <si>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</si>
  <si>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</si>
  <si>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</si>
  <si>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</si>
  <si>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</si>
  <si>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</si>
  <si>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</si>
  <si>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</si>
  <si>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</si>
  <si>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</si>
  <si>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</si>
  <si>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</si>
  <si>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</si>
  <si>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</si>
  <si>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</si>
  <si>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</si>
  <si>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</si>
  <si>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</si>
  <si>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</si>
  <si>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</si>
  <si>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</si>
  <si>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</si>
  <si>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</si>
  <si>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</si>
  <si>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</si>
  <si>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</si>
  <si>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</si>
  <si>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</si>
  <si>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</si>
  <si>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</si>
  <si>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</si>
  <si>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</si>
  <si>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</si>
  <si>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</si>
  <si>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</si>
  <si>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</si>
  <si>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</si>
  <si>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</si>
  <si>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</si>
  <si>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</si>
  <si>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</si>
  <si>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</si>
  <si>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</si>
  <si>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</si>
  <si>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</si>
  <si>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</si>
  <si>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</si>
  <si>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</si>
  <si>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</si>
  <si>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</si>
  <si>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</si>
  <si>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</si>
  <si>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</si>
  <si>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</si>
  <si>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</si>
  <si>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</si>
  <si>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</si>
  <si>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</si>
  <si>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</si>
  <si>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</si>
  <si>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</si>
  <si>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</si>
  <si>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</si>
  <si>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</si>
  <si>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</si>
  <si>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</si>
  <si>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</si>
  <si>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</si>
  <si>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</si>
  <si>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</si>
  <si>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</si>
  <si>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</si>
  <si>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</si>
  <si>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</si>
  <si>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</si>
  <si>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</si>
  <si>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</si>
  <si>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</si>
  <si>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</si>
  <si>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</si>
  <si>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</si>
  <si>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</si>
  <si>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</si>
  <si>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</si>
  <si>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</si>
  <si>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</si>
  <si>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</si>
  <si>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</si>
  <si>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</si>
  <si>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</si>
  <si>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</si>
  <si>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</si>
  <si>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</si>
  <si>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</si>
  <si>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</si>
  <si>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</si>
  <si>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</si>
  <si>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</si>
  <si>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</si>
  <si>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</si>
  <si>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</si>
  <si>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</si>
  <si>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</si>
  <si>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</si>
  <si>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</si>
  <si>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</si>
  <si>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</si>
  <si>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</si>
  <si>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</si>
  <si>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</si>
  <si>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</si>
  <si>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</si>
  <si>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</si>
  <si>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</si>
  <si>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</si>
  <si>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</si>
  <si>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</si>
  <si>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</si>
  <si>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</si>
  <si>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</si>
  <si>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</si>
  <si>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</si>
  <si>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</si>
  <si>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</si>
  <si>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</si>
  <si>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</si>
  <si>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</si>
  <si>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</si>
  <si>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</si>
  <si>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</si>
  <si>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</si>
  <si>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</si>
  <si>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</si>
  <si>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</si>
  <si>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</si>
  <si>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</si>
  <si>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</si>
  <si>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</si>
  <si>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</si>
  <si>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</si>
  <si>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</si>
  <si>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</si>
  <si>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</si>
  <si>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</si>
  <si>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</si>
  <si>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</si>
  <si>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</si>
  <si>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</si>
  <si>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</si>
  <si>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</si>
  <si>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</si>
  <si>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</si>
  <si>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</si>
  <si>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</si>
  <si>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</si>
  <si>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</si>
  <si>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</si>
  <si>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</si>
  <si>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</si>
  <si>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</si>
  <si>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</si>
  <si>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</si>
  <si>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</si>
  <si>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</si>
  <si>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</si>
  <si>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</si>
  <si>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</si>
  <si>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</si>
  <si>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</si>
  <si>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</si>
  <si>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</si>
  <si>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</si>
  <si>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</si>
  <si>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</si>
  <si>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</si>
  <si>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</si>
  <si>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</si>
  <si>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</si>
  <si>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</si>
  <si>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</si>
  <si>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</si>
  <si>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</si>
  <si>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</si>
  <si>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</si>
  <si>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</si>
  <si>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</si>
  <si>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</si>
  <si>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</si>
  <si>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</si>
  <si>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</si>
  <si>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</si>
  <si>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</si>
  <si>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</si>
  <si>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</si>
  <si>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</si>
  <si>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</si>
  <si>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</si>
  <si>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</si>
  <si>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</si>
  <si>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</si>
  <si>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</si>
  <si>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</si>
  <si>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</si>
  <si>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</si>
  <si>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</si>
  <si>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</si>
  <si>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</si>
  <si>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</si>
  <si>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</si>
  <si>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</si>
  <si>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</si>
  <si>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</si>
  <si>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</si>
  <si>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</si>
  <si>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</si>
  <si>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</si>
  <si>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</si>
  <si>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</si>
  <si>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</si>
  <si>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</si>
  <si>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</si>
  <si>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</si>
  <si>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</si>
  <si>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</si>
  <si>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</si>
  <si>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</si>
  <si>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</si>
  <si>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</si>
  <si>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</si>
  <si>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</si>
  <si>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</si>
  <si>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</si>
  <si>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</si>
  <si>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</si>
  <si>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</si>
  <si>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</si>
  <si>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</si>
  <si>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</si>
  <si>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</si>
  <si>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</si>
  <si>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</si>
  <si>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</si>
  <si>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</si>
  <si>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</si>
  <si>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</si>
  <si>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</si>
  <si>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</si>
  <si>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</si>
  <si>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</si>
  <si>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</si>
  <si>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</si>
  <si>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</si>
  <si>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</si>
  <si>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</si>
  <si>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</si>
  <si>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</si>
  <si>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</si>
  <si>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</si>
  <si>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</si>
  <si>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</si>
  <si>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</si>
  <si>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</si>
  <si>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</si>
  <si>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</si>
  <si>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</si>
  <si>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</si>
  <si>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</si>
  <si>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</si>
  <si>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</si>
  <si>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</si>
  <si>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</si>
  <si>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</si>
  <si>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</si>
  <si>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</si>
  <si>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</si>
  <si>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</si>
  <si>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</si>
  <si>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</si>
  <si>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</si>
  <si>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</si>
  <si>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</si>
  <si>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</si>
  <si>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</si>
  <si>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</si>
  <si>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</si>
  <si>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</si>
  <si>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</si>
  <si>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</si>
  <si>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</si>
  <si>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</si>
  <si>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</si>
  <si>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</si>
  <si>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</si>
  <si>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</si>
  <si>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</si>
  <si>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</si>
  <si>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</si>
  <si>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</si>
  <si>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</si>
  <si>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</si>
  <si>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</si>
  <si>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</si>
  <si>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</si>
  <si>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</si>
  <si>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</si>
  <si>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</si>
  <si>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</si>
  <si>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</si>
  <si>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</si>
  <si>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</si>
  <si>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</si>
  <si>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</si>
  <si>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</si>
  <si>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</si>
  <si>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</si>
  <si>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</si>
  <si>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</si>
  <si>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</si>
  <si>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</si>
  <si>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</si>
  <si>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</si>
  <si>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</si>
  <si>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</si>
  <si>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</si>
  <si>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</si>
  <si>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</si>
  <si>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</si>
  <si>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</si>
  <si>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</si>
  <si>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</si>
  <si>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</si>
  <si>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</si>
  <si>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</si>
  <si>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</si>
  <si>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</si>
  <si>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</si>
  <si>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</si>
  <si>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</si>
  <si>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</si>
  <si>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</si>
  <si>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</si>
  <si>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</si>
  <si>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</si>
  <si>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</si>
  <si>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</si>
  <si>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</si>
  <si>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</si>
  <si>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</si>
  <si>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</si>
  <si>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</si>
  <si>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</si>
  <si>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</si>
  <si>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</si>
  <si>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</si>
  <si>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</si>
  <si>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</si>
  <si>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</si>
  <si>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</si>
  <si>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</si>
  <si>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</si>
  <si>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</si>
  <si>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</si>
  <si>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</si>
  <si>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</si>
  <si>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</si>
  <si>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</si>
  <si>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</si>
  <si>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</si>
  <si>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</si>
  <si>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</si>
  <si>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</si>
  <si>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</si>
  <si>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</si>
  <si>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</si>
  <si>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</si>
  <si>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</si>
  <si>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</si>
  <si>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</si>
  <si>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</si>
  <si>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</si>
  <si>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</si>
  <si>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</si>
  <si>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</si>
  <si>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</si>
  <si>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</si>
  <si>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</si>
  <si>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</si>
  <si>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</si>
  <si>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</si>
  <si>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</si>
  <si>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</si>
  <si>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</si>
  <si>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</si>
  <si>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</si>
  <si>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</si>
  <si>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</si>
  <si>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</si>
  <si>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</si>
  <si>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</si>
  <si>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</si>
  <si>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</si>
  <si>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</si>
  <si>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</si>
  <si>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</si>
  <si>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</si>
  <si>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</si>
  <si>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</si>
  <si>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</si>
  <si>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</si>
  <si>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</si>
  <si>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</si>
  <si>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</si>
  <si>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</si>
  <si>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</si>
  <si>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</si>
  <si>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</si>
  <si>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</si>
  <si>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</si>
  <si>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</si>
  <si>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</si>
  <si>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</si>
  <si>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</si>
  <si>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</si>
  <si>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</si>
  <si>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</si>
  <si>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</si>
  <si>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</si>
  <si>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</si>
  <si>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</si>
  <si>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</si>
  <si>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</si>
  <si>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</si>
  <si>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</si>
  <si>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</si>
  <si>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</si>
  <si>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</si>
  <si>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</si>
  <si>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</si>
  <si>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</si>
  <si>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</si>
  <si>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</si>
  <si>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</si>
  <si>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</si>
  <si>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</si>
  <si>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</si>
  <si>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</si>
  <si>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</si>
  <si>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</si>
  <si>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</si>
  <si>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</si>
  <si>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</si>
  <si>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</si>
  <si>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</si>
  <si>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</si>
  <si>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</si>
  <si>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</si>
  <si>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</si>
  <si>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</si>
  <si>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</si>
  <si>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</si>
  <si>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</si>
  <si>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</si>
  <si>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</si>
  <si>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</si>
  <si>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</si>
  <si>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</si>
  <si>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</si>
  <si>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</si>
  <si>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</si>
  <si>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</si>
  <si>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</si>
  <si>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</si>
  <si>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</si>
  <si>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</si>
  <si>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</si>
  <si>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</si>
  <si>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</si>
  <si>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</si>
  <si>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</si>
  <si>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</si>
  <si>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</si>
  <si>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</si>
  <si>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</si>
  <si>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</si>
  <si>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</si>
  <si>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</si>
  <si>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</si>
  <si>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</si>
  <si>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</si>
  <si>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</si>
  <si>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</si>
  <si>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</si>
  <si>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</si>
  <si>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</si>
  <si>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</si>
  <si>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</si>
  <si>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</si>
  <si>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</si>
  <si>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</si>
  <si>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</si>
  <si>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</si>
  <si>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</si>
  <si>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</si>
  <si>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</si>
  <si>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</si>
  <si>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</si>
  <si>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</si>
  <si>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</si>
  <si>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</si>
  <si>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</si>
  <si>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</si>
  <si>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</si>
  <si>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</si>
  <si>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</si>
  <si>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</si>
  <si>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</si>
  <si>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</si>
  <si>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</si>
  <si>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</si>
  <si>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</si>
  <si>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</si>
  <si>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</si>
  <si>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</si>
  <si>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</si>
  <si>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</si>
  <si>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</si>
  <si>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</si>
  <si>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</si>
  <si>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</si>
  <si>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</si>
  <si>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</si>
  <si>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</si>
  <si>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</si>
  <si>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</si>
  <si>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</si>
  <si>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</si>
  <si>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</si>
  <si>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</si>
  <si>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</si>
  <si>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</si>
  <si>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</si>
  <si>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</si>
  <si>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</si>
  <si>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</si>
  <si>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</si>
  <si>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</si>
  <si>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</si>
  <si>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</si>
  <si>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</si>
  <si>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</si>
  <si>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</si>
  <si>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</si>
  <si>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</si>
  <si>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</si>
  <si>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</si>
  <si>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</si>
  <si>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</si>
  <si>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</si>
  <si>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</si>
  <si>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</si>
  <si>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</si>
  <si>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</si>
  <si>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</si>
  <si>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</si>
  <si>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</si>
  <si>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</si>
  <si>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</si>
  <si>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</si>
  <si>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</si>
  <si>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</si>
  <si>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</si>
  <si>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</si>
  <si>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</si>
  <si>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</si>
  <si>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</si>
  <si>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</si>
  <si>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</si>
  <si>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</si>
  <si>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</si>
  <si>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</si>
  <si>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</si>
  <si>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</si>
  <si>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</si>
  <si>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</si>
  <si>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</si>
  <si>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</si>
  <si>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</si>
  <si>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</si>
  <si>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</si>
  <si>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</si>
  <si>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</si>
  <si>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</si>
  <si>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</si>
  <si>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</si>
  <si>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</si>
  <si>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</si>
  <si>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</si>
  <si>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</si>
  <si>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</si>
  <si>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</si>
  <si>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</si>
  <si>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</si>
  <si>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</si>
  <si>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</si>
  <si>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</si>
  <si>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</si>
  <si>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</si>
  <si>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</si>
  <si>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</si>
  <si>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</si>
  <si>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</si>
  <si>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</si>
  <si>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</si>
  <si>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</si>
  <si>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</si>
  <si>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</si>
  <si>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</si>
  <si>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</si>
  <si>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</si>
  <si>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</si>
  <si>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</si>
  <si>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</si>
  <si>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</si>
  <si>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</si>
  <si>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</si>
  <si>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</si>
  <si>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</si>
  <si>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</si>
  <si>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</si>
  <si>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</si>
  <si>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</si>
  <si>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</si>
  <si>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</si>
  <si>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</si>
  <si>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</si>
  <si>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</si>
  <si>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</si>
  <si>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</si>
  <si>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</si>
  <si>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</si>
  <si>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</si>
  <si>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</si>
  <si>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</si>
  <si>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</si>
  <si>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</si>
  <si>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</si>
  <si>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</si>
  <si>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</si>
  <si>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</si>
  <si>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</si>
  <si>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</si>
  <si>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</si>
  <si>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</si>
  <si>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</si>
  <si>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</si>
  <si>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</si>
  <si>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</si>
  <si>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</si>
  <si>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</si>
  <si>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</si>
  <si>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</si>
  <si>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</si>
  <si>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</si>
  <si>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</si>
  <si>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</si>
  <si>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</si>
  <si>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</si>
  <si>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</si>
  <si>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</si>
  <si>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</si>
  <si>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</si>
  <si>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</si>
  <si>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</si>
  <si>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</si>
  <si>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</si>
  <si>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</si>
  <si>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</si>
  <si>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</si>
  <si>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</si>
  <si>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</si>
  <si>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</si>
  <si>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</si>
  <si>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</si>
  <si>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</si>
  <si>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</si>
  <si>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</si>
  <si>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</si>
  <si>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</si>
  <si>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</si>
  <si>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</si>
  <si>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</si>
  <si>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</si>
  <si>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</si>
  <si>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</si>
  <si>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</si>
  <si>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</si>
  <si>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</si>
  <si>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</si>
  <si>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</si>
  <si>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</si>
  <si>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</si>
  <si>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</si>
  <si>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</si>
  <si>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</si>
  <si>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</si>
  <si>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</si>
  <si>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</si>
  <si>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</si>
  <si>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</si>
  <si>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</si>
  <si>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</si>
  <si>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</si>
  <si>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</si>
  <si>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</si>
  <si>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</si>
  <si>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</si>
  <si>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</si>
  <si>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</si>
  <si>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</si>
  <si>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</si>
  <si>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</si>
  <si>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</si>
  <si>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</si>
  <si>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</si>
  <si>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</si>
  <si>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</si>
  <si>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</si>
  <si>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</si>
  <si>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</si>
  <si>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</si>
  <si>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</si>
  <si>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</si>
  <si>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</si>
  <si>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</si>
  <si>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</si>
  <si>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</si>
  <si>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</si>
  <si>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</si>
  <si>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</si>
  <si>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</si>
  <si>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</si>
  <si>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</si>
  <si>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</si>
  <si>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</si>
  <si>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</si>
  <si>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</si>
  <si>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</si>
  <si>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</si>
  <si>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</si>
  <si>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</si>
  <si>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</si>
  <si>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</si>
  <si>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</si>
  <si>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</si>
  <si>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</si>
  <si>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</si>
  <si>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</si>
  <si>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</si>
  <si>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</si>
  <si>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</si>
  <si>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</si>
  <si>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</si>
  <si>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</si>
  <si>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</si>
  <si>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</si>
  <si>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</si>
  <si>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</si>
  <si>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</si>
  <si>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</si>
  <si>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</si>
  <si>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</si>
  <si>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</si>
  <si>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</si>
  <si>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</si>
  <si>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</si>
  <si>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</si>
  <si>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</si>
  <si>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</si>
  <si>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</si>
  <si>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</si>
  <si>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</si>
  <si>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</si>
  <si>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</si>
  <si>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</si>
  <si>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</si>
  <si>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</si>
  <si>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</si>
  <si>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</si>
  <si>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</si>
  <si>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</si>
  <si>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</si>
  <si>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</si>
  <si>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</si>
  <si>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</si>
  <si>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</si>
  <si>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</si>
  <si>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</si>
  <si>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</si>
  <si>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</si>
  <si>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</si>
  <si>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</si>
  <si>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</si>
  <si>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</si>
  <si>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</si>
  <si>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</si>
  <si>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</si>
  <si>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</si>
  <si>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</si>
  <si>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</si>
  <si>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</si>
  <si>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</si>
  <si>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</si>
  <si>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</si>
  <si>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</si>
  <si>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</si>
  <si>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</si>
  <si>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</si>
  <si>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</si>
  <si>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</si>
  <si>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</si>
  <si>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</si>
  <si>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</si>
  <si>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</si>
  <si>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</si>
  <si>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</si>
  <si>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</si>
  <si>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</si>
  <si>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</si>
  <si>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</si>
  <si>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</si>
  <si>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</si>
  <si>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</si>
  <si>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</si>
  <si>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</si>
  <si>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</si>
  <si>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</si>
  <si>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</si>
  <si>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</si>
  <si>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</si>
  <si>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</si>
  <si>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</si>
  <si>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</si>
  <si>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</si>
  <si>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</si>
  <si>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</si>
  <si>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</si>
  <si>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</si>
  <si>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</si>
  <si>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</si>
  <si>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</si>
  <si>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</si>
  <si>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</si>
  <si>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</si>
  <si>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</si>
  <si>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</si>
  <si>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</si>
  <si>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</si>
  <si>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</si>
  <si>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</si>
  <si>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</si>
  <si>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</si>
  <si>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</si>
  <si>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</si>
  <si>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</si>
  <si>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</si>
  <si>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</si>
  <si>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</si>
  <si>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</si>
  <si>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</si>
  <si>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</si>
  <si>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</si>
  <si>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</si>
  <si>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</si>
  <si>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</si>
  <si>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</si>
  <si>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</si>
  <si>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</si>
  <si>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</si>
  <si>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</si>
  <si>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</si>
  <si>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</si>
  <si>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</si>
  <si>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</si>
  <si>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</si>
  <si>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</si>
  <si>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</si>
  <si>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</si>
  <si>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</si>
  <si>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</si>
  <si>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</si>
  <si>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</si>
  <si>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</si>
  <si>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</si>
  <si>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</si>
  <si>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</si>
  <si>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</si>
  <si>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</si>
  <si>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</si>
  <si>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</si>
  <si>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</si>
  <si>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</si>
  <si>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</si>
  <si>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</si>
  <si>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</si>
  <si>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</si>
  <si>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</si>
  <si>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</si>
  <si>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</si>
  <si>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</si>
  <si>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</si>
  <si>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</si>
  <si>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</si>
  <si>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</si>
  <si>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</si>
  <si>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</si>
  <si>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</si>
  <si>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</si>
  <si>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</si>
  <si>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</si>
  <si>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</si>
  <si>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</si>
  <si>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</si>
  <si>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</si>
  <si>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</si>
  <si>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</si>
  <si>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</si>
  <si>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</si>
  <si>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</si>
  <si>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</si>
  <si>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</si>
  <si>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</si>
  <si>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</si>
  <si>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</si>
  <si>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</si>
  <si>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</si>
  <si>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</si>
  <si>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</si>
  <si>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</si>
  <si>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</si>
  <si>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</si>
  <si>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</si>
  <si>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</si>
  <si>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</si>
  <si>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</si>
  <si>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</si>
  <si>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</si>
  <si>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</si>
  <si>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</si>
  <si>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</si>
  <si>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</si>
  <si>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</si>
  <si>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</si>
  <si>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</si>
  <si>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</si>
  <si>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</si>
  <si>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</si>
  <si>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</si>
  <si>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</si>
  <si>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</si>
  <si>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</si>
  <si>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</si>
  <si>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</si>
  <si>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</si>
  <si>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</si>
  <si>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</si>
  <si>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</si>
  <si>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</si>
  <si>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</si>
  <si>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</si>
  <si>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</si>
  <si>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</si>
  <si>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</si>
  <si>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</si>
  <si>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</si>
  <si>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</si>
  <si>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</si>
  <si>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</si>
  <si>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</si>
  <si>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</si>
  <si>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</si>
  <si>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</si>
  <si>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</si>
  <si>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</si>
  <si>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</si>
  <si>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</si>
  <si>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</si>
  <si>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</si>
  <si>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</si>
  <si>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</si>
  <si>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</si>
  <si>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</si>
  <si>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</si>
  <si>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</si>
  <si>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</si>
  <si>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</si>
  <si>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</si>
  <si>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</si>
  <si>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</si>
  <si>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</si>
  <si>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</si>
  <si>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</si>
  <si>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</si>
  <si>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</si>
  <si>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</si>
  <si>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</si>
  <si>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</si>
  <si>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</si>
  <si>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</si>
  <si>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</si>
  <si>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</si>
  <si>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</si>
  <si>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</si>
  <si>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</si>
  <si>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</si>
  <si>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</si>
  <si>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</si>
  <si>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</si>
  <si>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</si>
  <si>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</si>
  <si>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</si>
  <si>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</si>
  <si>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</si>
  <si>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</si>
  <si>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</si>
  <si>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</si>
  <si>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</si>
  <si>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</si>
  <si>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</si>
  <si>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</si>
  <si>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</si>
  <si>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</si>
  <si>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</si>
  <si>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</si>
  <si>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</si>
  <si>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</si>
  <si>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</si>
  <si>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</si>
  <si>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</si>
  <si>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</si>
  <si>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</si>
  <si>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</si>
  <si>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</si>
  <si>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</si>
  <si>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</si>
  <si>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</si>
  <si>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</si>
  <si>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</si>
  <si>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</si>
  <si>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</si>
  <si>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</si>
  <si>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</si>
  <si>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</si>
  <si>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</si>
  <si>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</si>
  <si>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</si>
  <si>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</si>
  <si>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</si>
  <si>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</si>
  <si>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</si>
  <si>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</si>
  <si>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</si>
  <si>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</si>
  <si>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</si>
  <si>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</si>
  <si>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</si>
  <si>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</si>
  <si>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</si>
  <si>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</si>
  <si>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</si>
  <si>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</si>
  <si>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</si>
  <si>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</si>
  <si>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</si>
  <si>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</si>
  <si>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</si>
  <si>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</si>
  <si>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</si>
  <si>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</si>
  <si>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</si>
  <si>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</si>
  <si>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</si>
  <si>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</si>
  <si>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</si>
  <si>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</si>
  <si>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</si>
  <si>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</si>
  <si>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</si>
  <si>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</si>
  <si>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</si>
  <si>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</si>
  <si>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</si>
  <si>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</si>
  <si>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</si>
  <si>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</si>
  <si>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</si>
  <si>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</si>
  <si>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</si>
  <si>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</si>
  <si>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</si>
  <si>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</si>
  <si>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</si>
  <si>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</si>
  <si>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</si>
  <si>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</si>
  <si>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</si>
  <si>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</si>
  <si>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</si>
  <si>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</si>
  <si>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</si>
  <si>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</si>
  <si>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</si>
  <si>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</si>
  <si>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</si>
  <si>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</si>
  <si>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</si>
  <si>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</si>
  <si>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</si>
  <si>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</si>
  <si>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</si>
  <si>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</si>
  <si>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</si>
  <si>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</si>
  <si>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</si>
  <si>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</si>
  <si>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</si>
  <si>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</si>
  <si>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</si>
  <si>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</si>
  <si>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</si>
  <si>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</si>
  <si>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</si>
  <si>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</si>
  <si>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</si>
  <si>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</si>
  <si>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</si>
  <si>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</si>
  <si>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</si>
  <si>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</si>
  <si>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</si>
  <si>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</si>
  <si>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</si>
  <si>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</si>
  <si>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</si>
  <si>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</si>
  <si>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</si>
  <si>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</si>
  <si>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</si>
  <si>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</si>
  <si>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</si>
  <si>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</si>
  <si>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</si>
  <si>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</si>
  <si>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</si>
  <si>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</si>
  <si>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</si>
  <si>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</si>
  <si>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</si>
  <si>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</si>
  <si>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</si>
  <si>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</si>
  <si>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</si>
  <si>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</si>
  <si>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</si>
  <si>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</si>
  <si>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</si>
  <si>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</si>
  <si>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</si>
  <si>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</si>
  <si>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</si>
  <si>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</si>
  <si>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</si>
  <si>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</si>
  <si>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</si>
  <si>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</si>
  <si>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</si>
  <si>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</si>
  <si>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</si>
  <si>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</si>
  <si>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</si>
  <si>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</si>
  <si>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</si>
  <si>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</si>
  <si>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</si>
  <si>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</si>
  <si>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</si>
  <si>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</si>
  <si>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</si>
  <si>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</si>
  <si>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</si>
  <si>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</si>
  <si>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</si>
  <si>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</si>
  <si>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</si>
  <si>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</si>
  <si>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</si>
  <si>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</si>
  <si>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</si>
  <si>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</si>
  <si>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</si>
  <si>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</si>
  <si>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</si>
  <si>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</si>
  <si>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</si>
  <si>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</si>
  <si>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</si>
  <si>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</si>
  <si>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</si>
  <si>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</si>
  <si>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</si>
  <si>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</si>
  <si>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</si>
  <si>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</si>
  <si>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</si>
  <si>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</si>
  <si>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</si>
  <si>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</si>
  <si>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</si>
  <si>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</si>
  <si>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</si>
  <si>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</si>
  <si>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</si>
  <si>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</si>
  <si>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</si>
  <si>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</si>
  <si>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</si>
  <si>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</si>
  <si>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</si>
  <si>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</si>
  <si>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</si>
  <si>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</si>
  <si>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</si>
  <si>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</si>
  <si>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</si>
  <si>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</si>
  <si>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</si>
  <si>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</si>
  <si>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</si>
  <si>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</si>
  <si>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</si>
  <si>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</si>
  <si>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</si>
  <si>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</si>
  <si>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</si>
  <si>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</si>
  <si>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</si>
  <si>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</si>
  <si>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</si>
  <si>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</si>
  <si>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</si>
  <si>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</si>
  <si>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</si>
  <si>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</si>
  <si>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</si>
  <si>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</si>
  <si>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</si>
  <si>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</si>
  <si>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</si>
  <si>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</si>
  <si>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</si>
  <si>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</si>
  <si>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</si>
  <si>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</si>
  <si>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</si>
  <si>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</si>
  <si>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</si>
  <si>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</si>
  <si>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</si>
  <si>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</si>
  <si>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</si>
  <si>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</si>
  <si>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</si>
  <si>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</si>
  <si>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</si>
  <si>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</si>
  <si>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</si>
  <si>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</si>
  <si>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</si>
  <si>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</si>
  <si>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</si>
  <si>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</si>
  <si>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</si>
  <si>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</si>
  <si>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</si>
  <si>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</si>
  <si>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</si>
  <si>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</si>
  <si>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</si>
  <si>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</si>
  <si>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</si>
  <si>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</si>
  <si>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</si>
  <si>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</si>
  <si>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</si>
  <si>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</si>
  <si>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</si>
  <si>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</si>
  <si>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</si>
  <si>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</si>
  <si>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</si>
  <si>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</si>
  <si>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</si>
  <si>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</si>
  <si>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</si>
  <si>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</si>
  <si>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</si>
  <si>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</si>
  <si>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</si>
  <si>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</si>
  <si>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</si>
  <si>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</si>
  <si>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</si>
  <si>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</si>
  <si>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</si>
  <si>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</si>
  <si>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</si>
  <si>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</si>
  <si>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</si>
  <si>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</si>
  <si>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</si>
  <si>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</si>
  <si>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</si>
  <si>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</si>
  <si>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</si>
  <si>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</si>
  <si>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</si>
  <si>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</si>
  <si>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</si>
  <si>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</si>
  <si>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</si>
  <si>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</si>
  <si>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</si>
  <si>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</si>
  <si>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</si>
  <si>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</si>
  <si>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</si>
  <si>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</si>
  <si>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</si>
  <si>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</si>
  <si>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</si>
  <si>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</si>
  <si>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</si>
  <si>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</si>
  <si>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</si>
  <si>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</si>
  <si>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</si>
  <si>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</si>
  <si>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</si>
  <si>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</si>
  <si>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</si>
  <si>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</si>
  <si>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</si>
  <si>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</si>
  <si>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</si>
  <si>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</si>
  <si>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</si>
  <si>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</si>
  <si>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</si>
  <si>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</si>
  <si>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</si>
  <si>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</si>
  <si>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</si>
  <si>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</si>
  <si>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</si>
  <si>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</si>
  <si>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</si>
  <si>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</si>
  <si>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</si>
  <si>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</si>
  <si>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</si>
  <si>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</si>
  <si>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</si>
  <si>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</si>
  <si>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</si>
  <si>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</si>
  <si>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</si>
  <si>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</si>
  <si>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</si>
  <si>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</si>
  <si>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</si>
  <si>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</si>
  <si>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</si>
  <si>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</si>
  <si>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</si>
  <si>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</si>
  <si>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</si>
  <si>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</si>
  <si>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</si>
  <si>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</si>
  <si>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</si>
  <si>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</si>
  <si>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</si>
  <si>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</si>
  <si>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</si>
  <si>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</si>
  <si>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</si>
  <si>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</si>
  <si>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</si>
  <si>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</si>
  <si>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</si>
  <si>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</si>
  <si>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</si>
  <si>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</si>
  <si>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</si>
  <si>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</si>
  <si>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</si>
  <si>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</si>
  <si>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</si>
  <si>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</si>
  <si>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</si>
  <si>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</si>
  <si>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</si>
  <si>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</si>
  <si>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</si>
  <si>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</si>
  <si>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</si>
  <si>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</si>
  <si>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</si>
  <si>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</si>
  <si>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</si>
  <si>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</si>
  <si>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</si>
  <si>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</si>
  <si>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</si>
  <si>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</si>
  <si>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</si>
  <si>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</si>
  <si>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</si>
  <si>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</si>
  <si>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</si>
  <si>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</si>
  <si>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</si>
  <si>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</si>
  <si>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</si>
  <si>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</si>
  <si>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</si>
  <si>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</si>
  <si>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</si>
  <si>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</si>
  <si>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</si>
  <si>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</si>
  <si>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</si>
  <si>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</si>
  <si>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</si>
  <si>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</si>
  <si>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</si>
  <si>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</si>
  <si>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</si>
  <si>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</si>
  <si>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</si>
  <si>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</si>
  <si>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</si>
  <si>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</si>
  <si>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</si>
  <si>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</si>
  <si>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</si>
  <si>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</si>
  <si>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</si>
  <si>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</si>
  <si>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</si>
  <si>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</si>
  <si>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</si>
  <si>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</si>
  <si>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</si>
  <si>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</si>
  <si>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</si>
  <si>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</si>
  <si>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</si>
  <si>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</si>
  <si>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</si>
  <si>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</si>
  <si>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</si>
  <si>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</si>
  <si>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</si>
  <si>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</si>
  <si>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</si>
  <si>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</si>
  <si>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</si>
  <si>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</si>
  <si>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</si>
  <si>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</si>
  <si>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</si>
  <si>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</si>
  <si>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</si>
  <si>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</si>
  <si>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</si>
  <si>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</si>
  <si>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</si>
  <si>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</si>
  <si>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</si>
  <si>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</si>
  <si>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</si>
  <si>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</si>
  <si>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</si>
  <si>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</si>
  <si>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</si>
  <si>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</si>
  <si>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</si>
  <si>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</si>
  <si>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</si>
  <si>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</si>
  <si>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</si>
  <si>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</si>
  <si>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</si>
  <si>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</si>
  <si>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</si>
  <si>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</si>
  <si>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</si>
  <si>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</si>
  <si>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</si>
  <si>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</si>
  <si>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</si>
  <si>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</si>
  <si>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</si>
  <si>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</si>
  <si>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</si>
  <si>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</si>
  <si>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</si>
  <si>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</si>
  <si>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</si>
  <si>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</si>
  <si>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</si>
  <si>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</si>
  <si>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</si>
  <si>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</si>
  <si>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</si>
  <si>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</si>
  <si>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</si>
  <si>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</si>
  <si>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</si>
  <si>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</si>
  <si>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</si>
  <si>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</si>
  <si>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</si>
  <si>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</si>
  <si>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</si>
  <si>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</si>
  <si>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</si>
  <si>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</si>
  <si>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</si>
  <si>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</si>
  <si>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</si>
  <si>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</si>
  <si>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</si>
  <si>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</si>
  <si>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</si>
  <si>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</si>
  <si>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</si>
  <si>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</si>
  <si>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</si>
  <si>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</si>
  <si>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</si>
  <si>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</si>
  <si>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</si>
  <si>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</si>
  <si>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</si>
  <si>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</si>
  <si>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</si>
  <si>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</si>
  <si>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</si>
  <si>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</si>
  <si>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</si>
  <si>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</si>
  <si>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</si>
  <si>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</si>
  <si>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</si>
  <si>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</si>
  <si>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</si>
  <si>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</si>
  <si>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</si>
  <si>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</si>
  <si>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</si>
  <si>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</si>
  <si>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</si>
  <si>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</si>
  <si>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</si>
  <si>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</si>
  <si>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</si>
  <si>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</si>
  <si>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</si>
  <si>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</si>
  <si>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</si>
  <si>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</si>
  <si>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</si>
  <si>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</si>
  <si>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</si>
  <si>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</si>
  <si>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</si>
  <si>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</si>
  <si>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</si>
  <si>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</si>
  <si>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</si>
  <si>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</si>
  <si>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</si>
  <si>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</si>
  <si>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</si>
  <si>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</si>
  <si>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</si>
  <si>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</si>
  <si>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</si>
  <si>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</si>
  <si>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</si>
  <si>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</si>
  <si>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</si>
  <si>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</si>
  <si>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</si>
  <si>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</si>
  <si>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</si>
  <si>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</si>
  <si>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</si>
  <si>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</si>
  <si>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</si>
  <si>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</si>
  <si>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</si>
  <si>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</si>
  <si>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</si>
  <si>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</si>
  <si>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</si>
  <si>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</si>
  <si>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</si>
  <si>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</si>
  <si>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</si>
  <si>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</si>
  <si>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</si>
  <si>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</si>
  <si>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</si>
  <si>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</si>
  <si>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</si>
  <si>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</si>
  <si>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</si>
  <si>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</si>
  <si>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</si>
  <si>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</si>
  <si>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</si>
  <si>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</si>
  <si>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</si>
  <si>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</si>
  <si>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</si>
  <si>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</si>
  <si>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</si>
  <si>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</si>
  <si>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</si>
  <si>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</si>
  <si>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</si>
  <si>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</si>
  <si>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</si>
  <si>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</si>
  <si>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</si>
  <si>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</si>
  <si>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</si>
  <si>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</si>
  <si>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</si>
  <si>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</si>
  <si>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</si>
  <si>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</si>
  <si>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</si>
  <si>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</si>
  <si>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</si>
  <si>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</si>
  <si>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</si>
  <si>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</si>
  <si>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</si>
  <si>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</si>
  <si>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</si>
  <si>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</si>
  <si>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</si>
  <si>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</si>
  <si>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</si>
  <si>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</si>
  <si>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</si>
  <si>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</si>
  <si>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</si>
  <si>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</si>
  <si>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</si>
  <si>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</si>
  <si>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</si>
  <si>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</si>
  <si>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</si>
  <si>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</si>
  <si>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</si>
  <si>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</si>
  <si>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</si>
  <si>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</si>
  <si>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</si>
  <si>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</si>
  <si>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</si>
  <si>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</si>
  <si>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</si>
  <si>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</si>
  <si>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</si>
  <si>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</si>
  <si>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</si>
  <si>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</si>
  <si>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</si>
  <si>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</si>
  <si>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</si>
  <si>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</si>
  <si>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</si>
  <si>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</si>
  <si>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</si>
  <si>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</si>
  <si>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</si>
  <si>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</si>
  <si>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</si>
  <si>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</si>
  <si>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</si>
  <si>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</si>
  <si>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</si>
  <si>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</si>
  <si>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</si>
  <si>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</si>
  <si>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</si>
  <si>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</si>
  <si>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</si>
  <si>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</si>
  <si>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</si>
  <si>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</si>
  <si>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</si>
  <si>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</si>
  <si>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</si>
  <si>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</si>
  <si>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</si>
  <si>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</si>
  <si>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</si>
  <si>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</si>
  <si>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</si>
  <si>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</si>
  <si>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</si>
  <si>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</si>
  <si>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</si>
  <si>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</si>
  <si>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</si>
  <si>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</si>
  <si>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</si>
  <si>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</si>
  <si>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</si>
  <si>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</si>
  <si>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</si>
  <si>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</si>
  <si>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</si>
  <si>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</si>
  <si>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</si>
  <si>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</si>
  <si>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</si>
  <si>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</si>
  <si>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</si>
  <si>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</si>
  <si>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</si>
  <si>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</si>
  <si>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</si>
  <si>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</si>
  <si>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</si>
  <si>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</si>
  <si>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</si>
  <si>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</si>
  <si>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</si>
  <si>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</si>
  <si>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</si>
  <si>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</si>
  <si>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</si>
  <si>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</si>
  <si>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</si>
  <si>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</si>
  <si>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</si>
  <si>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</si>
  <si>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</si>
  <si>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</si>
  <si>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</si>
  <si>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</si>
  <si>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</si>
  <si>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</si>
  <si>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</si>
  <si>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</si>
  <si>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</si>
  <si>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</si>
  <si>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</si>
  <si>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</si>
  <si>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</si>
  <si>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</si>
  <si>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</si>
  <si>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</si>
  <si>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</si>
  <si>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</si>
  <si>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</si>
  <si>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</si>
  <si>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</si>
  <si>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</si>
  <si>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</si>
  <si>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</si>
  <si>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</si>
  <si>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</si>
  <si>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</si>
  <si>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</si>
  <si>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</si>
  <si>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</si>
  <si>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</si>
  <si>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</si>
  <si>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</si>
  <si>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</si>
  <si>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</si>
  <si>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</si>
  <si>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</si>
  <si>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</si>
  <si>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</si>
  <si>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</si>
  <si>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</si>
  <si>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</si>
  <si>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</si>
  <si>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</si>
  <si>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</si>
  <si>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</si>
  <si>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</si>
  <si>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</si>
  <si>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</si>
  <si>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</si>
  <si>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</si>
  <si>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</si>
  <si>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</si>
  <si>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</si>
  <si>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</si>
  <si>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</si>
  <si>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</si>
  <si>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</si>
  <si>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</si>
  <si>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</si>
  <si>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</si>
  <si>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</si>
  <si>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</si>
  <si>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</si>
  <si>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</si>
  <si>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</si>
  <si>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</si>
  <si>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</si>
  <si>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</si>
  <si>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</si>
  <si>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</si>
  <si>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</si>
  <si>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</si>
  <si>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</si>
  <si>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</si>
  <si>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</si>
  <si>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</si>
  <si>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</si>
  <si>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</si>
  <si>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</si>
  <si>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</si>
  <si>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</si>
  <si>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</si>
  <si>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</si>
  <si>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</si>
  <si>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</si>
  <si>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</si>
  <si>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</si>
  <si>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</si>
  <si>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</si>
  <si>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</si>
  <si>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</si>
  <si>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</si>
  <si>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</si>
  <si>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</si>
  <si>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</si>
  <si>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</si>
  <si>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</si>
  <si>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</si>
  <si>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</si>
  <si>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</si>
  <si>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</si>
  <si>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</si>
  <si>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</si>
  <si>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</si>
  <si>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</si>
  <si>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</si>
  <si>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</si>
  <si>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</si>
  <si>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</si>
  <si>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</si>
  <si>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</si>
  <si>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</si>
  <si>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</si>
  <si>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</si>
  <si>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</si>
  <si>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</si>
  <si>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</si>
  <si>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</si>
  <si>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</si>
  <si>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</si>
  <si>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</si>
  <si>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</si>
  <si>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</si>
  <si>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</si>
  <si>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</si>
  <si>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</si>
  <si>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</si>
  <si>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</si>
  <si>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</si>
  <si>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</si>
  <si>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</si>
  <si>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</si>
  <si>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</si>
  <si>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</si>
  <si>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</si>
  <si>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</si>
  <si>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</si>
  <si>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</si>
  <si>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</si>
  <si>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</si>
  <si>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</si>
  <si>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</si>
  <si>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</si>
  <si>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</si>
  <si>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</si>
  <si>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</si>
  <si>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</si>
  <si>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</si>
  <si>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</si>
  <si>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</si>
  <si>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</si>
  <si>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</si>
  <si>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</si>
  <si>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</si>
  <si>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</si>
  <si>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</si>
  <si>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</si>
  <si>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</si>
  <si>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</si>
  <si>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</si>
  <si>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</si>
  <si>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</si>
  <si>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</si>
  <si>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</si>
  <si>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</si>
  <si>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</si>
  <si>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</si>
  <si>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</si>
  <si>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</si>
  <si>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</si>
  <si>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</si>
  <si>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</si>
  <si>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</si>
  <si>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</si>
  <si>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</si>
  <si>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</si>
  <si>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</si>
  <si>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</si>
  <si>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</si>
  <si>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</si>
  <si>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</si>
  <si>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</si>
  <si>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</si>
  <si>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</si>
  <si>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</si>
  <si>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</si>
  <si>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</si>
  <si>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</si>
  <si>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</si>
  <si>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</si>
  <si>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</si>
  <si>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</si>
  <si>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</si>
  <si>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</si>
  <si>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</si>
  <si>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</si>
  <si>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</si>
  <si>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</si>
  <si>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</si>
  <si>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</si>
  <si>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</si>
  <si>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</si>
  <si>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</si>
  <si>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</si>
  <si>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</si>
  <si>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</si>
  <si>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</si>
  <si>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</si>
  <si>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</si>
  <si>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</si>
  <si>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</si>
  <si>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</si>
  <si>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</si>
  <si>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</si>
  <si>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</si>
  <si>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</si>
  <si>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</si>
  <si>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</si>
  <si>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</si>
  <si>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</si>
  <si>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</si>
  <si>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</si>
  <si>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</si>
  <si>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</si>
  <si>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</si>
  <si>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</si>
  <si>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</si>
  <si>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</si>
  <si>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</si>
  <si>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</si>
  <si>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</si>
  <si>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</si>
  <si>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</si>
  <si>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</si>
  <si>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</si>
  <si>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</si>
  <si>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</si>
  <si>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</si>
  <si>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</si>
  <si>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</si>
  <si>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</si>
  <si>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</si>
  <si>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</si>
  <si>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</si>
  <si>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</si>
  <si>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</si>
  <si>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</si>
  <si>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</si>
  <si>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</si>
  <si>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</si>
  <si>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</si>
  <si>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</si>
  <si>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</si>
  <si>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</si>
  <si>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</si>
  <si>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</si>
  <si>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</si>
  <si>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</si>
  <si>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</si>
  <si>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</si>
  <si>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</si>
  <si>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</si>
  <si>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</si>
  <si>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</si>
  <si>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</si>
  <si>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</si>
  <si>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</si>
  <si>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</si>
  <si>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</si>
  <si>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</si>
  <si>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</si>
  <si>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</si>
  <si>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</si>
  <si>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</si>
  <si>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</si>
  <si>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</si>
  <si>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</si>
  <si>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</si>
  <si>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</si>
  <si>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</si>
  <si>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</si>
  <si>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</si>
  <si>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</si>
  <si>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</si>
  <si>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</si>
  <si>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</si>
  <si>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</si>
  <si>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</si>
  <si>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</si>
  <si>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</si>
  <si>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</si>
  <si>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</si>
  <si>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</si>
  <si>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</si>
  <si>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</si>
  <si>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</si>
  <si>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</si>
  <si>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</si>
  <si>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</si>
  <si>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</si>
  <si>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</si>
  <si>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</si>
  <si>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</si>
  <si>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</si>
  <si>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</si>
  <si>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</si>
  <si>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</si>
  <si>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</si>
  <si>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</si>
  <si>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</si>
  <si>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</si>
  <si>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</si>
  <si>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</si>
  <si>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</si>
  <si>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</si>
  <si>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</si>
  <si>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</si>
  <si>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</si>
  <si>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</si>
  <si>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</si>
  <si>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</si>
  <si>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</si>
  <si>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</si>
  <si>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</si>
  <si>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</si>
  <si>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</si>
  <si>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</si>
  <si>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</si>
  <si>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</si>
  <si>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</si>
  <si>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</si>
  <si>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</si>
  <si>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</si>
  <si>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</si>
  <si>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</si>
  <si>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</si>
  <si>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</si>
  <si>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</si>
  <si>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</si>
  <si>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</si>
  <si>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</si>
  <si>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</si>
  <si>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</si>
  <si>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</si>
  <si>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</si>
  <si>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</si>
  <si>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</si>
  <si>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</si>
  <si>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</si>
  <si>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</si>
  <si>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</si>
  <si>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</si>
  <si>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</si>
  <si>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</si>
  <si>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</si>
  <si>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</si>
  <si>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</si>
  <si>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</si>
  <si>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</si>
  <si>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</si>
  <si>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</si>
  <si>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</si>
  <si>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</si>
  <si>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</si>
  <si>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</si>
  <si>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</si>
  <si>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</si>
  <si>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</si>
  <si>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</si>
  <si>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</si>
  <si>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</si>
  <si>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</si>
  <si>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</si>
  <si>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</si>
  <si>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</si>
  <si>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</si>
  <si>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</si>
  <si>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</si>
  <si>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</si>
  <si>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</si>
  <si>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</si>
  <si>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</si>
  <si>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</si>
  <si>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</si>
  <si>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</si>
  <si>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</si>
  <si>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</si>
  <si>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</si>
  <si>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</si>
  <si>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</si>
  <si>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</si>
  <si>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</si>
  <si>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</si>
  <si>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</si>
  <si>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</si>
  <si>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</si>
  <si>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</si>
  <si>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</si>
  <si>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</si>
  <si>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</si>
  <si>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</si>
  <si>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</si>
  <si>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</si>
  <si>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</si>
  <si>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</si>
  <si>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</si>
  <si>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</si>
  <si>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</si>
  <si>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</si>
  <si>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</si>
  <si>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</si>
  <si>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</si>
  <si>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</si>
  <si>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</si>
  <si>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</si>
  <si>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</si>
  <si>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</si>
  <si>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</si>
  <si>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</si>
  <si>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</si>
  <si>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</si>
  <si>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</si>
  <si>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</si>
  <si>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</si>
  <si>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</si>
  <si>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</si>
  <si>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</si>
  <si>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</si>
  <si>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</si>
  <si>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</si>
  <si>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</si>
  <si>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</si>
  <si>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</si>
  <si>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</si>
  <si>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</si>
  <si>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</si>
  <si>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</si>
  <si>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</si>
  <si>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</si>
  <si>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</si>
  <si>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</si>
  <si>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</si>
  <si>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</si>
  <si>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</si>
  <si>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</si>
  <si>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</si>
  <si>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</si>
  <si>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</si>
  <si>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</si>
  <si>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</si>
  <si>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</si>
  <si>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</si>
  <si>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</si>
  <si>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</si>
  <si>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</si>
  <si>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</si>
  <si>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</si>
  <si>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</si>
  <si>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</si>
  <si>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</si>
  <si>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</si>
  <si>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</si>
  <si>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</si>
  <si>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</si>
  <si>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</si>
  <si>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</si>
  <si>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</si>
  <si>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</si>
  <si>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</si>
  <si>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</si>
  <si>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</si>
  <si>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</si>
  <si>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</si>
  <si>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</si>
  <si>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</si>
  <si>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</si>
  <si>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</si>
  <si>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</si>
  <si>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</si>
  <si>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</si>
  <si>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</si>
  <si>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</si>
  <si>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</si>
  <si>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</si>
  <si>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</si>
  <si>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</si>
  <si>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</si>
  <si>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</si>
  <si>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</si>
  <si>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</si>
  <si>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</si>
  <si>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</si>
  <si>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</si>
  <si>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</si>
  <si>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</si>
  <si>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</si>
  <si>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</si>
  <si>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</si>
  <si>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</si>
  <si>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</si>
  <si>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</si>
  <si>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</si>
  <si>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</si>
  <si>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</si>
  <si>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</si>
  <si>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</si>
  <si>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</si>
  <si>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</si>
  <si>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</si>
  <si>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</si>
  <si>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</si>
  <si>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</si>
  <si>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</si>
  <si>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</si>
  <si>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</si>
  <si>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</si>
  <si>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</si>
  <si>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</si>
  <si>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</si>
  <si>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</si>
  <si>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</si>
  <si>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</si>
  <si>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</si>
  <si>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</si>
  <si>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</si>
  <si>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</si>
  <si>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</si>
  <si>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</si>
  <si>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</si>
  <si>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</si>
  <si>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</si>
  <si>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</si>
  <si>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</si>
  <si>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</si>
  <si>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</si>
  <si>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</si>
  <si>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</si>
  <si>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</si>
  <si>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</si>
  <si>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</si>
  <si>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</si>
  <si>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</si>
  <si>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</si>
  <si>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</si>
  <si>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</si>
  <si>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</si>
  <si>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</si>
  <si>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</si>
  <si>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</si>
  <si>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</si>
  <si>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</si>
  <si>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</si>
  <si>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</si>
  <si>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</si>
  <si>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</si>
  <si>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</si>
  <si>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</si>
  <si>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</si>
  <si>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</si>
  <si>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</si>
  <si>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</si>
  <si>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</si>
  <si>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</si>
  <si>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</si>
  <si>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</si>
  <si>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</si>
  <si>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</si>
  <si>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</si>
  <si>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</si>
  <si>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</si>
  <si>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</si>
  <si>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</si>
  <si>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</si>
  <si>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</si>
  <si>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</si>
  <si>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</si>
  <si>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</si>
  <si>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</si>
  <si>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</si>
  <si>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</si>
  <si>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</si>
  <si>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</si>
  <si>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</si>
  <si>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</si>
  <si>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</si>
  <si>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</si>
  <si>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</si>
  <si>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</si>
  <si>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</si>
  <si>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</si>
  <si>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</si>
  <si>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</si>
  <si>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</si>
  <si>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</si>
  <si>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</si>
  <si>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</si>
  <si>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</si>
  <si>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</si>
  <si>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</si>
  <si>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</si>
  <si>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</si>
  <si>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</si>
  <si>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</si>
  <si>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</si>
  <si>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</si>
  <si>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</si>
  <si>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</si>
  <si>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</si>
  <si>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</si>
  <si>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</si>
  <si>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</si>
  <si>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</si>
  <si>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</si>
  <si>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</si>
  <si>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</si>
  <si>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</si>
  <si>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</si>
  <si>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</si>
  <si>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</si>
  <si>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</si>
  <si>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</si>
  <si>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</si>
  <si>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</si>
  <si>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</si>
  <si>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</si>
  <si>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</si>
  <si>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</si>
  <si>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</si>
  <si>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</si>
  <si>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</si>
  <si>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</si>
  <si>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</si>
  <si>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</si>
  <si>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</si>
  <si>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</si>
  <si>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</si>
  <si>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</si>
  <si>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</si>
  <si>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</si>
  <si>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</si>
  <si>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</si>
  <si>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</si>
  <si>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</si>
  <si>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</si>
  <si>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</si>
  <si>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</si>
  <si>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</si>
  <si>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</si>
  <si>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</si>
  <si>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</si>
  <si>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</si>
  <si>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</si>
  <si>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</si>
  <si>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</si>
  <si>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</si>
  <si>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</si>
  <si>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</si>
  <si>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</si>
  <si>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</si>
  <si>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</si>
  <si>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</si>
  <si>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</si>
  <si>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</si>
  <si>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</si>
  <si>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</si>
  <si>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</si>
  <si>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</si>
  <si>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</si>
  <si>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</si>
  <si>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</si>
  <si>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</si>
  <si>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</si>
  <si>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</si>
  <si>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</si>
  <si>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</si>
  <si>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</si>
  <si>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</si>
  <si>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</si>
  <si>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</si>
  <si>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</si>
  <si>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</si>
  <si>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</si>
  <si>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</si>
  <si>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</si>
  <si>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</si>
  <si>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</si>
  <si>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</si>
  <si>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</si>
  <si>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</si>
  <si>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</si>
  <si>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</si>
  <si>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</si>
  <si>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</si>
  <si>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</si>
  <si>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</si>
  <si>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</si>
  <si>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</si>
  <si>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</si>
  <si>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</si>
  <si>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</si>
  <si>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</si>
  <si>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</si>
  <si>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</si>
  <si>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</si>
  <si>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</si>
  <si>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</si>
  <si>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</si>
  <si>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</si>
  <si>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</si>
  <si>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</si>
  <si>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</si>
  <si>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</si>
  <si>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</si>
  <si>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</si>
  <si>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</si>
  <si>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</si>
  <si>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</si>
  <si>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</si>
  <si>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</si>
  <si>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</si>
  <si>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</si>
  <si>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</si>
  <si>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</si>
  <si>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</si>
  <si>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</si>
  <si>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</si>
  <si>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</si>
  <si>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</si>
  <si>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</si>
  <si>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</si>
  <si>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</si>
  <si>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</si>
  <si>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</si>
  <si>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</si>
  <si>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</si>
  <si>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</si>
  <si>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</si>
  <si>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</si>
  <si>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</si>
  <si>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</si>
  <si>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</si>
  <si>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</si>
  <si>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</si>
  <si>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</si>
  <si>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</si>
  <si>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</si>
  <si>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</si>
  <si>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</si>
  <si>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</si>
  <si>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</si>
  <si>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</si>
  <si>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</si>
  <si>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</si>
  <si>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</si>
  <si>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</si>
  <si>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</si>
  <si>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</si>
  <si>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</si>
  <si>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</si>
  <si>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</si>
  <si>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</si>
  <si>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</si>
  <si>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</si>
  <si>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</si>
  <si>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</si>
  <si>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</si>
  <si>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</si>
  <si>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</si>
  <si>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</si>
  <si>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</si>
  <si>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</si>
  <si>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</si>
  <si>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</si>
  <si>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</si>
  <si>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</si>
  <si>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</si>
  <si>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</si>
  <si>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</si>
  <si>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</si>
  <si>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</si>
  <si>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</si>
  <si>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</si>
  <si>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</si>
  <si>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</si>
  <si>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</si>
  <si>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</si>
  <si>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</si>
  <si>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</si>
  <si>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</si>
  <si>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</si>
  <si>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</si>
  <si>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</si>
  <si>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</si>
  <si>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</si>
  <si>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</si>
  <si>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</si>
  <si>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</si>
  <si>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</si>
  <si>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</si>
  <si>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</si>
  <si>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</si>
  <si>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</si>
  <si>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</si>
  <si>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</si>
  <si>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</si>
  <si>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</si>
  <si>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</si>
  <si>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</si>
  <si>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</si>
  <si>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</si>
  <si>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</si>
  <si>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</si>
  <si>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</si>
  <si>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</si>
  <si>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</si>
  <si>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</si>
  <si>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</si>
  <si>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</si>
  <si>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</si>
  <si>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</si>
  <si>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</si>
  <si>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</si>
  <si>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</si>
  <si>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</si>
  <si>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</si>
  <si>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</si>
  <si>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</si>
  <si>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</si>
  <si>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</si>
  <si>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</si>
  <si>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</si>
  <si>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</si>
  <si>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</si>
  <si>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</si>
  <si>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</si>
  <si>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</si>
  <si>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</si>
  <si>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</si>
  <si>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</si>
  <si>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</si>
  <si>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</si>
  <si>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</si>
  <si>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</si>
  <si>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</si>
  <si>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</si>
  <si>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</si>
  <si>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</si>
  <si>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</si>
  <si>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</si>
  <si>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</si>
  <si>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</si>
  <si>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</si>
  <si>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</si>
  <si>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</si>
  <si>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</si>
  <si>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</si>
  <si>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</si>
  <si>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</si>
  <si>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</si>
  <si>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</si>
  <si>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</si>
  <si>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</si>
  <si>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</si>
  <si>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</si>
  <si>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</si>
  <si>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</si>
  <si>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</si>
  <si>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</si>
  <si>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</si>
  <si>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</si>
  <si>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</si>
  <si>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</si>
  <si>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</si>
  <si>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</si>
  <si>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</si>
  <si>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</si>
  <si>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</si>
  <si>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</si>
  <si>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</si>
  <si>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</si>
  <si>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</si>
  <si>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</si>
  <si>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</si>
  <si>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</si>
  <si>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</si>
  <si>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</si>
  <si>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</si>
  <si>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</si>
  <si>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</si>
  <si>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</si>
  <si>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</si>
  <si>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</si>
  <si>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</si>
  <si>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</si>
  <si>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</si>
  <si>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</si>
  <si>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</si>
  <si>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</si>
  <si>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</si>
  <si>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</si>
  <si>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</si>
  <si>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</si>
  <si>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</si>
  <si>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</si>
  <si>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</si>
  <si>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</si>
  <si>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</si>
  <si>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</si>
  <si>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</si>
  <si>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</si>
  <si>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</si>
  <si>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</si>
  <si>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</si>
  <si>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</si>
  <si>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</si>
  <si>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</si>
  <si>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</si>
  <si>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</si>
  <si>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</si>
  <si>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</si>
  <si>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</si>
  <si>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</si>
  <si>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</si>
  <si>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</si>
  <si>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</si>
  <si>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</si>
  <si>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</si>
  <si>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</si>
  <si>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</si>
  <si>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</si>
  <si>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</si>
  <si>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</si>
  <si>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</si>
  <si>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</si>
  <si>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</si>
  <si>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</si>
  <si>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</si>
  <si>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</si>
  <si>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</si>
  <si>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</si>
  <si>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</si>
  <si>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</si>
  <si>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</si>
  <si>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</si>
  <si>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</si>
  <si>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</si>
  <si>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</si>
  <si>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</si>
  <si>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</si>
  <si>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</si>
  <si>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</si>
  <si>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</si>
  <si>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</si>
  <si>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</si>
  <si>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</si>
  <si>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</si>
  <si>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</si>
  <si>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</si>
  <si>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</si>
  <si>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</si>
  <si>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</si>
  <si>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</si>
  <si>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</si>
  <si>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</si>
  <si>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</si>
  <si>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</si>
  <si>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</si>
  <si>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</si>
  <si>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</si>
  <si>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</si>
  <si>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</si>
  <si>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</si>
  <si>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</si>
  <si>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</si>
  <si>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</si>
  <si>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</si>
  <si>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</si>
  <si>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</si>
  <si>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</si>
  <si>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</si>
  <si>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</si>
  <si>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</si>
  <si>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</si>
  <si>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</si>
  <si>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</si>
  <si>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</si>
  <si>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</si>
  <si>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</si>
  <si>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</si>
  <si>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</si>
  <si>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</si>
  <si>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</si>
  <si>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</si>
  <si>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</si>
  <si>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</si>
  <si>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</si>
  <si>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</si>
  <si>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</si>
  <si>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</si>
  <si>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</si>
  <si>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</si>
  <si>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</si>
  <si>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</si>
  <si>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</si>
  <si>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</si>
  <si>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</si>
  <si>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</si>
  <si>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</si>
  <si>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</si>
  <si>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</si>
  <si>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</si>
  <si>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</si>
  <si>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</si>
  <si>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</si>
  <si>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</si>
  <si>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</si>
  <si>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</si>
  <si>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</si>
  <si>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</si>
  <si>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</si>
  <si>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</si>
  <si>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</si>
  <si>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</si>
  <si>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</si>
  <si>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</si>
  <si>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</si>
  <si>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</si>
  <si>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</si>
  <si>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</si>
  <si>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</si>
  <si>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</si>
  <si>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</si>
  <si>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</si>
  <si>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</si>
  <si>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</si>
  <si>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</si>
  <si>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</si>
  <si>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</si>
  <si>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</si>
  <si>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</si>
  <si>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</si>
  <si>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</si>
  <si>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</si>
  <si>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</si>
  <si>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</si>
  <si>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</si>
  <si>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</si>
  <si>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</si>
  <si>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</si>
  <si>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</si>
  <si>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</si>
  <si>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</si>
  <si>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</si>
  <si>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</si>
  <si>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</si>
  <si>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</si>
  <si>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</si>
  <si>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</si>
  <si>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</si>
  <si>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</si>
  <si>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</si>
  <si>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</si>
  <si>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</si>
  <si>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</si>
  <si>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</si>
  <si>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</si>
  <si>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</si>
  <si>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</si>
  <si>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</si>
  <si>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</si>
  <si>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</si>
  <si>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</si>
  <si>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</si>
  <si>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</si>
  <si>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</si>
  <si>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</si>
  <si>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</si>
  <si>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</si>
  <si>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</si>
  <si>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</si>
  <si>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</si>
  <si>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</si>
  <si>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</si>
  <si>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</si>
  <si>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</si>
  <si>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</si>
  <si>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</si>
  <si>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</si>
  <si>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</si>
  <si>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</si>
  <si>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</si>
  <si>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</si>
  <si>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</si>
  <si>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</si>
  <si>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</si>
  <si>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</si>
  <si>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</si>
  <si>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</si>
  <si>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</si>
  <si>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</si>
  <si>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</si>
  <si>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</si>
  <si>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</si>
  <si>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</si>
  <si>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</si>
  <si>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</si>
  <si>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</si>
  <si>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</si>
  <si>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</si>
  <si>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</si>
  <si>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</si>
  <si>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</si>
  <si>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</si>
  <si>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</si>
  <si>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</si>
  <si>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</si>
  <si>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</si>
  <si>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</si>
  <si>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</si>
  <si>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</si>
  <si>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</si>
  <si>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</si>
  <si>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</si>
  <si>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</si>
  <si>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</si>
  <si>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</si>
  <si>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</si>
  <si>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</si>
  <si>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</si>
  <si>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</si>
  <si>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</si>
  <si>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</si>
  <si>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</si>
  <si>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</si>
  <si>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</si>
  <si>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</si>
  <si>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</si>
  <si>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</si>
  <si>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</si>
  <si>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</si>
  <si>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</si>
  <si>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</si>
  <si>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</si>
  <si>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</si>
  <si>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</si>
  <si>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</si>
  <si>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</si>
  <si>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</si>
  <si>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</si>
  <si>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</si>
  <si>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</si>
  <si>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</si>
  <si>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</si>
  <si>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</si>
  <si>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</si>
  <si>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</si>
  <si>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</si>
  <si>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</si>
  <si>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</si>
  <si>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</si>
  <si>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</si>
  <si>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</si>
  <si>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</si>
  <si>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</si>
  <si>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</si>
  <si>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</si>
  <si>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</si>
  <si>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</si>
  <si>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</si>
  <si>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</si>
  <si>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</si>
  <si>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</si>
  <si>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</si>
  <si>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</si>
  <si>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</si>
  <si>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</si>
  <si>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</si>
  <si>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</si>
  <si>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</si>
  <si>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</si>
  <si>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</si>
  <si>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</si>
  <si>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</si>
  <si>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</si>
  <si>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</si>
  <si>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</si>
  <si>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</si>
  <si>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</si>
  <si>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</si>
  <si>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</si>
  <si>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</si>
  <si>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</si>
  <si>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</si>
  <si>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</si>
  <si>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</si>
  <si>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</si>
  <si>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</si>
  <si>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</si>
  <si>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</si>
  <si>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</si>
  <si>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</si>
  <si>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</si>
  <si>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</si>
  <si>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</si>
  <si>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</si>
  <si>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</si>
  <si>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</si>
  <si>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</si>
  <si>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</si>
  <si>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</si>
  <si>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</si>
  <si>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</si>
  <si>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</si>
  <si>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</si>
  <si>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</si>
  <si>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</si>
  <si>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</si>
  <si>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</si>
  <si>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</si>
  <si>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</si>
  <si>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</si>
  <si>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</si>
  <si>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</si>
  <si>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</si>
  <si>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</si>
  <si>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</si>
  <si>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</si>
  <si>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</si>
  <si>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</si>
  <si>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</si>
  <si>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</si>
  <si>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</si>
  <si>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</si>
  <si>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</si>
  <si>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</si>
  <si>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</si>
  <si>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</si>
  <si>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</si>
  <si>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</si>
  <si>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</si>
  <si>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</si>
  <si>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</si>
  <si>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</si>
  <si>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</si>
  <si>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</si>
  <si>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</si>
  <si>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</si>
  <si>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</si>
  <si>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</si>
  <si>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</si>
  <si>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</si>
  <si>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</si>
  <si>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</si>
  <si>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</si>
  <si>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</si>
  <si>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</si>
  <si>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</si>
  <si>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</si>
  <si>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</si>
  <si>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</si>
  <si>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</si>
  <si>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</si>
  <si>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</si>
  <si>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</si>
  <si>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</si>
  <si>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</si>
  <si>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</si>
  <si>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</si>
  <si>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</si>
  <si>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</si>
  <si>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</si>
  <si>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</si>
  <si>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</si>
  <si>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</si>
  <si>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</si>
  <si>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</si>
  <si>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</si>
  <si>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</si>
  <si>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</si>
  <si>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</si>
  <si>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</si>
  <si>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</si>
  <si>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</si>
  <si>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</si>
  <si>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</si>
  <si>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</si>
  <si>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</si>
  <si>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</si>
  <si>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</si>
  <si>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</si>
  <si>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</si>
  <si>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</si>
  <si>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</si>
  <si>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</si>
  <si>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</si>
  <si>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</si>
  <si>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</si>
  <si>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</si>
  <si>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</si>
  <si>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</si>
  <si>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</si>
  <si>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</si>
  <si>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</si>
  <si>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</si>
  <si>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</si>
  <si>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</si>
  <si>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</si>
  <si>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</si>
  <si>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</si>
  <si>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</si>
  <si>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</si>
  <si>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</si>
  <si>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</si>
  <si>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</si>
  <si>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</si>
  <si>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</si>
  <si>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</si>
  <si>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</si>
  <si>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</si>
  <si>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</si>
  <si>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</si>
  <si>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</si>
  <si>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</si>
  <si>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</si>
  <si>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</si>
  <si>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</si>
  <si>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</si>
  <si>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</si>
  <si>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</si>
  <si>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</si>
  <si>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</si>
  <si>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</si>
  <si>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</si>
  <si>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</si>
  <si>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</si>
  <si>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</si>
  <si>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</si>
  <si>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</si>
  <si>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</si>
  <si>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</si>
  <si>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</si>
  <si>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</si>
  <si>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</si>
  <si>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</si>
  <si>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</si>
  <si>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</si>
  <si>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</si>
  <si>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</si>
  <si>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</si>
  <si>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</si>
  <si>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</si>
  <si>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</si>
  <si>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</si>
  <si>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</si>
  <si>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</si>
  <si>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</si>
  <si>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</si>
  <si>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</si>
  <si>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</si>
  <si>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</si>
  <si>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</si>
  <si>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</si>
  <si>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</si>
  <si>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</si>
  <si>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</si>
  <si>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</si>
  <si>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</si>
  <si>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</si>
  <si>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</si>
  <si>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</si>
  <si>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</si>
  <si>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</si>
  <si>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</si>
  <si>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</si>
  <si>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</si>
  <si>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</si>
  <si>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</si>
  <si>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</si>
  <si>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</si>
  <si>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</si>
  <si>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</si>
  <si>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</si>
  <si>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</si>
  <si>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</si>
  <si>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</si>
  <si>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</si>
  <si>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</si>
  <si>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</si>
  <si>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</si>
  <si>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</si>
  <si>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</si>
  <si>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</si>
  <si>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</si>
  <si>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</si>
  <si>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</si>
  <si>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</si>
  <si>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</si>
  <si>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</si>
  <si>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</si>
  <si>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</si>
  <si>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</si>
  <si>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</si>
  <si>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</si>
  <si>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</si>
  <si>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</si>
  <si>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</si>
  <si>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</si>
  <si>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</si>
  <si>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</si>
  <si>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</si>
  <si>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</si>
  <si>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</si>
  <si>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</si>
  <si>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</si>
  <si>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</si>
  <si>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</si>
  <si>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</si>
  <si>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</si>
  <si>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</si>
  <si>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</si>
  <si>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</si>
  <si>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</si>
  <si>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</si>
  <si>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</si>
  <si>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</si>
  <si>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</si>
  <si>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</si>
  <si>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</si>
  <si>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</si>
  <si>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</si>
  <si>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</si>
  <si>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</si>
  <si>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</si>
  <si>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</si>
  <si>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</si>
  <si>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</si>
  <si>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</si>
  <si>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</si>
  <si>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</si>
  <si>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</si>
  <si>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</si>
  <si>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</si>
  <si>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</si>
  <si>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</si>
  <si>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</si>
  <si>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</si>
  <si>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</si>
  <si>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</si>
  <si>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</si>
  <si>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</si>
  <si>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</si>
  <si>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</si>
  <si>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</si>
  <si>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</si>
  <si>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</si>
  <si>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</si>
  <si>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</si>
  <si>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</si>
  <si>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</si>
  <si>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</si>
  <si>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</si>
  <si>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</si>
  <si>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</si>
  <si>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</si>
  <si>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</si>
  <si>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</si>
  <si>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</si>
  <si>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</si>
  <si>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</si>
  <si>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</si>
  <si>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</si>
  <si>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</si>
  <si>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</si>
  <si>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</si>
  <si>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</si>
  <si>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</si>
  <si>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</si>
  <si>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</si>
  <si>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</si>
  <si>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</si>
  <si>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</si>
  <si>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</si>
  <si>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</si>
  <si>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</si>
  <si>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</si>
  <si>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</si>
  <si>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</si>
  <si>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</si>
  <si>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</si>
  <si>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</si>
  <si>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</si>
  <si>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</si>
  <si>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</si>
  <si>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</si>
  <si>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</si>
  <si>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</si>
  <si>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</si>
  <si>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</si>
  <si>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</si>
  <si>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</si>
  <si>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</si>
  <si>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</si>
  <si>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</si>
  <si>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</si>
  <si>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</si>
  <si>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</si>
  <si>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</si>
  <si>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</si>
  <si>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</si>
  <si>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</si>
  <si>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</si>
  <si>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</si>
  <si>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</si>
  <si>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</si>
  <si>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</si>
  <si>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</si>
  <si>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</si>
  <si>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</si>
  <si>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</si>
  <si>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</si>
  <si>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</si>
  <si>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</si>
  <si>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</si>
  <si>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</si>
  <si>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</si>
  <si>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</si>
  <si>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</si>
  <si>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</si>
  <si>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</si>
  <si>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</si>
  <si>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</si>
  <si>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</si>
  <si>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</si>
  <si>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</si>
  <si>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</si>
  <si>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</si>
  <si>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</si>
  <si>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</si>
  <si>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</si>
  <si>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</si>
  <si>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</si>
  <si>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</si>
  <si>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</si>
  <si>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</si>
  <si>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</si>
  <si>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</si>
  <si>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</si>
  <si>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</si>
  <si>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</si>
  <si>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</si>
  <si>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</si>
  <si>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</si>
  <si>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</si>
  <si>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</si>
  <si>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</si>
  <si>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</si>
  <si>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</si>
  <si>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</si>
  <si>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</si>
  <si>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</si>
  <si>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</si>
  <si>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</si>
  <si>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</si>
  <si>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</si>
  <si>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</si>
  <si>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</si>
  <si>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</si>
  <si>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</si>
  <si>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</si>
  <si>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</si>
  <si>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</si>
  <si>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</si>
  <si>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</si>
  <si>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</si>
  <si>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</si>
  <si>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</si>
  <si>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</si>
  <si>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</si>
  <si>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</si>
  <si>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</si>
  <si>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</si>
  <si>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</si>
  <si>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</si>
  <si>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</si>
  <si>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</si>
  <si>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</si>
  <si>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</si>
  <si>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</si>
  <si>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</si>
  <si>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</si>
  <si>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</si>
  <si>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</si>
  <si>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</si>
  <si>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</si>
  <si>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</si>
  <si>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</si>
  <si>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</si>
  <si>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</si>
  <si>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</si>
  <si>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</si>
  <si>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</si>
  <si>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</si>
  <si>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</si>
  <si>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</si>
  <si>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</si>
  <si>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</si>
  <si>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</si>
  <si>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</si>
  <si>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</si>
  <si>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</si>
  <si>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</si>
  <si>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</si>
  <si>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</si>
  <si>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</si>
  <si>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</si>
  <si>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</si>
  <si>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</si>
  <si>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</si>
  <si>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</si>
  <si>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</si>
  <si>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</si>
  <si>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</si>
  <si>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</si>
  <si>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</si>
  <si>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</si>
  <si>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</si>
  <si>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</si>
  <si>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</si>
  <si>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</si>
  <si>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</si>
  <si>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</si>
  <si>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</si>
  <si>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</si>
  <si>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</si>
  <si>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</si>
  <si>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</si>
  <si>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</si>
  <si>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</si>
  <si>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</si>
  <si>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</si>
  <si>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</si>
  <si>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</si>
  <si>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</si>
  <si>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</si>
  <si>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</si>
  <si>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</si>
  <si>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</si>
  <si>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</si>
  <si>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</si>
  <si>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</si>
  <si>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</si>
  <si>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</si>
  <si>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</si>
  <si>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</si>
  <si>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</si>
  <si>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</si>
  <si>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</si>
  <si>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</si>
  <si>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</si>
  <si>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</si>
  <si>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</si>
  <si>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</si>
  <si>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</si>
  <si>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</si>
  <si>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</si>
  <si>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</si>
  <si>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</si>
  <si>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</si>
  <si>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</si>
  <si>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</si>
  <si>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</si>
  <si>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</si>
  <si>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</si>
  <si>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</si>
  <si>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</si>
  <si>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</si>
  <si>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</si>
  <si>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</si>
  <si>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</si>
  <si>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</si>
  <si>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</si>
  <si>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</si>
  <si>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</si>
  <si>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</si>
  <si>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</si>
  <si>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</si>
  <si>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</si>
  <si>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</si>
  <si>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</si>
  <si>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</si>
  <si>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</si>
  <si>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</si>
  <si>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</si>
  <si>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</si>
  <si>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</si>
  <si>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</si>
  <si>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</si>
  <si>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</si>
  <si>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</si>
  <si>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</si>
  <si>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</si>
  <si>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</si>
  <si>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</si>
  <si>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</si>
  <si>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</si>
  <si>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</si>
  <si>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</si>
  <si>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</si>
  <si>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</si>
  <si>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</si>
  <si>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</si>
  <si>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</si>
  <si>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</si>
  <si>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</si>
  <si>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</si>
  <si>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</si>
  <si>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</si>
  <si>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</si>
  <si>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</si>
  <si>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</si>
  <si>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</si>
  <si>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</si>
  <si>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</si>
  <si>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</si>
  <si>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</si>
  <si>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</si>
  <si>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</si>
  <si>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</si>
  <si>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</si>
  <si>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</si>
  <si>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</si>
  <si>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</si>
  <si>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</si>
  <si>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</si>
  <si>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</si>
  <si>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</si>
  <si>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</si>
  <si>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</si>
  <si>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</si>
  <si>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</si>
  <si>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</si>
  <si>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</si>
  <si>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</si>
  <si>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</si>
  <si>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</si>
  <si>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</si>
  <si>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</si>
  <si>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</si>
  <si>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</si>
  <si>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</si>
  <si>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</si>
  <si>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</si>
  <si>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</si>
  <si>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</si>
  <si>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</si>
  <si>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</si>
  <si>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</si>
  <si>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</si>
  <si>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</si>
  <si>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</si>
  <si>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</si>
  <si>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</si>
  <si>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</si>
  <si>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</si>
  <si>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</si>
  <si>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</si>
  <si>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</si>
  <si>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</si>
  <si>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</si>
  <si>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</si>
  <si>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</si>
  <si>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</si>
  <si>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</si>
  <si>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</si>
  <si>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</si>
  <si>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</si>
  <si>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</si>
  <si>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</si>
  <si>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</si>
  <si>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</si>
  <si>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</si>
  <si>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</si>
  <si>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</si>
  <si>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</si>
  <si>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</si>
  <si>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</si>
  <si>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</si>
  <si>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</si>
  <si>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</si>
  <si>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</si>
  <si>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</si>
  <si>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</si>
  <si>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</si>
  <si>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</si>
  <si>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</si>
  <si>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</si>
  <si>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</si>
  <si>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</si>
  <si>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</si>
  <si>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</si>
  <si>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</si>
  <si>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</si>
  <si>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</si>
  <si>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</si>
  <si>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</si>
  <si>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</si>
  <si>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</si>
  <si>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</si>
  <si>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</si>
  <si>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</si>
  <si>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</si>
  <si>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</si>
  <si>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</si>
  <si>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</si>
  <si>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</si>
  <si>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</si>
  <si>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</si>
  <si>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</si>
  <si>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</si>
  <si>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</si>
  <si>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</si>
  <si>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</si>
  <si>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</si>
  <si>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</si>
  <si>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</si>
  <si>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</si>
  <si>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</si>
  <si>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</si>
  <si>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</si>
  <si>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</si>
  <si>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</si>
  <si>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</si>
  <si>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</si>
  <si>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</si>
  <si>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</si>
  <si>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</si>
  <si>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</si>
  <si>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</si>
  <si>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</si>
  <si>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</si>
  <si>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</si>
  <si>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</si>
  <si>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</si>
  <si>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</si>
  <si>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</si>
  <si>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</si>
  <si>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</si>
  <si>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</si>
  <si>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</si>
  <si>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</si>
  <si>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</si>
  <si>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</si>
  <si>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</si>
  <si>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</si>
  <si>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</si>
  <si>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</si>
  <si>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</si>
  <si>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</si>
  <si>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</si>
  <si>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</si>
  <si>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</si>
  <si>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</si>
  <si>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</si>
  <si>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</si>
  <si>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</si>
  <si>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</si>
  <si>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</si>
  <si>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</si>
  <si>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</si>
  <si>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</si>
  <si>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</si>
  <si>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</si>
  <si>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</si>
  <si>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</si>
  <si>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</si>
  <si>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</si>
  <si>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</si>
  <si>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</si>
  <si>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</si>
  <si>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</si>
  <si>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</si>
  <si>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</si>
  <si>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</si>
  <si>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</si>
  <si>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</si>
  <si>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</si>
  <si>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</si>
  <si>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</si>
  <si>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</si>
  <si>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</si>
  <si>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</si>
  <si>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</si>
  <si>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</si>
  <si>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</si>
  <si>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</si>
  <si>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</si>
  <si>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</si>
  <si>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</si>
  <si>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</si>
  <si>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</si>
  <si>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</si>
  <si>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</si>
  <si>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</si>
  <si>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</si>
  <si>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</si>
  <si>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</si>
  <si>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</si>
  <si>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</si>
  <si>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</si>
  <si>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</si>
  <si>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</si>
  <si>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</si>
  <si>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</si>
  <si>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</si>
  <si>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</si>
  <si>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</si>
  <si>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</si>
  <si>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</si>
  <si>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</si>
  <si>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</si>
  <si>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</si>
  <si>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</si>
  <si>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</si>
  <si>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</si>
  <si>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</si>
  <si>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</si>
  <si>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</si>
  <si>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</si>
  <si>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</si>
  <si>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</si>
  <si>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</si>
  <si>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</si>
  <si>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</si>
  <si>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</si>
  <si>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</si>
  <si>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</si>
  <si>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</si>
  <si>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</si>
  <si>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</si>
  <si>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</si>
  <si>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</si>
  <si>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</si>
  <si>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</si>
  <si>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</si>
  <si>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</si>
  <si>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</si>
  <si>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</si>
  <si>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</si>
  <si>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</si>
  <si>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</si>
  <si>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</si>
  <si>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</si>
  <si>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</si>
  <si>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</si>
  <si>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</si>
  <si>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</si>
  <si>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</si>
  <si>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</si>
  <si>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</si>
  <si>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</si>
  <si>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</si>
  <si>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</si>
  <si>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</si>
  <si>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</si>
  <si>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</si>
  <si>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</si>
  <si>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</si>
  <si>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</si>
  <si>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</si>
  <si>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</si>
  <si>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</si>
  <si>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</si>
  <si>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</si>
  <si>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</si>
  <si>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</si>
  <si>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</si>
  <si>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</si>
  <si>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</si>
  <si>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</si>
  <si>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</si>
  <si>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</si>
  <si>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</si>
  <si>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</si>
  <si>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</si>
  <si>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</si>
  <si>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</si>
  <si>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</si>
  <si>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</si>
  <si>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</si>
  <si>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</si>
  <si>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</si>
  <si>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</si>
  <si>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</si>
  <si>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</si>
  <si>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</si>
  <si>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</si>
  <si>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</si>
  <si>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</si>
  <si>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</si>
  <si>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</si>
  <si>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</si>
  <si>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</si>
  <si>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</si>
  <si>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</si>
  <si>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</si>
  <si>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</si>
  <si>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</si>
  <si>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</si>
  <si>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</si>
  <si>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</si>
  <si>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</si>
  <si>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</si>
  <si>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</si>
  <si>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</si>
  <si>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</si>
  <si>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</si>
  <si>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</si>
  <si>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</si>
  <si>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</si>
  <si>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</si>
  <si>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</si>
  <si>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</si>
  <si>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</si>
  <si>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</si>
  <si>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</si>
  <si>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</si>
  <si>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</si>
  <si>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</si>
  <si>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</si>
  <si>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</si>
  <si>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</si>
  <si>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</si>
  <si>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</si>
  <si>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</si>
  <si>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</si>
  <si>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</si>
  <si>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</si>
  <si>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</si>
  <si>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</si>
  <si>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</si>
  <si>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</si>
  <si>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</si>
  <si>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</si>
  <si>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</si>
  <si>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</si>
  <si>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</si>
  <si>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</si>
  <si>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</si>
  <si>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</si>
  <si>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</si>
  <si>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</si>
  <si>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</si>
  <si>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</si>
  <si>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</si>
  <si>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</si>
  <si>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</si>
  <si>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</si>
  <si>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</si>
  <si>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</si>
  <si>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</si>
  <si>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</si>
  <si>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</si>
  <si>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</si>
  <si>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</si>
  <si>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</si>
  <si>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</si>
  <si>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</si>
  <si>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</si>
  <si>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</si>
  <si>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</si>
  <si>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</si>
  <si>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</si>
  <si>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</si>
  <si>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</si>
  <si>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</si>
  <si>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</si>
  <si>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</si>
  <si>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</si>
  <si>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</si>
  <si>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</si>
  <si>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</si>
  <si>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</si>
  <si>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</si>
  <si>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</si>
  <si>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</si>
  <si>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</si>
  <si>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</si>
  <si>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</si>
  <si>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</si>
  <si>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</si>
  <si>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</si>
  <si>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</si>
  <si>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</si>
  <si>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</si>
  <si>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</si>
  <si>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</si>
  <si>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</si>
  <si>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</si>
  <si>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</si>
  <si>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</si>
  <si>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</si>
  <si>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</si>
  <si>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</si>
  <si>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</si>
  <si>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</si>
  <si>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</si>
  <si>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</si>
  <si>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</si>
  <si>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</si>
  <si>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</si>
  <si>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</si>
  <si>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</si>
  <si>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</si>
  <si>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</si>
  <si>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</si>
  <si>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</si>
  <si>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</si>
  <si>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</si>
  <si>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</si>
  <si>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</si>
  <si>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</si>
  <si>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</si>
  <si>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</si>
  <si>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</si>
  <si>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</si>
  <si>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</si>
  <si>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</si>
  <si>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</si>
  <si>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</si>
  <si>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</si>
  <si>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</si>
  <si>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</si>
  <si>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</si>
  <si>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</si>
  <si>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</si>
  <si>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</si>
  <si>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</si>
  <si>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</si>
  <si>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</si>
  <si>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</si>
  <si>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</si>
  <si>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</si>
  <si>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</si>
  <si>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</si>
  <si>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</si>
  <si>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</si>
  <si>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</si>
  <si>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</si>
  <si>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</si>
  <si>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</si>
  <si>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</si>
  <si>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</si>
  <si>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</si>
  <si>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</si>
  <si>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</si>
  <si>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</si>
  <si>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</si>
  <si>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</si>
  <si>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</si>
  <si>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</si>
  <si>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</si>
  <si>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</si>
  <si>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</si>
  <si>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</si>
  <si>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</si>
  <si>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</si>
  <si>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</si>
  <si>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</si>
  <si>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</si>
  <si>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</si>
  <si>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</si>
  <si>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</si>
  <si>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</si>
  <si>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</si>
  <si>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</si>
  <si>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</si>
  <si>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</si>
  <si>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</si>
  <si>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</si>
  <si>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</si>
  <si>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</si>
  <si>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</si>
  <si>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</si>
  <si>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</si>
  <si>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</si>
  <si>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</si>
  <si>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</si>
  <si>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</si>
  <si>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</si>
  <si>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</si>
  <si>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</si>
  <si>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</si>
  <si>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</si>
  <si>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</si>
  <si>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</si>
  <si>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</si>
  <si>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</si>
  <si>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</si>
  <si>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</si>
  <si>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</si>
  <si>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</si>
  <si>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</si>
  <si>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</si>
  <si>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</si>
  <si>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</si>
  <si>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</si>
  <si>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</si>
  <si>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</si>
  <si>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</si>
  <si>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</si>
  <si>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</si>
  <si>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</si>
  <si>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</si>
  <si>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</si>
  <si>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</si>
  <si>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</si>
  <si>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</si>
  <si>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</si>
  <si>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</si>
  <si>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</si>
  <si>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</si>
  <si>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</si>
  <si>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</si>
  <si>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</si>
  <si>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</si>
  <si>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</si>
  <si>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</si>
  <si>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</si>
  <si>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</si>
  <si>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</si>
  <si>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</si>
  <si>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</si>
  <si>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</si>
  <si>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</si>
  <si>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</si>
  <si>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</si>
  <si>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</si>
  <si>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</si>
  <si>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</si>
  <si>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</si>
  <si>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</si>
  <si>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</si>
  <si>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</si>
  <si>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</si>
  <si>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</si>
  <si>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</si>
  <si>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</si>
  <si>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</si>
  <si>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</si>
  <si>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</si>
  <si>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</si>
  <si>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</si>
  <si>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</si>
  <si>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</si>
  <si>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</si>
  <si>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</si>
  <si>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</si>
  <si>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</si>
  <si>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</si>
  <si>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</si>
  <si>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</si>
  <si>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</si>
  <si>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</si>
  <si>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</si>
  <si>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</si>
  <si>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</si>
  <si>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</si>
  <si>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</si>
  <si>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</si>
  <si>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</si>
  <si>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</si>
  <si>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</si>
  <si>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</si>
  <si>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</si>
  <si>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</si>
  <si>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</si>
  <si>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</si>
  <si>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</si>
  <si>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</si>
  <si>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</si>
  <si>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</si>
  <si>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</si>
  <si>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</si>
  <si>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</si>
  <si>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</si>
  <si>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</si>
  <si>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</si>
  <si>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</si>
  <si>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</si>
  <si>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</si>
  <si>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</si>
  <si>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</si>
  <si>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</si>
  <si>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</si>
  <si>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</si>
  <si>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</si>
  <si>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</si>
  <si>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</si>
  <si>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</si>
  <si>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</si>
  <si>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</si>
  <si>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</si>
  <si>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</si>
  <si>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</si>
  <si>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</si>
  <si>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</si>
  <si>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</si>
  <si>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</si>
  <si>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</si>
  <si>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</si>
  <si>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</si>
  <si>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</si>
  <si>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</si>
  <si>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</si>
  <si>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</si>
  <si>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</si>
  <si>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</si>
  <si>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</si>
  <si>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</si>
  <si>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</si>
  <si>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</si>
  <si>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</si>
  <si>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</si>
  <si>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</si>
  <si>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</si>
  <si>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</si>
  <si>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</si>
  <si>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</si>
  <si>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</si>
  <si>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</si>
  <si>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</si>
  <si>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</si>
  <si>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</si>
  <si>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</si>
  <si>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</si>
  <si>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</si>
  <si>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</si>
  <si>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</si>
  <si>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</si>
  <si>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</si>
  <si>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</si>
  <si>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</si>
  <si>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</si>
  <si>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</si>
  <si>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</si>
  <si>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</si>
  <si>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</si>
  <si>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</si>
  <si>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</si>
  <si>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</si>
  <si>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</si>
  <si>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</si>
  <si>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</si>
  <si>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</si>
  <si>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</si>
  <si>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</si>
  <si>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</si>
  <si>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</si>
  <si>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</si>
  <si>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</si>
  <si>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</si>
  <si>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</si>
  <si>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</si>
  <si>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</si>
  <si>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</si>
  <si>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</si>
  <si>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</si>
  <si>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</si>
  <si>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</si>
  <si>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</si>
  <si>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</si>
  <si>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</si>
  <si>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</si>
  <si>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</si>
  <si>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</si>
  <si>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</si>
  <si>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</si>
  <si>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</si>
  <si>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</si>
  <si>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</si>
  <si>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</si>
  <si>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</si>
  <si>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</si>
  <si>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</si>
  <si>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</si>
  <si>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</si>
  <si>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</si>
  <si>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</si>
  <si>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</si>
  <si>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</si>
  <si>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</si>
  <si>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</si>
  <si>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</si>
  <si>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</si>
  <si>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</si>
  <si>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</si>
  <si>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</si>
  <si>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</si>
  <si>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</si>
  <si>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</si>
  <si>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</si>
  <si>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</si>
  <si>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</si>
  <si>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</si>
  <si>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</si>
  <si>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</si>
  <si>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</si>
  <si>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</si>
  <si>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</si>
  <si>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</si>
  <si>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</si>
  <si>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</si>
  <si>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</si>
  <si>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</si>
  <si>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</si>
  <si>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</si>
  <si>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</si>
  <si>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</si>
  <si>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</si>
  <si>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</si>
  <si>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</si>
  <si>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</si>
  <si>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</si>
  <si>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</si>
  <si>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</si>
  <si>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</si>
  <si>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</si>
  <si>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</si>
  <si>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</si>
  <si>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</si>
  <si>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</si>
  <si>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</si>
  <si>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</si>
  <si>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</si>
  <si>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</si>
  <si>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</si>
  <si>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</si>
  <si>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</si>
  <si>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</si>
  <si>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</si>
  <si>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</si>
  <si>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</si>
  <si>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</si>
  <si>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</si>
  <si>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</si>
  <si>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</si>
  <si>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</si>
  <si>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</si>
  <si>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</si>
  <si>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</si>
  <si>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</si>
  <si>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</si>
  <si>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</si>
  <si>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</si>
  <si>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</si>
  <si>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</si>
  <si>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</si>
  <si>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</si>
  <si>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</si>
  <si>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</si>
  <si>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</si>
  <si>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</si>
  <si>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</si>
  <si>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</si>
  <si>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</si>
  <si>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</si>
  <si>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</si>
  <si>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</si>
  <si>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</si>
  <si>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</si>
  <si>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</si>
  <si>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</si>
  <si>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</si>
  <si>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</si>
  <si>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</si>
  <si>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</si>
  <si>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</si>
  <si>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</si>
  <si>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</si>
  <si>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</si>
  <si>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</si>
  <si>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</si>
  <si>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</si>
  <si>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</si>
  <si>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</si>
  <si>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</si>
  <si>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</si>
  <si>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</si>
  <si>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</si>
  <si>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</si>
  <si>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</si>
  <si>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</si>
  <si>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</si>
  <si>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</si>
  <si>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</si>
  <si>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</si>
  <si>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</si>
  <si>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</si>
  <si>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</si>
  <si>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</si>
  <si>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</si>
  <si>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</si>
  <si>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</si>
  <si>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</si>
  <si>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</si>
  <si>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</si>
  <si>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</si>
  <si>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</si>
  <si>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</si>
  <si>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</si>
  <si>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</si>
  <si>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</si>
  <si>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</si>
  <si>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</si>
  <si>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</si>
  <si>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</si>
  <si>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</si>
  <si>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</si>
  <si>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</si>
  <si>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</si>
  <si>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</si>
  <si>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</si>
  <si>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</si>
  <si>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</si>
  <si>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</si>
  <si>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</si>
  <si>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</si>
  <si>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</si>
  <si>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</si>
  <si>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</si>
  <si>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</si>
  <si>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</si>
  <si>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</si>
  <si>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</si>
  <si>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</si>
  <si>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</si>
  <si>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</si>
  <si>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</si>
  <si>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</si>
  <si>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</si>
  <si>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</si>
  <si>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</si>
  <si>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</si>
  <si>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</si>
  <si>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</si>
  <si>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</si>
  <si>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</si>
  <si>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</si>
  <si>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</si>
  <si>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</si>
  <si>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</si>
  <si>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</si>
  <si>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</si>
  <si>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</si>
  <si>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</si>
  <si>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</si>
  <si>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</si>
  <si>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</si>
  <si>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</si>
  <si>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</si>
  <si>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</si>
  <si>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</si>
  <si>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</si>
  <si>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</si>
  <si>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</si>
  <si>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</si>
  <si>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</si>
  <si>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</si>
  <si>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</si>
  <si>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</si>
  <si>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</si>
  <si>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</si>
  <si>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</si>
  <si>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</si>
  <si>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</si>
  <si>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</si>
  <si>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</si>
  <si>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</si>
  <si>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</si>
  <si>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</si>
  <si>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</si>
  <si>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</si>
  <si>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</si>
  <si>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</si>
  <si>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</si>
  <si>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</si>
  <si>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</si>
  <si>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</si>
  <si>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</si>
  <si>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</si>
  <si>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</si>
  <si>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</si>
  <si>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</si>
  <si>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</si>
  <si>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</si>
  <si>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</si>
  <si>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</si>
  <si>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</si>
  <si>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</si>
  <si>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</si>
  <si>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</si>
  <si>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</si>
  <si>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</si>
  <si>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</si>
  <si>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</si>
  <si>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</si>
  <si>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</si>
  <si>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</si>
  <si>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</si>
  <si>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</si>
  <si>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</si>
  <si>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</si>
  <si>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</si>
  <si>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</si>
  <si>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</si>
  <si>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</si>
  <si>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</si>
  <si>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</si>
  <si>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</si>
  <si>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</si>
  <si>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</si>
  <si>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</si>
  <si>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</si>
  <si>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</si>
  <si>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</si>
  <si>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</si>
  <si>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</si>
  <si>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</si>
  <si>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</si>
  <si>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</si>
  <si>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</si>
  <si>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</si>
  <si>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</si>
  <si>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</si>
  <si>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</si>
  <si>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</si>
  <si>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</si>
  <si>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</si>
  <si>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</si>
  <si>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</si>
  <si>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</si>
  <si>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</si>
  <si>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</si>
  <si>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</si>
  <si>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</si>
  <si>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</si>
  <si>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</si>
  <si>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</si>
  <si>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</si>
  <si>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</si>
  <si>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</si>
  <si>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</si>
  <si>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</si>
  <si>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</si>
  <si>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</si>
  <si>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</si>
  <si>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</si>
  <si>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</si>
  <si>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</si>
  <si>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</si>
  <si>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</si>
  <si>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</si>
  <si>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</si>
  <si>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</si>
  <si>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</si>
  <si>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</si>
  <si>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</si>
  <si>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</si>
  <si>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</si>
  <si>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</si>
  <si>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</si>
  <si>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</si>
  <si>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</si>
  <si>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</si>
  <si>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</si>
  <si>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</si>
  <si>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</si>
  <si>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</si>
  <si>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</si>
  <si>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</si>
  <si>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</si>
  <si>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</si>
  <si>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</si>
  <si>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</si>
  <si>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</si>
  <si>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</si>
  <si>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</si>
  <si>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</si>
  <si>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</si>
  <si>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</si>
  <si>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</si>
  <si>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</si>
  <si>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</si>
  <si>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</si>
  <si>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</si>
  <si>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</si>
  <si>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</si>
  <si>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</si>
  <si>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</si>
  <si>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</si>
  <si>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</si>
  <si>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</si>
  <si>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</si>
  <si>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</si>
  <si>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</si>
  <si>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</si>
  <si>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</si>
  <si>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</si>
  <si>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</si>
  <si>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</si>
  <si>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</si>
  <si>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</si>
  <si>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</si>
  <si>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</si>
  <si>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</si>
  <si>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</si>
  <si>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</si>
  <si>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</si>
  <si>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</si>
  <si>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</si>
  <si>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</si>
  <si>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</si>
  <si>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</si>
  <si>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</si>
  <si>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</si>
  <si>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</si>
  <si>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</si>
  <si>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</si>
  <si>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</si>
  <si>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</si>
  <si>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</si>
  <si>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</si>
  <si>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</si>
  <si>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</si>
  <si>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</si>
  <si>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</si>
  <si>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</si>
  <si>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</si>
  <si>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</si>
  <si>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</si>
  <si>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</si>
  <si>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</si>
  <si>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</si>
  <si>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</si>
  <si>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</si>
  <si>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</si>
  <si>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</si>
  <si>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</si>
  <si>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</si>
  <si>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</si>
  <si>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</si>
  <si>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</si>
  <si>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</si>
  <si>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</si>
  <si>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</si>
  <si>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</si>
  <si>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</si>
  <si>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</si>
  <si>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</si>
  <si>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</si>
  <si>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</si>
  <si>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</si>
  <si>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</si>
  <si>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</si>
  <si>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</si>
  <si>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</si>
  <si>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</si>
  <si>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</si>
  <si>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</si>
  <si>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</si>
  <si>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</si>
  <si>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</si>
  <si>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</si>
  <si>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</si>
  <si>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</si>
  <si>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</si>
  <si>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</si>
  <si>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</si>
  <si>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</si>
  <si>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</si>
  <si>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</si>
  <si>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</si>
  <si>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</si>
  <si>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</si>
  <si>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</si>
  <si>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</si>
  <si>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</si>
  <si>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</si>
  <si>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</si>
  <si>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</si>
  <si>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</si>
  <si>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</si>
  <si>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</si>
  <si>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</si>
  <si>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</si>
  <si>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</si>
  <si>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</si>
  <si>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</si>
  <si>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</si>
  <si>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</si>
  <si>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</si>
  <si>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</si>
  <si>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</si>
  <si>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</si>
  <si>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</si>
  <si>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</si>
  <si>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</si>
  <si>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</si>
  <si>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</si>
  <si>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</si>
  <si>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</si>
  <si>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</si>
  <si>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</si>
  <si>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</si>
  <si>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</si>
  <si>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</si>
  <si>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</si>
  <si>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</si>
  <si>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</si>
  <si>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</si>
  <si>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</si>
  <si>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</si>
  <si>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</si>
  <si>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</si>
  <si>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</si>
  <si>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</si>
  <si>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</si>
  <si>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</si>
  <si>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</si>
  <si>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</si>
  <si>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</si>
  <si>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</si>
  <si>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</si>
  <si>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</si>
  <si>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</si>
  <si>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</si>
  <si>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</si>
  <si>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</si>
  <si>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</si>
  <si>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</si>
  <si>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</si>
  <si>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</si>
  <si>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</si>
  <si>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</si>
  <si>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</si>
  <si>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</si>
  <si>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</si>
  <si>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</si>
  <si>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</si>
  <si>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</si>
  <si>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</si>
  <si>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</si>
  <si>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</si>
  <si>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</si>
  <si>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</si>
  <si>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</si>
  <si>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</si>
  <si>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</si>
  <si>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</si>
  <si>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</si>
  <si>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</si>
  <si>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</si>
  <si>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</si>
  <si>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</si>
  <si>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</si>
  <si>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</si>
  <si>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</si>
  <si>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</si>
  <si>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</si>
  <si>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</si>
  <si>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</si>
  <si>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</si>
  <si>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</si>
  <si>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</si>
  <si>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</si>
  <si>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</si>
  <si>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</si>
  <si>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</si>
  <si>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</si>
  <si>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</si>
  <si>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</si>
  <si>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</si>
  <si>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</si>
  <si>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</si>
  <si>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</si>
  <si>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</si>
  <si>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</si>
  <si>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</si>
  <si>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</si>
  <si>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</si>
  <si>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</si>
  <si>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</si>
  <si>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</si>
  <si>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</si>
  <si>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</si>
  <si>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</si>
  <si>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</si>
  <si>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</si>
  <si>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</si>
  <si>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</si>
  <si>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</si>
  <si>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</si>
  <si>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</si>
  <si>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</si>
  <si>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</si>
  <si>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</si>
  <si>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</si>
  <si>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</si>
  <si>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</si>
  <si>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</si>
  <si>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</si>
  <si>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</si>
  <si>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</si>
  <si>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</si>
  <si>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</si>
  <si>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</si>
  <si>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</si>
  <si>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</si>
  <si>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</si>
  <si>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</si>
  <si>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</si>
  <si>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</si>
  <si>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</si>
  <si>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</si>
  <si>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</si>
  <si>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</si>
  <si>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</si>
  <si>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</si>
  <si>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</si>
  <si>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</si>
  <si>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</si>
  <si>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</si>
  <si>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</si>
  <si>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</si>
  <si>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</si>
  <si>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</si>
  <si>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</si>
  <si>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</si>
  <si>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</si>
  <si>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</si>
  <si>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</si>
  <si>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</si>
  <si>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</si>
  <si>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</si>
  <si>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</si>
  <si>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</si>
  <si>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</si>
  <si>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</si>
  <si>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</si>
  <si>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</si>
  <si>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</si>
  <si>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</si>
  <si>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</si>
  <si>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</si>
  <si>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</si>
  <si>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</si>
  <si>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</si>
  <si>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</si>
  <si>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</si>
  <si>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</si>
  <si>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</si>
  <si>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</si>
  <si>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</si>
  <si>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</si>
  <si>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</si>
  <si>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</si>
  <si>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</si>
  <si>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</si>
  <si>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</si>
  <si>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</si>
  <si>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</si>
  <si>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</si>
  <si>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</si>
  <si>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</si>
  <si>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</si>
  <si>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</si>
  <si>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</si>
  <si>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</si>
  <si>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</si>
  <si>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</si>
  <si>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</si>
  <si>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</si>
  <si>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</si>
  <si>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</si>
  <si>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</si>
  <si>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</si>
  <si>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</si>
  <si>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</si>
  <si>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</si>
  <si>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</si>
  <si>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</si>
  <si>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</si>
  <si>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</si>
  <si>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</si>
  <si>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</si>
  <si>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</si>
  <si>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</si>
  <si>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</si>
  <si>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</si>
  <si>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</si>
  <si>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</si>
  <si>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</si>
  <si>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</si>
  <si>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</si>
  <si>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</si>
  <si>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</si>
  <si>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</si>
  <si>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</si>
  <si>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</si>
  <si>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</si>
  <si>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</si>
  <si>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</si>
  <si>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</si>
  <si>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</si>
  <si>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</si>
  <si>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</si>
  <si>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</si>
  <si>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</si>
  <si>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</si>
  <si>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</si>
  <si>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</si>
  <si>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</si>
  <si>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</si>
  <si>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</si>
  <si>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</si>
  <si>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</si>
  <si>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</si>
  <si>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</si>
  <si>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</si>
  <si>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</si>
  <si>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</si>
  <si>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</si>
  <si>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</si>
  <si>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</si>
  <si>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</si>
  <si>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</si>
  <si>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</si>
  <si>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</si>
  <si>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</si>
  <si>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</si>
  <si>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</si>
  <si>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</si>
  <si>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</si>
  <si>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</si>
  <si>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</si>
  <si>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</si>
  <si>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</si>
  <si>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</si>
  <si>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</si>
  <si>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</si>
  <si>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</si>
  <si>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</si>
  <si>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</si>
  <si>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</si>
  <si>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</si>
  <si>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</si>
  <si>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</si>
  <si>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</si>
  <si>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</si>
  <si>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</si>
  <si>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</si>
  <si>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</si>
  <si>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</si>
  <si>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</si>
  <si>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</si>
  <si>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</si>
  <si>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</si>
  <si>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</si>
  <si>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</si>
  <si>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</si>
  <si>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</si>
  <si>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</si>
  <si>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</si>
  <si>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</si>
  <si>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</si>
  <si>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</si>
  <si>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</si>
  <si>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</si>
  <si>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</si>
  <si>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</si>
  <si>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</si>
  <si>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</si>
  <si>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</si>
  <si>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</si>
  <si>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</si>
  <si>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</si>
  <si>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</si>
  <si>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</si>
  <si>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</si>
  <si>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</si>
  <si>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</si>
  <si>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</si>
  <si>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</si>
  <si>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</si>
  <si>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</si>
  <si>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</si>
  <si>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</si>
  <si>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</si>
  <si>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</si>
  <si>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</si>
  <si>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</si>
  <si>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</si>
  <si>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</si>
  <si>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</si>
  <si>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</si>
  <si>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</si>
  <si>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</si>
  <si>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</si>
  <si>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</si>
  <si>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</si>
  <si>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</si>
  <si>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</si>
  <si>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</si>
  <si>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</si>
  <si>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</si>
  <si>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</si>
  <si>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</si>
  <si>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</si>
  <si>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</si>
  <si>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</si>
  <si>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</si>
  <si>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</si>
  <si>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</si>
  <si>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</si>
  <si>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</si>
  <si>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</si>
  <si>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</si>
  <si>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</si>
  <si>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</si>
  <si>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</si>
  <si>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</si>
  <si>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</si>
  <si>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</si>
  <si>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</si>
  <si>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</si>
  <si>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</si>
  <si>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</si>
  <si>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</si>
  <si>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</si>
  <si>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</si>
  <si>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</si>
  <si>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</si>
  <si>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</si>
  <si>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</si>
  <si>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</si>
  <si>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</si>
  <si>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</si>
  <si>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</si>
  <si>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</si>
  <si>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</si>
  <si>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</si>
  <si>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</si>
  <si>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</si>
  <si>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</si>
  <si>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</si>
  <si>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</si>
  <si>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</si>
  <si>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</si>
  <si>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</si>
  <si>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</si>
  <si>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</si>
  <si>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</si>
  <si>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</si>
  <si>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</si>
  <si>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</si>
  <si>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</si>
  <si>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</si>
  <si>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</si>
  <si>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</si>
  <si>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</si>
  <si>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</si>
  <si>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</si>
  <si>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</si>
  <si>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</si>
  <si>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</si>
  <si>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</si>
  <si>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</si>
  <si>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</si>
  <si>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</si>
  <si>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</si>
  <si>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</si>
  <si>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</si>
  <si>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</si>
  <si>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</si>
  <si>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</si>
  <si>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</si>
  <si>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</si>
  <si>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</si>
  <si>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</si>
  <si>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</si>
  <si>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</si>
  <si>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</si>
  <si>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</si>
  <si>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</si>
  <si>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</si>
  <si>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</si>
  <si>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</si>
  <si>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</si>
  <si>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</si>
  <si>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</si>
  <si>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</si>
  <si>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</si>
  <si>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</si>
  <si>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</si>
  <si>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</si>
  <si>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</si>
  <si>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</si>
  <si>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</si>
  <si>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</si>
  <si>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</si>
  <si>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</si>
  <si>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</si>
  <si>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</si>
  <si>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</si>
  <si>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</si>
  <si>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</si>
  <si>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</si>
  <si>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</si>
  <si>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</si>
  <si>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</si>
  <si>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</si>
  <si>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</si>
  <si>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</si>
  <si>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</si>
  <si>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</si>
  <si>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</si>
  <si>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</si>
  <si>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</si>
  <si>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</si>
  <si>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</si>
  <si>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</si>
  <si>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</si>
  <si>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</si>
  <si>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</si>
  <si>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</si>
  <si>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</si>
  <si>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</si>
  <si>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</si>
  <si>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</si>
  <si>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</si>
  <si>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</si>
  <si>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</si>
  <si>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</si>
  <si>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</si>
  <si>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</si>
  <si>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</si>
  <si>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</si>
  <si>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</si>
  <si>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</si>
  <si>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</si>
  <si>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</si>
  <si>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</si>
  <si>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</si>
  <si>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</si>
  <si>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</si>
  <si>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</si>
  <si>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</si>
  <si>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</si>
  <si>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</si>
  <si>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</si>
  <si>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</si>
  <si>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</si>
  <si>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</si>
  <si>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</si>
  <si>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</si>
  <si>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</si>
  <si>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</si>
  <si>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</si>
  <si>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</si>
  <si>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</si>
  <si>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</si>
  <si>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</si>
  <si>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</si>
  <si>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</si>
  <si>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</si>
  <si>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</si>
  <si>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</si>
  <si>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</si>
  <si>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</si>
  <si>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</si>
  <si>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</si>
  <si>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</si>
  <si>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</si>
  <si>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</si>
  <si>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</si>
  <si>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</si>
  <si>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</si>
  <si>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</si>
  <si>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</si>
  <si>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</si>
  <si>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</si>
  <si>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</si>
  <si>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</si>
  <si>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</si>
  <si>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</si>
  <si>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</si>
  <si>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</si>
  <si>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</si>
  <si>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</si>
  <si>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</si>
  <si>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</si>
  <si>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</si>
  <si>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</si>
  <si>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</si>
  <si>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</si>
  <si>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</si>
  <si>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</si>
  <si>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</si>
  <si>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</si>
  <si>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</si>
  <si>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</si>
  <si>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</si>
  <si>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</si>
  <si>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</si>
  <si>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</si>
  <si>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</si>
  <si>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</si>
  <si>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</si>
  <si>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</si>
  <si>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</si>
  <si>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</si>
  <si>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</si>
  <si>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</si>
  <si>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</si>
  <si>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</si>
  <si>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</si>
  <si>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</si>
  <si>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</si>
  <si>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</si>
  <si>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</si>
  <si>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</si>
  <si>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</si>
  <si>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</si>
  <si>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</si>
  <si>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</si>
  <si>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</si>
  <si>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</si>
  <si>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</si>
  <si>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</si>
  <si>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</si>
  <si>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</si>
  <si>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</si>
  <si>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</si>
  <si>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</si>
  <si>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</si>
  <si>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</si>
  <si>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</si>
  <si>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</si>
  <si>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</si>
  <si>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</si>
  <si>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</si>
  <si>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</si>
  <si>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</si>
  <si>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</si>
  <si>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</si>
  <si>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</si>
  <si>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</si>
  <si>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</si>
  <si>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</si>
  <si>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</si>
  <si>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</si>
  <si>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</si>
  <si>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</si>
  <si>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</si>
  <si>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</si>
  <si>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</si>
  <si>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</si>
  <si>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</si>
  <si>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</si>
  <si>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</si>
  <si>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</si>
  <si>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</si>
  <si>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</si>
  <si>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</si>
  <si>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</si>
  <si>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</si>
  <si>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</si>
  <si>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</si>
  <si>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</si>
  <si>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</si>
  <si>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</si>
  <si>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</si>
  <si>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</si>
  <si>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</si>
  <si>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</si>
  <si>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</si>
  <si>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</si>
  <si>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</si>
  <si>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</si>
  <si>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</si>
  <si>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</si>
  <si>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</si>
  <si>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</si>
  <si>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</si>
  <si>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</si>
  <si>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</si>
  <si>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</si>
  <si>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</si>
  <si>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</si>
  <si>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</si>
  <si>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</si>
  <si>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</si>
  <si>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</si>
  <si>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</si>
  <si>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</si>
  <si>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</si>
  <si>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</si>
  <si>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</si>
  <si>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</si>
  <si>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</si>
  <si>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</si>
  <si>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</si>
  <si>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</si>
  <si>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</si>
  <si>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</si>
  <si>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</si>
  <si>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</si>
  <si>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</si>
  <si>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</si>
  <si>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</si>
  <si>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</si>
  <si>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</si>
  <si>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</si>
  <si>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</si>
  <si>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</si>
  <si>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</si>
  <si>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</si>
  <si>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</si>
  <si>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</si>
  <si>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</si>
  <si>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</si>
  <si>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</si>
  <si>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</si>
  <si>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</si>
  <si>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</si>
  <si>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</si>
  <si>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</si>
  <si>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</si>
  <si>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</si>
  <si>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</si>
  <si>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</si>
  <si>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</si>
  <si>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</si>
  <si>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</si>
  <si>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</si>
  <si>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</si>
  <si>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</si>
  <si>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</si>
  <si>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</si>
  <si>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</si>
  <si>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</si>
  <si>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</si>
  <si>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</si>
  <si>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</si>
  <si>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</si>
  <si>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</si>
  <si>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</si>
  <si>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</si>
  <si>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</si>
  <si>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</si>
  <si>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</si>
  <si>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</si>
  <si>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</si>
  <si>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</si>
  <si>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</si>
  <si>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</si>
  <si>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</si>
  <si>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</si>
  <si>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</si>
  <si>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</si>
  <si>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</si>
  <si>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</si>
  <si>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</si>
  <si>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</si>
  <si>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</si>
  <si>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</si>
  <si>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</si>
  <si>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</si>
  <si>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</si>
  <si>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</si>
  <si>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</si>
  <si>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</si>
  <si>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</si>
  <si>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</si>
  <si>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</si>
  <si>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</si>
  <si>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</si>
  <si>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</si>
  <si>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</si>
  <si>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</si>
  <si>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</si>
  <si>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</si>
  <si>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</si>
  <si>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</si>
  <si>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</si>
  <si>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</si>
  <si>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</si>
  <si>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</si>
  <si>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</si>
  <si>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</si>
  <si>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</si>
  <si>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</si>
  <si>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</si>
  <si>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</si>
  <si>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</si>
  <si>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</si>
  <si>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</si>
  <si>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</si>
  <si>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</si>
  <si>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</si>
  <si>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</si>
  <si>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</si>
  <si>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</si>
  <si>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</si>
  <si>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</si>
  <si>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</si>
  <si>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</si>
  <si>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</si>
  <si>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</si>
  <si>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</si>
  <si>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</si>
  <si>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</si>
  <si>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</si>
  <si>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</si>
  <si>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</si>
  <si>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</si>
  <si>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</si>
  <si>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</si>
  <si>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</si>
  <si>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</si>
  <si>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</si>
  <si>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</si>
  <si>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</si>
  <si>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</si>
  <si>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</si>
  <si>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</si>
  <si>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</si>
  <si>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</si>
  <si>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</si>
  <si>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</si>
  <si>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</si>
  <si>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</si>
  <si>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</si>
  <si>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</si>
  <si>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</si>
  <si>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</si>
  <si>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</si>
  <si>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</si>
  <si>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</si>
  <si>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</si>
  <si>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</si>
  <si>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</si>
  <si>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</si>
  <si>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</si>
  <si>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</si>
  <si>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</si>
  <si>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</si>
  <si>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</si>
  <si>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</si>
  <si>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</si>
  <si>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</si>
  <si>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</si>
  <si>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</si>
  <si>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</si>
  <si>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</si>
  <si>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</si>
  <si>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</si>
  <si>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</si>
  <si>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</si>
  <si>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</si>
  <si>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</si>
  <si>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</si>
  <si>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</si>
  <si>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</si>
  <si>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</si>
  <si>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</si>
  <si>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</si>
  <si>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</si>
  <si>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</si>
  <si>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</si>
  <si>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</si>
  <si>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</si>
  <si>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</si>
  <si>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</si>
  <si>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</si>
  <si>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</si>
  <si>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</si>
  <si>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</si>
  <si>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</si>
  <si>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</si>
  <si>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</si>
  <si>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</si>
  <si>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</si>
  <si>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</si>
  <si>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</si>
  <si>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</si>
  <si>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</si>
  <si>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</si>
  <si>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</si>
  <si>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</si>
  <si>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</si>
  <si>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</si>
  <si>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</si>
  <si>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</si>
  <si>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</si>
  <si>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</si>
  <si>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</si>
  <si>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</si>
  <si>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</si>
  <si>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</si>
  <si>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</si>
  <si>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</si>
  <si>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</si>
  <si>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</si>
  <si>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</si>
  <si>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</si>
  <si>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</si>
  <si>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</si>
  <si>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</si>
  <si>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</si>
  <si>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</si>
  <si>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</si>
  <si>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</si>
  <si>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</si>
  <si>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</si>
  <si>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</si>
  <si>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</si>
  <si>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</si>
  <si>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</si>
  <si>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</si>
  <si>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</si>
  <si>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</si>
  <si>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</si>
  <si>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</si>
  <si>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</si>
  <si>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</si>
  <si>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</si>
  <si>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</si>
  <si>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</si>
  <si>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</si>
  <si>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</si>
  <si>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</si>
  <si>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</si>
  <si>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</si>
  <si>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</si>
  <si>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</si>
  <si>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</si>
  <si>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</si>
  <si>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</si>
  <si>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</si>
  <si>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</si>
  <si>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</si>
  <si>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</si>
  <si>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</si>
  <si>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</si>
  <si>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</si>
  <si>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</si>
  <si>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</si>
  <si>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</si>
  <si>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</si>
  <si>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</si>
  <si>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</si>
  <si>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</si>
  <si>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</si>
  <si>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</si>
  <si>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</si>
  <si>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</si>
  <si>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</si>
  <si>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</si>
  <si>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</si>
  <si>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</si>
  <si>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</si>
  <si>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</si>
  <si>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</si>
  <si>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</si>
  <si>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</si>
  <si>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</si>
  <si>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</si>
  <si>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</si>
  <si>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</si>
  <si>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</si>
  <si>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</si>
  <si>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</si>
  <si>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</si>
  <si>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</si>
  <si>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</si>
  <si>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</si>
  <si>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</si>
  <si>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</si>
  <si>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</si>
  <si>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</si>
  <si>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</si>
  <si>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</si>
  <si>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</si>
  <si>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</si>
  <si>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</si>
  <si>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</si>
  <si>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</si>
  <si>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</si>
  <si>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</si>
  <si>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</si>
  <si>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</si>
  <si>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</si>
  <si>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</si>
  <si>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</si>
  <si>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</si>
  <si>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</si>
  <si>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</si>
  <si>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</si>
  <si>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</si>
  <si>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</si>
  <si>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</si>
  <si>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</si>
  <si>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</si>
  <si>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</si>
  <si>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</si>
  <si>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</si>
  <si>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</si>
  <si>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</si>
  <si>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</si>
  <si>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</si>
  <si>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</si>
  <si>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</si>
  <si>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</si>
  <si>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</si>
  <si>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</si>
  <si>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</si>
  <si>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</si>
  <si>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</si>
  <si>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</si>
  <si>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</si>
  <si>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</si>
  <si>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</si>
  <si>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</si>
  <si>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</si>
  <si>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</si>
  <si>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</si>
  <si>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</si>
  <si>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</si>
  <si>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</si>
  <si>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</si>
  <si>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</si>
  <si>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</si>
  <si>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</si>
  <si>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</si>
  <si>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</si>
  <si>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</si>
  <si>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</si>
  <si>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</si>
  <si>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</si>
  <si>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</si>
  <si>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</si>
  <si>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</si>
  <si>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</si>
  <si>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</si>
  <si>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</si>
  <si>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</si>
  <si>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</si>
  <si>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</si>
  <si>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</si>
  <si>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</si>
  <si>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</si>
  <si>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</si>
  <si>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</si>
  <si>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</si>
  <si>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</si>
  <si>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</si>
  <si>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</si>
  <si>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</si>
  <si>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</si>
  <si>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</si>
  <si>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</si>
  <si>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</si>
  <si>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</si>
  <si>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</si>
  <si>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</si>
  <si>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</si>
  <si>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</si>
  <si>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</si>
  <si>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</si>
  <si>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</si>
  <si>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</si>
  <si>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</si>
  <si>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</si>
  <si>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</si>
  <si>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</si>
  <si>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</si>
  <si>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</si>
  <si>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</si>
  <si>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</si>
  <si>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</si>
  <si>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</si>
  <si>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</si>
  <si>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</si>
  <si>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</si>
  <si>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</si>
  <si>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</si>
  <si>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</si>
  <si>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</si>
  <si>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</si>
  <si>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</si>
  <si>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</si>
  <si>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</si>
  <si>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</si>
  <si>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</si>
  <si>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</si>
  <si>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</si>
  <si>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</si>
  <si>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</si>
  <si>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</si>
  <si>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</si>
  <si>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</si>
  <si>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</si>
  <si>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</si>
  <si>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</si>
  <si>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</si>
  <si>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</si>
  <si>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</si>
  <si>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</si>
  <si>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</si>
  <si>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</si>
  <si>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</si>
  <si>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</si>
  <si>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</si>
  <si>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</si>
  <si>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</si>
  <si>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</si>
  <si>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</si>
  <si>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</si>
  <si>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</si>
  <si>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</si>
  <si>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</si>
  <si>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</si>
  <si>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</si>
  <si>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</si>
  <si>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</si>
  <si>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</si>
  <si>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</si>
  <si>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</si>
  <si>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</si>
  <si>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</si>
  <si>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</si>
  <si>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</si>
  <si>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</si>
  <si>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</si>
  <si>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</si>
  <si>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</si>
  <si>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</si>
  <si>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</si>
  <si>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</si>
  <si>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</si>
  <si>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</si>
  <si>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</si>
  <si>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</si>
  <si>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</si>
  <si>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</si>
  <si>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</si>
  <si>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</si>
  <si>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</si>
  <si>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</si>
  <si>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</si>
  <si>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</si>
  <si>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</si>
  <si>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</si>
  <si>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</si>
  <si>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</si>
  <si>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</si>
  <si>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</si>
  <si>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</si>
  <si>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</si>
  <si>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</si>
  <si>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</si>
  <si>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</si>
  <si>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</si>
  <si>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</si>
  <si>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</si>
  <si>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</si>
  <si>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</si>
  <si>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</si>
  <si>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</si>
  <si>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</si>
  <si>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</si>
  <si>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</si>
  <si>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</si>
  <si>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</si>
  <si>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</si>
  <si>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</si>
  <si>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</si>
  <si>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</si>
  <si>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</si>
  <si>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</si>
  <si>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</si>
  <si>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</si>
  <si>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</si>
  <si>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</si>
  <si>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</si>
  <si>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</si>
  <si>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</si>
  <si>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</si>
  <si>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</si>
  <si>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</si>
  <si>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</si>
  <si>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</si>
  <si>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</si>
  <si>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</si>
  <si>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</si>
  <si>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</si>
  <si>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</si>
  <si>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</si>
  <si>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</si>
  <si>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</si>
  <si>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</si>
  <si>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</si>
  <si>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</si>
  <si>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</si>
  <si>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</si>
  <si>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</si>
  <si>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</si>
  <si>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</si>
  <si>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</si>
  <si>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</si>
  <si>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</si>
  <si>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</si>
  <si>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</si>
  <si>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</si>
  <si>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</si>
  <si>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</si>
  <si>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</si>
  <si>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</si>
  <si>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</si>
  <si>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</si>
  <si>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</si>
  <si>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</si>
  <si>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</si>
  <si>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</si>
  <si>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</si>
  <si>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</si>
  <si>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</si>
  <si>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</si>
  <si>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</si>
  <si>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</si>
  <si>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</si>
  <si>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</si>
  <si>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</si>
  <si>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</si>
  <si>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</si>
  <si>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</si>
  <si>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</si>
  <si>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</si>
  <si>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</si>
  <si>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</si>
  <si>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</si>
  <si>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</si>
  <si>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</si>
  <si>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</si>
  <si>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</si>
  <si>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</si>
  <si>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</si>
  <si>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</si>
  <si>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</si>
  <si>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</si>
  <si>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</si>
  <si>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</si>
  <si>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</si>
  <si>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</si>
  <si>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</si>
  <si>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</si>
  <si>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</si>
  <si>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</si>
  <si>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</si>
  <si>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</si>
  <si>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</si>
  <si>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</si>
  <si>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</si>
  <si>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</si>
  <si>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</si>
  <si>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</si>
  <si>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</si>
  <si>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</si>
  <si>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</si>
  <si>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</si>
  <si>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</si>
  <si>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</si>
  <si>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</si>
  <si>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</si>
  <si>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</si>
  <si>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</si>
  <si>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</si>
  <si>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</si>
  <si>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</si>
  <si>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</si>
  <si>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</si>
  <si>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</si>
  <si>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</si>
  <si>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</si>
  <si>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</si>
  <si>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</si>
  <si>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</si>
  <si>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</si>
  <si>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</si>
  <si>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</si>
  <si>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</si>
  <si>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</si>
  <si>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</si>
  <si>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</si>
  <si>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</si>
  <si>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</si>
  <si>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</si>
  <si>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</si>
  <si>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</si>
  <si>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</si>
  <si>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</si>
  <si>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</si>
  <si>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</si>
  <si>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</si>
  <si>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</si>
  <si>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</si>
  <si>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</si>
  <si>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</si>
  <si>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</si>
  <si>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</si>
  <si>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</si>
  <si>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</si>
  <si>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</si>
  <si>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</si>
  <si>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</si>
  <si>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</si>
  <si>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</si>
  <si>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</si>
  <si>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</si>
  <si>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</si>
  <si>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</si>
  <si>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</si>
  <si>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</si>
  <si>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</si>
  <si>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</si>
  <si>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</si>
  <si>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</si>
  <si>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</si>
  <si>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</si>
  <si>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</si>
  <si>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</si>
  <si>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</si>
  <si>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</si>
  <si>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</si>
  <si>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</si>
  <si>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</si>
  <si>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</si>
  <si>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</si>
  <si>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</si>
  <si>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</si>
  <si>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</si>
  <si>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</si>
  <si>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</si>
  <si>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</si>
  <si>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</si>
  <si>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</si>
  <si>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</si>
  <si>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</si>
  <si>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</si>
  <si>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</si>
  <si>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</si>
  <si>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</si>
  <si>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</si>
  <si>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</si>
  <si>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</si>
  <si>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</si>
  <si>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</si>
  <si>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</si>
  <si>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</si>
  <si>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</si>
  <si>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</si>
  <si>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</si>
  <si>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</si>
  <si>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</si>
  <si>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</si>
  <si>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</si>
  <si>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</si>
  <si>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</si>
  <si>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</si>
  <si>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</si>
  <si>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</si>
  <si>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</si>
  <si>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</si>
  <si>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</si>
  <si>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</si>
  <si>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</si>
  <si>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</si>
  <si>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</si>
  <si>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</si>
  <si>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</si>
  <si>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</si>
  <si>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</si>
  <si>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</si>
  <si>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</si>
  <si>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</si>
  <si>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</si>
  <si>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</si>
  <si>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</si>
  <si>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</si>
  <si>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</si>
  <si>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</si>
  <si>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</si>
  <si>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</si>
  <si>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</si>
  <si>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</si>
  <si>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</si>
  <si>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</si>
  <si>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</si>
  <si>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</si>
  <si>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</si>
  <si>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</si>
  <si>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</si>
  <si>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</si>
  <si>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</si>
  <si>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</si>
  <si>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</si>
  <si>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</si>
  <si>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</si>
  <si>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</si>
  <si>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</si>
  <si>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</si>
  <si>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</si>
  <si>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</si>
  <si>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</si>
  <si>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</si>
  <si>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</si>
  <si>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</si>
  <si>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</si>
  <si>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</si>
  <si>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</si>
  <si>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</si>
  <si>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</si>
  <si>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</si>
  <si>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</si>
  <si>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</si>
  <si>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</si>
  <si>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</si>
  <si>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</si>
  <si>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</si>
  <si>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</si>
  <si>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</si>
  <si>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</si>
  <si>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</si>
  <si>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</si>
  <si>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</si>
  <si>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</si>
  <si>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</si>
  <si>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</si>
  <si>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</si>
  <si>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</si>
  <si>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</si>
  <si>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</si>
  <si>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</si>
  <si>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</si>
  <si>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</si>
  <si>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</si>
  <si>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</si>
  <si>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</si>
  <si>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</si>
  <si>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</si>
  <si>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</si>
  <si>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</si>
  <si>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</si>
  <si>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</si>
  <si>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</si>
  <si>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</si>
  <si>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</si>
  <si>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</si>
  <si>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</si>
  <si>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</si>
  <si>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</si>
  <si>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</si>
  <si>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</si>
  <si>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</si>
  <si>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</si>
  <si>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</si>
  <si>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</si>
  <si>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</si>
  <si>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</si>
  <si>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</si>
  <si>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</si>
  <si>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</si>
  <si>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</si>
  <si>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</si>
  <si>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</si>
  <si>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</si>
  <si>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</si>
  <si>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</si>
  <si>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</si>
  <si>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</si>
  <si>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</si>
  <si>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</si>
  <si>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</si>
  <si>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</si>
  <si>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</si>
  <si>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</si>
  <si>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</si>
  <si>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</si>
  <si>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</si>
  <si>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</si>
  <si>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</si>
  <si>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</si>
  <si>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</si>
  <si>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</si>
  <si>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</si>
  <si>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</si>
  <si>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</si>
  <si>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</si>
  <si>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</si>
  <si>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</si>
  <si>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</si>
  <si>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</si>
  <si>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</si>
  <si>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</si>
  <si>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</si>
  <si>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</si>
  <si>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</si>
  <si>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</si>
  <si>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</si>
  <si>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</si>
  <si>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</si>
  <si>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</si>
  <si>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</si>
  <si>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</si>
  <si>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</si>
  <si>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</si>
  <si>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</si>
  <si>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</si>
  <si>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</si>
  <si>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</si>
  <si>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</si>
  <si>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</si>
  <si>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</si>
  <si>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</si>
  <si>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</si>
  <si>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</si>
  <si>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</si>
  <si>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</si>
  <si>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</si>
  <si>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</si>
  <si>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</si>
  <si>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</si>
  <si>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</si>
  <si>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</si>
  <si>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</si>
  <si>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</si>
  <si>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</si>
  <si>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</si>
  <si>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</si>
  <si>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</si>
  <si>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</si>
  <si>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</si>
  <si>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</si>
  <si>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</si>
  <si>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</si>
  <si>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</si>
  <si>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</si>
  <si>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</si>
  <si>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</si>
  <si>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</si>
  <si>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</si>
  <si>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</si>
  <si>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</si>
  <si>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</si>
  <si>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</si>
  <si>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</si>
  <si>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</si>
  <si>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</si>
  <si>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</si>
  <si>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</si>
  <si>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</si>
  <si>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</si>
  <si>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</si>
  <si>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</si>
  <si>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</si>
  <si>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</si>
  <si>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</si>
  <si>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</si>
  <si>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</si>
  <si>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</si>
  <si>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</si>
  <si>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</si>
  <si>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</si>
  <si>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</si>
  <si>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</si>
  <si>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</si>
  <si>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</si>
  <si>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</si>
  <si>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</si>
  <si>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</si>
  <si>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</si>
  <si>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</si>
  <si>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</si>
  <si>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</si>
  <si>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</si>
  <si>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</si>
  <si>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</si>
  <si>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</si>
  <si>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</si>
  <si>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</si>
  <si>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</si>
  <si>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</si>
  <si>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</si>
  <si>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</si>
  <si>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</si>
  <si>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</si>
  <si>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</si>
  <si>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</si>
  <si>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</si>
  <si>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</si>
  <si>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</si>
  <si>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</si>
  <si>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</si>
  <si>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</si>
  <si>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</si>
  <si>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</si>
  <si>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</si>
  <si>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</si>
  <si>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</si>
  <si>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</si>
  <si>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</si>
  <si>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</si>
  <si>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</si>
  <si>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</si>
  <si>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</si>
  <si>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</si>
  <si>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</si>
  <si>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</si>
  <si>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</si>
  <si>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</si>
  <si>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</si>
  <si>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</si>
  <si>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</si>
  <si>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</si>
  <si>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</si>
  <si>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</si>
  <si>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</si>
  <si>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</si>
  <si>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</si>
  <si>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</si>
  <si>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</si>
  <si>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</si>
  <si>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</si>
  <si>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</si>
  <si>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</si>
  <si>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</si>
  <si>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</si>
  <si>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</si>
  <si>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</si>
  <si>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</si>
  <si>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</si>
  <si>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</si>
  <si>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</si>
  <si>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</si>
  <si>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</si>
  <si>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</si>
  <si>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</si>
  <si>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</si>
  <si>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</si>
  <si>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</si>
  <si>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</si>
  <si>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</si>
  <si>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</si>
  <si>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</si>
  <si>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</si>
  <si>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</si>
  <si>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</si>
  <si>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</si>
  <si>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</si>
  <si>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</si>
  <si>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</si>
  <si>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</si>
  <si>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</si>
  <si>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</si>
  <si>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</si>
  <si>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</si>
  <si>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</si>
  <si>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</si>
  <si>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</si>
  <si>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</si>
  <si>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</si>
  <si>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</si>
  <si>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</si>
  <si>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</si>
  <si>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</si>
  <si>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</si>
  <si>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</si>
  <si>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</si>
  <si>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</si>
  <si>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</si>
  <si>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</si>
  <si>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</si>
  <si>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</si>
  <si>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</si>
  <si>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</si>
  <si>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</si>
  <si>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</si>
  <si>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</si>
  <si>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</si>
  <si>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</si>
  <si>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</si>
  <si>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</si>
  <si>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</si>
  <si>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</si>
  <si>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</si>
  <si>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</si>
  <si>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</si>
  <si>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</si>
  <si>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</si>
  <si>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</si>
  <si>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</si>
  <si>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</si>
  <si>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</si>
  <si>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</si>
  <si>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</si>
  <si>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</si>
  <si>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</si>
  <si>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</si>
  <si>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</si>
  <si>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</si>
  <si>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</si>
  <si>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</si>
  <si>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</si>
  <si>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</si>
  <si>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</si>
  <si>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</si>
  <si>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</si>
  <si>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</si>
  <si>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</si>
  <si>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</si>
  <si>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</si>
  <si>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</si>
  <si>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</si>
  <si>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</si>
  <si>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</si>
  <si>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</si>
  <si>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</si>
  <si>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</si>
  <si>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</si>
  <si>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</si>
  <si>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</si>
  <si>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</si>
  <si>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</si>
  <si>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</si>
  <si>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</si>
  <si>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</si>
  <si>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</si>
  <si>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</si>
  <si>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</si>
  <si>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</si>
  <si>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</si>
  <si>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</si>
  <si>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</si>
  <si>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</si>
  <si>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</si>
  <si>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</si>
  <si>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</si>
  <si>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</si>
  <si>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</si>
  <si>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</si>
  <si>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</si>
  <si>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</si>
  <si>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</si>
  <si>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</si>
  <si>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</si>
  <si>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</si>
  <si>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</si>
  <si>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</si>
  <si>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</si>
  <si>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</si>
  <si>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</si>
  <si>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</si>
  <si>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</si>
  <si>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</si>
  <si>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</si>
  <si>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</si>
  <si>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</si>
  <si>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</si>
  <si>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</si>
  <si>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</si>
  <si>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</si>
  <si>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</si>
  <si>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</si>
  <si>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</si>
  <si>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</si>
  <si>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</si>
  <si>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</si>
  <si>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</si>
  <si>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</si>
  <si>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</si>
  <si>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</si>
  <si>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</si>
  <si>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</si>
  <si>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</si>
  <si>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</si>
  <si>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</si>
  <si>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</si>
  <si>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</si>
  <si>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</si>
  <si>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</si>
  <si>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</si>
  <si>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</si>
  <si>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</si>
  <si>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</si>
  <si>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</si>
  <si>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</si>
  <si>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</si>
  <si>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</si>
  <si>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</si>
  <si>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</si>
  <si>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</si>
  <si>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</si>
  <si>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</si>
  <si>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</si>
  <si>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</si>
  <si>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</si>
  <si>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</si>
  <si>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</si>
  <si>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</si>
  <si>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</si>
  <si>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</si>
  <si>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</si>
  <si>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</si>
  <si>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</si>
  <si>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</si>
  <si>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</si>
  <si>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</si>
  <si>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</si>
  <si>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</si>
  <si>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</si>
  <si>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</si>
  <si>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</si>
  <si>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</si>
  <si>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</si>
  <si>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</si>
  <si>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</si>
  <si>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</si>
  <si>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</si>
  <si>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</si>
  <si>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</si>
  <si>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</si>
  <si>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</si>
  <si>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</si>
  <si>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</si>
  <si>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</si>
  <si>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</si>
  <si>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</si>
  <si>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</si>
  <si>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</si>
  <si>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</si>
  <si>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</si>
  <si>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</si>
  <si>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</si>
  <si>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</si>
  <si>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</si>
  <si>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</si>
  <si>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</si>
  <si>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</si>
  <si>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</si>
  <si>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</si>
  <si>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</si>
  <si>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</si>
  <si>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</si>
  <si>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</si>
  <si>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</si>
  <si>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</si>
  <si>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</si>
  <si>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</si>
  <si>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</si>
  <si>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</si>
  <si>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</si>
  <si>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</si>
  <si>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</si>
  <si>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</si>
  <si>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</si>
  <si>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</si>
  <si>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</si>
  <si>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</si>
  <si>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</si>
  <si>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</si>
  <si>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</si>
  <si>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</si>
  <si>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</si>
  <si>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</si>
  <si>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</si>
  <si>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</si>
  <si>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</si>
  <si>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</si>
  <si>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</si>
  <si>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</si>
  <si>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</si>
  <si>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</si>
  <si>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</si>
  <si>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</si>
  <si>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</si>
  <si>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</si>
  <si>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</si>
  <si>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</si>
  <si>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</si>
  <si>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</si>
  <si>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</si>
  <si>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</si>
  <si>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</si>
  <si>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</si>
  <si>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</si>
  <si>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</si>
  <si>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</si>
  <si>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</si>
  <si>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</si>
  <si>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</si>
  <si>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</si>
  <si>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</si>
  <si>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</si>
  <si>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</si>
  <si>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</si>
  <si>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</si>
  <si>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</si>
  <si>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</si>
  <si>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</si>
  <si>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</si>
  <si>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</si>
  <si>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</si>
  <si>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</si>
  <si>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</si>
  <si>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</si>
  <si>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</si>
  <si>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</si>
  <si>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</si>
  <si>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</si>
  <si>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</si>
  <si>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</si>
  <si>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</si>
  <si>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</si>
  <si>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</si>
  <si>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</si>
  <si>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</si>
  <si>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</si>
  <si>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</si>
  <si>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</si>
  <si>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</si>
  <si>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</si>
  <si>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</si>
  <si>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</si>
  <si>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</si>
  <si>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</si>
  <si>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</si>
  <si>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</si>
  <si>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</si>
  <si>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</si>
  <si>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</si>
  <si>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</si>
  <si>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</si>
  <si>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</si>
  <si>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</si>
  <si>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</si>
  <si>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</si>
  <si>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</si>
  <si>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</si>
  <si>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</si>
  <si>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</si>
  <si>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</si>
  <si>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</si>
  <si>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</si>
  <si>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</si>
  <si>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</si>
  <si>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</si>
  <si>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</si>
  <si>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</si>
  <si>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</si>
  <si>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</si>
  <si>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</si>
  <si>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</si>
  <si>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</si>
  <si>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</si>
  <si>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</si>
  <si>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</si>
  <si>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</si>
  <si>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</si>
  <si>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</si>
  <si>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</si>
  <si>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</si>
  <si>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</si>
  <si>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</si>
  <si>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</si>
  <si>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</si>
  <si>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</si>
  <si>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</si>
  <si>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</si>
  <si>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</si>
  <si>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</si>
  <si>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</si>
  <si>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</si>
  <si>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</si>
  <si>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</si>
  <si>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</si>
  <si>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</si>
  <si>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</si>
  <si>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</si>
  <si>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</si>
  <si>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</si>
  <si>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</si>
  <si>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</si>
  <si>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</si>
  <si>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</si>
  <si>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</si>
  <si>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</si>
  <si>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</si>
  <si>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</si>
  <si>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</si>
  <si>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</si>
  <si>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</si>
  <si>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</si>
  <si>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</si>
  <si>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</si>
  <si>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</si>
  <si>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</si>
  <si>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</si>
  <si>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</si>
  <si>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</si>
  <si>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</si>
  <si>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</si>
  <si>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</si>
  <si>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</si>
  <si>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</si>
  <si>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</si>
  <si>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</si>
  <si>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</si>
  <si>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</si>
  <si>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</si>
  <si>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</si>
  <si>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</si>
  <si>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</si>
  <si>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</si>
  <si>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</si>
  <si>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</si>
  <si>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</si>
  <si>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</si>
  <si>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</si>
  <si>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</si>
  <si>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</si>
  <si>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</si>
  <si>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</si>
  <si>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</si>
  <si>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</si>
  <si>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</si>
  <si>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</si>
  <si>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</si>
  <si>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</si>
  <si>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</si>
  <si>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</si>
  <si>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</si>
  <si>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</si>
  <si>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</si>
  <si>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</si>
  <si>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</si>
  <si>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</si>
  <si>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</si>
  <si>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</si>
  <si>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</si>
  <si>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</si>
  <si>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</si>
  <si>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</si>
  <si>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</si>
  <si>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</si>
  <si>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</si>
  <si>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</si>
  <si>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</si>
  <si>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</si>
  <si>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</si>
  <si>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</si>
  <si>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</si>
  <si>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</si>
  <si>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</si>
  <si>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</si>
  <si>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</si>
  <si>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</si>
  <si>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</si>
  <si>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</si>
  <si>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</si>
  <si>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</si>
  <si>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</si>
  <si>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</si>
  <si>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</si>
  <si>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</si>
  <si>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</si>
  <si>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</si>
  <si>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</si>
  <si>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</si>
  <si>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</si>
  <si>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</si>
  <si>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</si>
  <si>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</si>
  <si>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</si>
  <si>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</si>
  <si>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</si>
  <si>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</si>
  <si>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</si>
  <si>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</si>
  <si>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</si>
  <si>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</si>
  <si>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</si>
  <si>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</si>
  <si>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</si>
  <si>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</si>
  <si>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</si>
  <si>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</si>
  <si>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</si>
  <si>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</si>
  <si>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</si>
  <si>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</si>
  <si>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</si>
  <si>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</si>
  <si>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</si>
  <si>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</si>
  <si>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</si>
  <si>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</si>
  <si>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</si>
  <si>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</si>
  <si>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</si>
  <si>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</si>
  <si>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</si>
  <si>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</si>
  <si>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</si>
  <si>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</si>
  <si>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</si>
  <si>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</si>
  <si>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</si>
  <si>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</si>
  <si>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</si>
  <si>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</si>
  <si>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</si>
  <si>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</si>
  <si>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</si>
  <si>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</si>
  <si>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</si>
  <si>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</si>
  <si>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</si>
  <si>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</si>
  <si>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</si>
  <si>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</si>
  <si>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</si>
  <si>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</si>
  <si>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</si>
  <si>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</si>
  <si>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</si>
  <si>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</si>
  <si>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</si>
  <si>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</si>
  <si>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</si>
  <si>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</si>
  <si>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</si>
  <si>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</si>
  <si>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</si>
  <si>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</si>
  <si>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</si>
  <si>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</si>
  <si>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</si>
  <si>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</si>
  <si>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</si>
  <si>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</si>
  <si>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</si>
  <si>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</si>
  <si>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</si>
  <si>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</si>
  <si>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</si>
  <si>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</si>
  <si>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</si>
  <si>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</si>
  <si>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</si>
  <si>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</si>
  <si>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</si>
  <si>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</si>
  <si>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</si>
  <si>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</si>
  <si>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</si>
  <si>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</si>
  <si>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</si>
  <si>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</si>
  <si>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</si>
  <si>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</si>
  <si>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</si>
  <si>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</si>
  <si>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</si>
  <si>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</si>
  <si>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</si>
  <si>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</si>
  <si>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</si>
  <si>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</si>
  <si>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</si>
  <si>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</si>
  <si>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</si>
  <si>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</si>
  <si>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</si>
  <si>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</si>
  <si>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</si>
  <si>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</si>
  <si>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</si>
  <si>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</si>
  <si>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</si>
  <si>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</si>
  <si>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</si>
  <si>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</si>
  <si>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</si>
  <si>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</si>
  <si>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</si>
  <si>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</si>
  <si>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</si>
  <si>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</si>
  <si>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</si>
  <si>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</si>
  <si>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</si>
  <si>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</si>
  <si>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</si>
  <si>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</si>
  <si>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</si>
  <si>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</si>
  <si>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</si>
  <si>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</si>
  <si>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</si>
  <si>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</si>
  <si>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</si>
  <si>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</si>
  <si>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</si>
  <si>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</si>
  <si>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</si>
  <si>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</si>
  <si>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</si>
  <si>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</si>
  <si>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</si>
  <si>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</si>
  <si>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</si>
  <si>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</si>
  <si>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</si>
  <si>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</si>
  <si>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</si>
  <si>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</si>
  <si>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</si>
  <si>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</si>
  <si>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</si>
  <si>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</si>
  <si>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</si>
  <si>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</si>
  <si>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</si>
  <si>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</si>
  <si>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</si>
  <si>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</si>
  <si>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</si>
  <si>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</si>
  <si>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</si>
  <si>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</si>
  <si>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</si>
  <si>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</si>
  <si>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</si>
  <si>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</si>
  <si>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</si>
  <si>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</si>
  <si>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</si>
  <si>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</si>
  <si>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</si>
  <si>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</si>
  <si>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</si>
  <si>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</si>
  <si>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</si>
  <si>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</si>
  <si>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</si>
  <si>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</si>
  <si>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</si>
  <si>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</si>
  <si>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</si>
  <si>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</si>
  <si>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</si>
  <si>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</si>
  <si>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</si>
  <si>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</si>
  <si>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</si>
  <si>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</si>
  <si>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</si>
  <si>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</si>
  <si>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</si>
  <si>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</si>
  <si>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</si>
  <si>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</si>
  <si>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</si>
  <si>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</si>
  <si>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</si>
  <si>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</si>
  <si>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</si>
  <si>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</si>
  <si>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</si>
  <si>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</si>
  <si>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</si>
  <si>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</si>
  <si>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</si>
  <si>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</si>
  <si>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</si>
  <si>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</si>
  <si>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</si>
  <si>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</si>
  <si>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</si>
  <si>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</si>
  <si>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</si>
  <si>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</si>
  <si>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</si>
  <si>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</si>
  <si>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</si>
  <si>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</si>
  <si>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</si>
  <si>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</si>
  <si>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</si>
  <si>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</si>
  <si>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</si>
  <si>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</si>
  <si>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</si>
  <si>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</si>
  <si>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</si>
  <si>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</si>
  <si>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</si>
  <si>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</si>
  <si>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</si>
  <si>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</si>
  <si>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</si>
  <si>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</si>
  <si>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</si>
  <si>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</si>
  <si>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</si>
  <si>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</si>
  <si>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</si>
  <si>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</si>
  <si>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</si>
  <si>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</si>
  <si>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</si>
  <si>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</si>
  <si>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</si>
  <si>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</si>
  <si>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</si>
  <si>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</si>
  <si>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</si>
  <si>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</si>
  <si>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</si>
  <si>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</si>
  <si>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</si>
  <si>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</si>
  <si>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</si>
  <si>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</si>
  <si>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</si>
  <si>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</si>
  <si>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</si>
  <si>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</si>
  <si>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</si>
  <si>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</si>
  <si>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</si>
  <si>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</si>
  <si>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</si>
  <si>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</si>
  <si>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</si>
  <si>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</si>
  <si>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</si>
  <si>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</si>
  <si>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</si>
  <si>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</si>
  <si>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</si>
  <si>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</si>
  <si>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</si>
  <si>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</si>
  <si>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</si>
  <si>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</si>
  <si>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</si>
  <si>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</si>
  <si>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</si>
  <si>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</si>
  <si>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</si>
  <si>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</si>
  <si>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</si>
  <si>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</si>
  <si>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</si>
  <si>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</si>
  <si>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</si>
  <si>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</si>
  <si>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</si>
  <si>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</si>
  <si>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</si>
  <si>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</si>
  <si>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</si>
  <si>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</si>
  <si>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</si>
  <si>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</si>
  <si>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</si>
  <si>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</si>
  <si>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</si>
  <si>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</si>
  <si>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</si>
  <si>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</si>
  <si>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</si>
  <si>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</si>
  <si>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</si>
  <si>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</si>
  <si>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</si>
  <si>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</si>
  <si>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</si>
  <si>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</si>
  <si>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</si>
  <si>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</si>
  <si>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</si>
  <si>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</si>
  <si>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</si>
  <si>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</si>
  <si>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</si>
  <si>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</si>
  <si>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</si>
  <si>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</si>
  <si>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</si>
  <si>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</si>
  <si>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</si>
  <si>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</si>
  <si>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</si>
  <si>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</si>
  <si>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</si>
  <si>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</si>
  <si>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</si>
  <si>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</si>
  <si>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</si>
  <si>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</si>
  <si>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</si>
  <si>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</si>
  <si>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</si>
  <si>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</si>
  <si>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</si>
  <si>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</si>
  <si>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</si>
  <si>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</si>
  <si>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</si>
  <si>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</si>
  <si>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</si>
  <si>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</si>
  <si>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</si>
  <si>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</si>
  <si>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</si>
  <si>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</si>
  <si>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</si>
  <si>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</si>
  <si>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</si>
  <si>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</si>
  <si>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</si>
  <si>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</si>
  <si>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</si>
  <si>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</si>
  <si>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</si>
  <si>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</si>
  <si>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</si>
  <si>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</si>
  <si>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</si>
  <si>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</si>
  <si>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</si>
  <si>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</si>
  <si>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</si>
  <si>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</si>
  <si>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</si>
  <si>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</si>
  <si>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</si>
  <si>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</si>
  <si>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</si>
  <si>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</si>
  <si>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</si>
  <si>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</si>
  <si>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</si>
  <si>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</si>
  <si>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</si>
  <si>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</si>
  <si>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</si>
  <si>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</si>
  <si>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</si>
  <si>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</si>
  <si>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</si>
  <si>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</si>
  <si>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</si>
  <si>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</si>
  <si>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</si>
  <si>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</si>
  <si>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</si>
  <si>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</si>
  <si>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</si>
  <si>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</si>
  <si>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</si>
  <si>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</si>
  <si>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</si>
  <si>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</si>
  <si>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</si>
  <si>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</si>
  <si>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</si>
  <si>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</si>
  <si>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</si>
  <si>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</si>
  <si>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</si>
  <si>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</si>
  <si>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</si>
  <si>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</si>
  <si>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</si>
  <si>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</si>
  <si>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</si>
  <si>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</si>
  <si>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</si>
  <si>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</si>
  <si>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</si>
  <si>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</si>
  <si>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</si>
  <si>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</si>
  <si>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</si>
  <si>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</si>
  <si>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</si>
  <si>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</si>
  <si>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</si>
  <si>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</si>
  <si>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</si>
  <si>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</si>
  <si>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</si>
  <si>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</si>
  <si>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</si>
  <si>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</si>
  <si>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</si>
  <si>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</si>
  <si>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</si>
  <si>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</si>
  <si>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</si>
  <si>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</si>
  <si>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</si>
  <si>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</si>
  <si>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</si>
  <si>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</si>
  <si>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</si>
  <si>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</si>
  <si>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</si>
  <si>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</si>
  <si>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</si>
  <si>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</si>
  <si>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</si>
  <si>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</si>
  <si>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</si>
  <si>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</si>
  <si>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</si>
  <si>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</si>
  <si>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</si>
  <si>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</si>
  <si>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</si>
  <si>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</si>
  <si>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</si>
  <si>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</si>
  <si>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</si>
  <si>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</si>
  <si>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</si>
  <si>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</si>
  <si>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</si>
  <si>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</si>
  <si>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</si>
  <si>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</si>
  <si>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</si>
  <si>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</si>
  <si>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</si>
  <si>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</si>
  <si>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</si>
  <si>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</si>
  <si>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</si>
  <si>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</si>
  <si>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</si>
  <si>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</si>
  <si>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</si>
  <si>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</si>
  <si>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</si>
  <si>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</si>
  <si>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</si>
  <si>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</si>
  <si>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</si>
  <si>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</si>
  <si>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</si>
  <si>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</si>
  <si>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</si>
  <si>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</si>
  <si>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</si>
  <si>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</si>
  <si>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</si>
  <si>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</si>
  <si>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</si>
  <si>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</si>
  <si>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</si>
  <si>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</si>
  <si>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</si>
  <si>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</si>
  <si>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</si>
  <si>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</si>
  <si>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</si>
  <si>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</si>
  <si>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</si>
  <si>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</si>
  <si>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</si>
  <si>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</si>
  <si>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</si>
  <si>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</si>
  <si>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</si>
  <si>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</si>
  <si>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</si>
  <si>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</si>
  <si>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</si>
  <si>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</si>
  <si>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</si>
  <si>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</si>
  <si>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</si>
  <si>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</si>
  <si>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</si>
  <si>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</si>
  <si>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</si>
  <si>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</si>
  <si>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</si>
  <si>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</si>
  <si>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</si>
  <si>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</si>
  <si>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</si>
  <si>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</si>
  <si>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</si>
  <si>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</si>
  <si>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</si>
  <si>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</si>
  <si>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</si>
  <si>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</si>
  <si>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</si>
  <si>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</si>
  <si>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</si>
  <si>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</si>
  <si>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</si>
  <si>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</si>
  <si>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</si>
  <si>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</si>
  <si>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</si>
  <si>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</si>
  <si>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</si>
  <si>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</si>
  <si>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</si>
  <si>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</si>
  <si>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</si>
  <si>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</si>
  <si>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</si>
  <si>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</si>
  <si>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</si>
  <si>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</si>
  <si>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</si>
  <si>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</si>
  <si>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</si>
  <si>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</si>
  <si>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</si>
  <si>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</si>
  <si>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</si>
  <si>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</si>
  <si>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</si>
  <si>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</si>
  <si>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</si>
  <si>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</si>
  <si>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</si>
  <si>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</si>
  <si>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</si>
  <si>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</si>
  <si>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</si>
  <si>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</si>
  <si>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</si>
  <si>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</si>
  <si>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</si>
  <si>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</si>
  <si>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</si>
  <si>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</si>
  <si>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</si>
  <si>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</si>
  <si>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</si>
  <si>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</si>
  <si>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</si>
  <si>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</si>
  <si>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</si>
  <si>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</si>
  <si>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</si>
  <si>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</si>
  <si>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</si>
  <si>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</si>
  <si>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</si>
  <si>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</si>
  <si>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</si>
  <si>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</si>
  <si>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</si>
  <si>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</si>
  <si>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</si>
  <si>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</si>
  <si>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</si>
  <si>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</si>
  <si>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</si>
  <si>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</si>
  <si>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</si>
  <si>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</si>
  <si>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</si>
  <si>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</si>
  <si>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</si>
  <si>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</si>
  <si>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</si>
  <si>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</si>
  <si>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</si>
  <si>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</si>
  <si>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</si>
  <si>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</si>
  <si>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</si>
  <si>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</si>
  <si>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</si>
  <si>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</si>
  <si>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</si>
  <si>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</si>
  <si>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</si>
  <si>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</si>
  <si>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</si>
  <si>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</si>
  <si>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</si>
  <si>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</si>
  <si>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</si>
  <si>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</si>
  <si>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</si>
  <si>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</si>
  <si>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</si>
  <si>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</si>
  <si>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</si>
  <si>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</si>
  <si>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</si>
  <si>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</si>
  <si>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</si>
  <si>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</si>
  <si>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</si>
  <si>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</si>
  <si>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</si>
  <si>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</si>
  <si>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</si>
  <si>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</si>
  <si>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</si>
  <si>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</si>
  <si>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</si>
  <si>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</si>
  <si>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</si>
  <si>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</si>
  <si>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</si>
  <si>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</si>
  <si>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</si>
  <si>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</si>
  <si>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</si>
  <si>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</si>
  <si>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</si>
  <si>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</si>
  <si>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</si>
  <si>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</si>
  <si>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</si>
  <si>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</si>
  <si>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</si>
  <si>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</si>
  <si>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</si>
  <si>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</si>
  <si>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</si>
  <si>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</si>
  <si>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</si>
  <si>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</si>
  <si>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</si>
  <si>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</si>
  <si>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</si>
  <si>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</si>
  <si>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</si>
  <si>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</si>
  <si>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</si>
  <si>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</si>
  <si>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</si>
  <si>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</si>
  <si>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</si>
  <si>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</si>
  <si>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</si>
  <si>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</si>
  <si>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</si>
  <si>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</si>
  <si>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</si>
  <si>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</si>
  <si>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</si>
  <si>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</si>
  <si>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</si>
  <si>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</si>
  <si>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</si>
  <si>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</si>
  <si>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</si>
  <si>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</si>
  <si>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</si>
  <si>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</si>
  <si>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</si>
  <si>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</si>
  <si>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</si>
  <si>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</si>
  <si>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</si>
  <si>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</si>
  <si>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</si>
  <si>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</si>
  <si>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</si>
  <si>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</si>
  <si>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</si>
  <si>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</si>
  <si>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</si>
  <si>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</si>
  <si>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</si>
  <si>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</si>
  <si>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</si>
  <si>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</si>
  <si>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</si>
  <si>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</si>
  <si>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</si>
  <si>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</si>
  <si>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</si>
  <si>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</si>
  <si>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</si>
  <si>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</si>
  <si>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</si>
  <si>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</si>
  <si>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</si>
  <si>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</si>
  <si>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</si>
  <si>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</si>
  <si>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</si>
  <si>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</si>
  <si>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</si>
  <si>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</si>
  <si>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</si>
  <si>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</si>
  <si>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</si>
  <si>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</si>
  <si>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</si>
  <si>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</si>
  <si>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</si>
  <si>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</si>
  <si>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</si>
  <si>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</si>
  <si>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</si>
  <si>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</si>
  <si>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</si>
  <si>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</si>
  <si>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</si>
  <si>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</si>
  <si>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</si>
  <si>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</si>
  <si>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</si>
  <si>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</si>
  <si>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</si>
  <si>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</si>
  <si>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</si>
  <si>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</si>
  <si>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</si>
  <si>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</si>
  <si>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</si>
  <si>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</si>
  <si>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</si>
  <si>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</si>
  <si>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</si>
  <si>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</si>
  <si>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</si>
  <si>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</si>
  <si>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</si>
  <si>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</si>
  <si>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</si>
  <si>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</si>
  <si>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</si>
  <si>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</si>
  <si>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</si>
  <si>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</si>
  <si>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</si>
  <si>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</si>
  <si>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</si>
  <si>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</si>
  <si>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</si>
  <si>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</si>
  <si>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</si>
  <si>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</si>
  <si>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</si>
  <si>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</si>
  <si>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</si>
  <si>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</si>
  <si>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</si>
  <si>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</si>
  <si>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</si>
  <si>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</si>
  <si>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</si>
  <si>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</si>
  <si>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</si>
  <si>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</si>
  <si>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</si>
  <si>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</si>
  <si>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</si>
  <si>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</si>
  <si>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</si>
  <si>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</si>
  <si>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</si>
  <si>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</si>
  <si>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</si>
  <si>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</si>
  <si>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</si>
  <si>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</si>
  <si>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</si>
  <si>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</si>
  <si>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</si>
  <si>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</si>
  <si>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</si>
  <si>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</si>
  <si>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</si>
  <si>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</si>
  <si>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</si>
  <si>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</si>
  <si>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</si>
  <si>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</si>
  <si>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</si>
  <si>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</si>
  <si>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</si>
  <si>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</si>
  <si>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</si>
  <si>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</si>
  <si>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</si>
  <si>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</si>
  <si>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</si>
  <si>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</si>
  <si>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</si>
  <si>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</si>
  <si>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</si>
  <si>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</si>
  <si>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</si>
  <si>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</si>
  <si>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</si>
  <si>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</si>
  <si>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</si>
  <si>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</si>
  <si>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</si>
  <si>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</si>
  <si>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</si>
  <si>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</si>
  <si>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</si>
  <si>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</si>
  <si>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</si>
  <si>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</si>
  <si>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</si>
  <si>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</si>
  <si>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</si>
  <si>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</si>
  <si>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</si>
  <si>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</si>
  <si>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</si>
  <si>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</si>
  <si>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</si>
  <si>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</si>
  <si>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</si>
  <si>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</si>
  <si>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</si>
  <si>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</si>
  <si>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</si>
  <si>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</si>
  <si>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</si>
  <si>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</si>
  <si>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</si>
  <si>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</si>
  <si>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</si>
  <si>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</si>
  <si>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</si>
  <si>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</si>
  <si>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</si>
  <si>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</si>
  <si>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</si>
  <si>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</si>
  <si>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</si>
  <si>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</si>
  <si>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</si>
  <si>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</si>
  <si>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</si>
  <si>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</si>
  <si>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</si>
  <si>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</si>
  <si>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</si>
  <si>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</si>
  <si>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</si>
  <si>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</si>
  <si>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</si>
  <si>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</si>
  <si>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</si>
  <si>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</si>
  <si>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</si>
  <si>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</si>
  <si>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</si>
  <si>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</si>
  <si>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</si>
  <si>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</si>
  <si>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</si>
  <si>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</si>
  <si>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</si>
  <si>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</si>
  <si>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</si>
  <si>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</si>
  <si>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</si>
  <si>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</si>
  <si>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</si>
  <si>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</si>
  <si>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</si>
  <si>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</si>
  <si>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</si>
  <si>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</si>
  <si>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</si>
  <si>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</si>
  <si>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</si>
  <si>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</si>
  <si>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</si>
  <si>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</si>
  <si>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</si>
  <si>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</si>
  <si>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</si>
  <si>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</si>
  <si>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</si>
  <si>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</si>
  <si>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</si>
  <si>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</si>
  <si>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</si>
  <si>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</si>
  <si>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</si>
  <si>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</si>
  <si>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</si>
  <si>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</si>
  <si>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</si>
  <si>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</si>
  <si>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</si>
  <si>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</si>
  <si>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</si>
  <si>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</si>
  <si>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</si>
  <si>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</si>
  <si>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</si>
  <si>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</si>
  <si>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</si>
  <si>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</si>
  <si>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</si>
  <si>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</si>
  <si>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</si>
  <si>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</si>
  <si>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</si>
  <si>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</si>
  <si>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</si>
  <si>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</si>
  <si>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</si>
  <si>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</si>
  <si>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</si>
  <si>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</si>
  <si>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</si>
  <si>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</si>
  <si>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</si>
  <si>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</si>
  <si>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</si>
  <si>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</si>
  <si>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</si>
  <si>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</si>
  <si>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</si>
  <si>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</si>
  <si>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</si>
  <si>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</si>
  <si>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</si>
  <si>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</si>
  <si>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</si>
  <si>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</si>
  <si>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</si>
  <si>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</si>
  <si>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</si>
  <si>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</si>
  <si>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</si>
  <si>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</si>
  <si>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</si>
  <si>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</si>
  <si>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</si>
  <si>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</si>
  <si>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</si>
  <si>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</si>
  <si>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</si>
  <si>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</si>
  <si>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</si>
  <si>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</si>
  <si>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</si>
  <si>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</si>
  <si>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</si>
  <si>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</si>
  <si>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</si>
  <si>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</si>
  <si>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</si>
  <si>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</si>
  <si>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</si>
  <si>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</si>
  <si>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</si>
  <si>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</si>
  <si>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</si>
  <si>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</si>
  <si>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</si>
  <si>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</si>
  <si>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</si>
  <si>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</si>
  <si>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</si>
  <si>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</si>
  <si>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</si>
  <si>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</si>
  <si>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</si>
  <si>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</si>
  <si>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</si>
  <si>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</si>
  <si>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</si>
  <si>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</si>
  <si>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</si>
  <si>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</si>
  <si>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</si>
  <si>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</si>
  <si>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</si>
  <si>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</si>
  <si>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</si>
  <si>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</si>
  <si>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</si>
  <si>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</si>
  <si>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</si>
  <si>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</si>
  <si>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</si>
  <si>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</si>
  <si>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</si>
  <si>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</si>
  <si>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</si>
  <si>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</si>
  <si>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</si>
  <si>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</si>
  <si>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</si>
  <si>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</si>
  <si>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</si>
  <si>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</si>
  <si>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</si>
  <si>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</si>
  <si>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</si>
  <si>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</si>
  <si>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</si>
  <si>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</si>
  <si>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</si>
  <si>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</si>
  <si>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</si>
  <si>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</si>
  <si>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</si>
  <si>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</si>
  <si>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</si>
  <si>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</si>
  <si>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</si>
  <si>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</si>
  <si>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</si>
  <si>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</si>
  <si>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</si>
  <si>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</si>
  <si>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</si>
  <si>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</si>
  <si>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</si>
  <si>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</si>
  <si>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</si>
  <si>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</si>
  <si>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</si>
  <si>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</si>
  <si>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</si>
  <si>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</si>
  <si>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</si>
  <si>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</si>
  <si>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</si>
  <si>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</si>
  <si>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</si>
  <si>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</si>
  <si>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</si>
  <si>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</si>
  <si>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</si>
  <si>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</si>
  <si>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</si>
  <si>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</si>
  <si>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</si>
  <si>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</si>
  <si>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</si>
  <si>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</si>
  <si>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</si>
  <si>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</si>
  <si>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</si>
  <si>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</si>
  <si>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</si>
  <si>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</si>
  <si>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</si>
  <si>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</si>
  <si>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</si>
  <si>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</si>
  <si>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</si>
  <si>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</si>
  <si>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</si>
  <si>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</si>
  <si>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</si>
  <si>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</si>
  <si>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</si>
  <si>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</si>
  <si>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</si>
  <si>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</si>
  <si>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</si>
  <si>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</si>
  <si>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</si>
  <si>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</si>
  <si>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</si>
  <si>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</si>
  <si>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</si>
  <si>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</si>
  <si>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</si>
  <si>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</si>
  <si>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</si>
  <si>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</si>
  <si>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</si>
  <si>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</si>
  <si>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</si>
  <si>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</si>
  <si>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</si>
  <si>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</si>
  <si>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</si>
  <si>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</si>
  <si>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</si>
  <si>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</si>
  <si>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</si>
  <si>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</si>
  <si>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</si>
  <si>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</si>
  <si>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</si>
  <si>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</si>
  <si>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</si>
  <si>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</si>
  <si>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</si>
  <si>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</si>
  <si>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</si>
  <si>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</si>
  <si>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</si>
  <si>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</si>
  <si>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</si>
  <si>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</si>
  <si>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</si>
  <si>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</si>
  <si>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</si>
  <si>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</si>
  <si>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</si>
  <si>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</si>
  <si>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</si>
  <si>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</si>
  <si>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</si>
  <si>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</si>
  <si>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</si>
  <si>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</si>
  <si>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</si>
  <si>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</si>
  <si>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</si>
  <si>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</si>
  <si>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</si>
  <si>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</si>
  <si>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</si>
  <si>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</si>
  <si>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</si>
  <si>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</si>
  <si>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</si>
  <si>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</si>
  <si>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</si>
  <si>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</si>
  <si>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</si>
  <si>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</si>
  <si>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</si>
  <si>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</si>
  <si>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</si>
  <si>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</si>
  <si>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</si>
  <si>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</si>
  <si>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</si>
  <si>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</si>
  <si>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</si>
  <si>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</si>
  <si>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</si>
  <si>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</si>
  <si>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</si>
  <si>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</si>
  <si>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</si>
  <si>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</si>
  <si>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</si>
  <si>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</si>
  <si>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</si>
  <si>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</si>
  <si>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</si>
  <si>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</si>
  <si>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</si>
  <si>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</si>
  <si>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</si>
  <si>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</si>
  <si>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</si>
  <si>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</si>
  <si>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</si>
  <si>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</si>
  <si>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</si>
  <si>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</si>
  <si>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</si>
  <si>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</si>
  <si>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</si>
  <si>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</si>
  <si>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</si>
  <si>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</si>
  <si>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</si>
  <si>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</si>
  <si>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</si>
  <si>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</si>
  <si>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</si>
  <si>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</si>
  <si>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</si>
  <si>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</si>
  <si>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</si>
  <si>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</si>
  <si>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</si>
  <si>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</si>
  <si>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</si>
  <si>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</si>
  <si>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</si>
  <si>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</si>
  <si>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</si>
  <si>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</si>
  <si>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</si>
  <si>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</si>
  <si>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</si>
  <si>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</si>
  <si>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</si>
  <si>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</si>
  <si>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</si>
  <si>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</si>
  <si>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</si>
  <si>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</si>
  <si>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</si>
  <si>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</si>
  <si>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</si>
  <si>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</si>
  <si>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</si>
  <si>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</si>
  <si>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</si>
  <si>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</si>
  <si>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</si>
  <si>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</si>
  <si>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</si>
  <si>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</si>
  <si>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</si>
  <si>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</si>
  <si>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</si>
  <si>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</si>
  <si>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</si>
  <si>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</si>
  <si>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</si>
  <si>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</si>
  <si>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</si>
  <si>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</si>
  <si>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</si>
  <si>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</si>
  <si>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</si>
  <si>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</si>
  <si>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</si>
  <si>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</si>
  <si>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</si>
  <si>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</si>
  <si>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</si>
  <si>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</si>
  <si>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</si>
  <si>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</si>
  <si>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</si>
  <si>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</si>
  <si>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</si>
  <si>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</si>
  <si>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</si>
  <si>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</si>
  <si>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</si>
  <si>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</si>
  <si>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</si>
  <si>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</si>
  <si>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</si>
  <si>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</si>
  <si>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</si>
  <si>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</si>
  <si>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</si>
  <si>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</si>
  <si>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</si>
  <si>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</si>
  <si>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</si>
  <si>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</si>
  <si>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</si>
  <si>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</si>
  <si>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</si>
  <si>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</si>
  <si>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</si>
  <si>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</si>
  <si>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</si>
  <si>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</si>
  <si>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</si>
  <si>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</si>
  <si>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</si>
  <si>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</si>
  <si>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</si>
  <si>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</si>
  <si>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</si>
  <si>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</si>
  <si>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</si>
  <si>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</si>
  <si>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</si>
  <si>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</si>
  <si>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</si>
  <si>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</si>
  <si>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</si>
  <si>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</si>
  <si>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</si>
  <si>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</si>
  <si>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</si>
  <si>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</si>
  <si>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</si>
  <si>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</si>
  <si>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</si>
  <si>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</si>
  <si>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</si>
  <si>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</si>
  <si>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</si>
  <si>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</si>
  <si>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</si>
  <si>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</si>
  <si>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</si>
  <si>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</si>
  <si>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</si>
  <si>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</si>
  <si>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</si>
  <si>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</si>
  <si>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</si>
  <si>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</si>
  <si>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</si>
  <si>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</si>
  <si>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</si>
  <si>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</si>
  <si>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</si>
  <si>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</si>
  <si>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</si>
  <si>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</si>
  <si>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</si>
  <si>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</si>
  <si>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</si>
  <si>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</si>
  <si>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</si>
  <si>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</si>
  <si>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</si>
  <si>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</si>
  <si>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</si>
  <si>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</si>
  <si>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</si>
  <si>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</si>
  <si>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</si>
  <si>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</si>
  <si>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</si>
  <si>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</si>
  <si>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</si>
  <si>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</si>
  <si>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</si>
  <si>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</si>
  <si>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</si>
  <si>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</si>
  <si>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</si>
  <si>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</si>
  <si>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</si>
  <si>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</si>
  <si>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</si>
  <si>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</si>
  <si>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</si>
  <si>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</si>
  <si>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</si>
  <si>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</si>
  <si>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</si>
  <si>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</si>
  <si>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</si>
  <si>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</si>
  <si>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</si>
  <si>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</si>
  <si>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</si>
  <si>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</si>
  <si>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</si>
  <si>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</si>
  <si>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</si>
  <si>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</si>
  <si>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</si>
  <si>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</si>
  <si>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</si>
  <si>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</si>
  <si>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</si>
  <si>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</si>
  <si>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</si>
  <si>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</si>
  <si>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</si>
  <si>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</si>
  <si>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</si>
  <si>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</si>
  <si>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</si>
  <si>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</si>
  <si>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</si>
  <si>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</si>
  <si>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</si>
  <si>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</si>
  <si>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</si>
  <si>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</si>
  <si>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</si>
  <si>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</si>
  <si>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</si>
  <si>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</si>
  <si>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</si>
  <si>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</si>
  <si>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</si>
  <si>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</si>
  <si>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</si>
  <si>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</si>
  <si>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</si>
  <si>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</si>
  <si>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</si>
  <si>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</si>
  <si>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</si>
  <si>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</si>
  <si>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</si>
  <si>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</si>
  <si>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</si>
  <si>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</si>
  <si>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</si>
  <si>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</si>
  <si>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</si>
  <si>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</si>
  <si>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</si>
  <si>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</si>
  <si>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</si>
  <si>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</si>
  <si>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</si>
  <si>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</si>
  <si>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</si>
  <si>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</si>
  <si>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</si>
  <si>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</si>
  <si>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</si>
  <si>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</si>
  <si>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</si>
  <si>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</si>
  <si>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</si>
  <si>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</si>
  <si>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</si>
  <si>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</si>
  <si>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</si>
  <si>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</si>
  <si>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</si>
  <si>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</si>
  <si>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</si>
  <si>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</si>
  <si>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</si>
  <si>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</si>
  <si>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</si>
  <si>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</si>
  <si>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</si>
  <si>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</si>
  <si>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</si>
  <si>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</si>
  <si>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</si>
  <si>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</si>
  <si>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</si>
  <si>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</si>
  <si>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</si>
  <si>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</si>
  <si>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</si>
  <si>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</si>
  <si>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</si>
  <si>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</si>
  <si>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</si>
  <si>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</si>
  <si>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</si>
  <si>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</si>
  <si>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</si>
  <si>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</si>
  <si>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</si>
  <si>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</si>
  <si>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</si>
  <si>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</si>
  <si>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</si>
  <si>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</si>
  <si>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</si>
  <si>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</si>
  <si>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</si>
  <si>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</si>
  <si>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</si>
  <si>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</si>
  <si>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</si>
  <si>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</si>
  <si>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</si>
  <si>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</si>
  <si>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</si>
  <si>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</si>
  <si>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</si>
  <si>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</si>
  <si>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</si>
  <si>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</si>
  <si>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</si>
  <si>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</si>
  <si>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</si>
  <si>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</si>
  <si>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</si>
  <si>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</si>
  <si>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</si>
  <si>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</si>
  <si>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</si>
  <si>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</si>
  <si>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</si>
  <si>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</si>
  <si>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</si>
  <si>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</si>
  <si>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</si>
  <si>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</si>
  <si>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</si>
  <si>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</si>
  <si>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</si>
  <si>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</si>
  <si>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</si>
  <si>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</si>
  <si>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</si>
  <si>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</si>
  <si>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</si>
  <si>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</si>
  <si>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</si>
  <si>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</si>
  <si>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</si>
  <si>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</si>
  <si>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</si>
  <si>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</si>
  <si>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</si>
  <si>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</si>
  <si>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</si>
  <si>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</si>
  <si>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</si>
  <si>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</si>
  <si>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</si>
  <si>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</si>
  <si>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</si>
  <si>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</si>
  <si>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</si>
  <si>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</si>
  <si>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</si>
  <si>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</si>
  <si>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</si>
  <si>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</si>
  <si>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</si>
  <si>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</si>
  <si>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</si>
  <si>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</si>
  <si>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</si>
  <si>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</si>
  <si>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</si>
  <si>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</si>
  <si>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</si>
  <si>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</si>
  <si>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</si>
  <si>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</si>
  <si>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</si>
  <si>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</si>
  <si>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</si>
  <si>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</si>
  <si>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</si>
  <si>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</si>
  <si>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</si>
  <si>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</si>
  <si>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</si>
  <si>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</si>
  <si>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</si>
  <si>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</si>
  <si>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</si>
  <si>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</si>
  <si>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</si>
  <si>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</si>
  <si>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</si>
  <si>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</si>
  <si>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</si>
  <si>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</si>
  <si>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</si>
  <si>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</si>
  <si>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</si>
  <si>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</si>
  <si>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</si>
  <si>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</si>
  <si>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</si>
  <si>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</si>
  <si>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</si>
  <si>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</si>
  <si>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</si>
  <si>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</si>
  <si>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</si>
  <si>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</si>
  <si>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</si>
  <si>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</si>
  <si>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</si>
  <si>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</si>
  <si>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</si>
  <si>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</si>
  <si>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</si>
  <si>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</si>
  <si>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</si>
  <si>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</si>
  <si>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</si>
  <si>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</si>
  <si>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</si>
  <si>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</si>
  <si>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</si>
  <si>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</si>
  <si>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</si>
  <si>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</si>
  <si>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</si>
  <si>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</si>
  <si>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</si>
  <si>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</si>
  <si>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</si>
  <si>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</si>
  <si>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</si>
  <si>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</si>
  <si>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</si>
  <si>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</si>
  <si>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</si>
  <si>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</si>
  <si>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</si>
  <si>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</si>
  <si>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</si>
  <si>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</si>
  <si>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</si>
  <si>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</si>
  <si>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</si>
  <si>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</si>
  <si>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</si>
  <si>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</si>
  <si>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</si>
  <si>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</si>
  <si>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</si>
  <si>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</si>
  <si>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</si>
  <si>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</si>
  <si>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</si>
  <si>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</si>
  <si>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</si>
  <si>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</si>
  <si>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</si>
  <si>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</si>
  <si>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</si>
  <si>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</si>
  <si>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</si>
  <si>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</si>
  <si>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</si>
  <si>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</si>
  <si>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</si>
  <si>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</si>
  <si>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</si>
  <si>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</si>
  <si>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</si>
  <si>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</si>
  <si>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</si>
  <si>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</si>
  <si>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</si>
  <si>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</si>
  <si>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</si>
  <si>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</si>
  <si>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</si>
  <si>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</si>
  <si>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</si>
  <si>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</si>
  <si>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</si>
  <si>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</si>
  <si>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</si>
  <si>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</si>
  <si>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</si>
  <si>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</si>
  <si>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</si>
  <si>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</si>
  <si>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</si>
  <si>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</si>
  <si>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</si>
  <si>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</si>
  <si>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</si>
  <si>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</si>
  <si>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</si>
  <si>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</si>
  <si>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</si>
  <si>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</si>
  <si>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</si>
  <si>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</si>
  <si>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</si>
  <si>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</si>
  <si>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</si>
  <si>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</si>
  <si>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</si>
  <si>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</si>
  <si>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</si>
  <si>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</si>
  <si>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</si>
  <si>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</si>
  <si>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</si>
  <si>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</si>
  <si>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</si>
  <si>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</si>
  <si>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</si>
  <si>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</si>
  <si>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</si>
  <si>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</si>
  <si>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</si>
  <si>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</si>
  <si>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</si>
  <si>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</si>
  <si>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</si>
  <si>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</si>
  <si>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</si>
  <si>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</si>
  <si>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</si>
  <si>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</si>
  <si>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</si>
  <si>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</si>
  <si>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</si>
  <si>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</si>
  <si>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</si>
  <si>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</si>
  <si>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</si>
  <si>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</si>
  <si>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</si>
  <si>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</si>
  <si>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</si>
  <si>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</si>
  <si>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</si>
  <si>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</si>
  <si>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</si>
  <si>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</si>
  <si>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</si>
  <si>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</si>
  <si>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</si>
  <si>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</si>
  <si>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</si>
  <si>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</si>
  <si>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</si>
  <si>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</si>
  <si>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</si>
  <si>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</si>
  <si>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</si>
  <si>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</si>
  <si>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</si>
  <si>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</si>
  <si>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</si>
  <si>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</si>
  <si>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</si>
  <si>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</si>
  <si>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</si>
  <si>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</si>
  <si>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</si>
  <si>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</si>
  <si>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</si>
  <si>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</si>
  <si>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</si>
  <si>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</si>
  <si>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</si>
  <si>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</si>
  <si>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</si>
  <si>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</si>
  <si>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</si>
  <si>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</si>
  <si>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</si>
  <si>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</si>
  <si>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</si>
  <si>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</si>
  <si>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</si>
  <si>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</si>
  <si>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</si>
  <si>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</si>
  <si>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</si>
  <si>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</si>
  <si>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</si>
  <si>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</si>
  <si>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</si>
  <si>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</si>
  <si>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</si>
  <si>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</si>
  <si>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</si>
  <si>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</si>
  <si>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</si>
  <si>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</si>
  <si>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</si>
  <si>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</si>
  <si>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</si>
  <si>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</si>
  <si>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</si>
  <si>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</si>
  <si>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</si>
  <si>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</si>
  <si>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</si>
  <si>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</si>
  <si>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</si>
  <si>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</si>
  <si>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</si>
  <si>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</si>
  <si>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</si>
  <si>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</si>
  <si>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</si>
  <si>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</si>
  <si>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</si>
  <si>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</si>
  <si>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</si>
  <si>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</si>
  <si>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</si>
  <si>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</si>
  <si>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</si>
  <si>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</si>
  <si>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</si>
  <si>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</si>
  <si>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</si>
  <si>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</si>
  <si>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</si>
  <si>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</si>
  <si>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</si>
  <si>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</si>
  <si>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</si>
  <si>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</si>
  <si>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</si>
  <si>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</si>
  <si>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</si>
  <si>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</si>
  <si>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</si>
  <si>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</si>
  <si>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</si>
  <si>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</si>
  <si>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</si>
  <si>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</si>
  <si>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</si>
  <si>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</si>
  <si>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</si>
  <si>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</si>
  <si>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</si>
  <si>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</si>
  <si>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</si>
  <si>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</si>
  <si>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</si>
  <si>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</si>
  <si>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</si>
  <si>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</si>
  <si>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</si>
  <si>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</si>
  <si>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</si>
  <si>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</si>
  <si>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</si>
  <si>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</si>
  <si>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</si>
  <si>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</si>
  <si>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</si>
  <si>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</si>
  <si>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</si>
  <si>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</si>
  <si>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</si>
  <si>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</si>
  <si>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</si>
  <si>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</si>
  <si>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</si>
  <si>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</si>
  <si>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</si>
  <si>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</si>
  <si>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</si>
  <si>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</si>
  <si>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</si>
  <si>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</si>
  <si>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</si>
  <si>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</si>
  <si>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</si>
  <si>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</si>
  <si>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</si>
  <si>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</si>
  <si>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</si>
  <si>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</si>
  <si>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</si>
  <si>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</si>
  <si>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</si>
  <si>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</si>
  <si>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</si>
  <si>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</si>
  <si>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</si>
  <si>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</si>
  <si>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</si>
  <si>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</si>
  <si>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</si>
  <si>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</si>
  <si>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</si>
  <si>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</si>
  <si>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</si>
  <si>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</si>
  <si>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</si>
  <si>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</si>
  <si>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</si>
  <si>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</si>
  <si>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</si>
  <si>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</si>
  <si>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</si>
  <si>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</si>
  <si>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</si>
  <si>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</si>
  <si>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</si>
  <si>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</si>
  <si>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</si>
  <si>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</si>
  <si>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</si>
  <si>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</si>
  <si>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</si>
  <si>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</si>
  <si>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</si>
  <si>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</si>
  <si>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</si>
  <si>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</si>
  <si>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</si>
  <si>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</si>
  <si>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</si>
  <si>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</si>
  <si>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</si>
  <si>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</si>
  <si>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</si>
  <si>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</si>
  <si>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</si>
  <si>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</si>
  <si>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</si>
  <si>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</si>
  <si>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</si>
  <si>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</si>
  <si>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</si>
  <si>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</si>
  <si>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</si>
  <si>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</si>
  <si>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</si>
  <si>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</si>
  <si>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</si>
  <si>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</si>
  <si>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</si>
  <si>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</si>
  <si>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</si>
  <si>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</si>
  <si>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</si>
  <si>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</si>
  <si>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</si>
  <si>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</si>
  <si>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</si>
  <si>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</si>
  <si>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</si>
  <si>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</si>
  <si>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</si>
  <si>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</si>
  <si>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</si>
  <si>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</si>
  <si>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</si>
  <si>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</si>
  <si>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</si>
  <si>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</si>
  <si>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</si>
  <si>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</si>
  <si>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</si>
  <si>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</si>
  <si>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</si>
  <si>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</si>
  <si>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</si>
  <si>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</si>
  <si>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</si>
  <si>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</si>
  <si>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</si>
  <si>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</si>
  <si>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</si>
  <si>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</si>
  <si>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</si>
  <si>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</si>
  <si>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</si>
  <si>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</si>
  <si>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</si>
  <si>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</si>
  <si>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</si>
  <si>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</si>
  <si>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</si>
  <si>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</si>
  <si>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</si>
  <si>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</si>
  <si>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</si>
  <si>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</si>
  <si>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</si>
  <si>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</si>
  <si>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</si>
  <si>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</si>
  <si>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</si>
  <si>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</si>
  <si>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</si>
  <si>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</si>
  <si>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</si>
  <si>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</si>
  <si>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</si>
  <si>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</si>
  <si>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</si>
  <si>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</si>
  <si>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</si>
  <si>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</si>
  <si>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</si>
  <si>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</si>
  <si>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</si>
  <si>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</si>
  <si>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</si>
  <si>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</si>
  <si>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</si>
  <si>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</si>
  <si>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</si>
  <si>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</si>
  <si>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</si>
  <si>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</si>
  <si>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</si>
  <si>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</si>
  <si>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</si>
  <si>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</si>
  <si>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</si>
  <si>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</si>
  <si>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</si>
  <si>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</si>
  <si>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</si>
  <si>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</si>
  <si>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</si>
  <si>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</si>
  <si>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</si>
  <si>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</si>
  <si>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</si>
  <si>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</si>
  <si>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</si>
  <si>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</si>
  <si>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</si>
  <si>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</si>
  <si>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</si>
  <si>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</si>
  <si>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</si>
  <si>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</si>
  <si>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</si>
  <si>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</si>
  <si>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</si>
  <si>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</si>
  <si>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Average of discount_percentage</t>
  </si>
  <si>
    <t>Count of product_name</t>
  </si>
  <si>
    <t>Category</t>
  </si>
  <si>
    <t>Sum of rating_count</t>
  </si>
  <si>
    <t>Average of rating</t>
  </si>
  <si>
    <t>Average of actual_price</t>
  </si>
  <si>
    <t>Average of discounted_price</t>
  </si>
  <si>
    <t>Discount &gt;=50%</t>
  </si>
  <si>
    <t>1. AVERAGE DISCOUNT PERCENTAGE BY PRODUCT CATEGORY</t>
  </si>
  <si>
    <t>2. NUMBER OF PRODUCTS LISTED UNDER EACH CATEGORY</t>
  </si>
  <si>
    <t>3. TOTAL NUMBER OF REVIEWS PER CATEGORY</t>
  </si>
  <si>
    <t>4. HIGHEST AVERAGE RATINGS</t>
  </si>
  <si>
    <t>5. AVERAGE ACTUAL PRICE vs DISCOUNTED PRICE BY CATEGORY</t>
  </si>
  <si>
    <t>6. PRODUCTS WITH HIGHEST NUMBER OF REVIEWS ( Top 10)</t>
  </si>
  <si>
    <t>7. NUMBER OF  PRODUCTS WITH A DISCOUNT OF =&gt;50%</t>
  </si>
  <si>
    <t>YES</t>
  </si>
  <si>
    <t>NO</t>
  </si>
  <si>
    <t>Discount =&gt;50%</t>
  </si>
  <si>
    <t>8. DISTRIBUTION OF PRODUCT RATINGS</t>
  </si>
  <si>
    <t>Price Range Bucket</t>
  </si>
  <si>
    <t>Potential Revenue</t>
  </si>
  <si>
    <t>Combined score</t>
  </si>
  <si>
    <t>Rating</t>
  </si>
  <si>
    <t>9. TOTAL POTENTIAL REVENUE BY CATEGORY</t>
  </si>
  <si>
    <t>Sum of Potential Revenue</t>
  </si>
  <si>
    <t>10. PRODUCTS PER PRICE BUCKET</t>
  </si>
  <si>
    <t>&lt;200</t>
  </si>
  <si>
    <t>&gt;500</t>
  </si>
  <si>
    <t>200-500</t>
  </si>
  <si>
    <t>11. RATING AND DISCOUNT RELATIONSHIP</t>
  </si>
  <si>
    <t>12. PRODUCTS WITH &lt;1000 REVIEWS</t>
  </si>
  <si>
    <t>Price Range</t>
  </si>
  <si>
    <t>Rating_category</t>
  </si>
  <si>
    <t>Fewer than 1000</t>
  </si>
  <si>
    <t>More than 1000</t>
  </si>
  <si>
    <t>Rating category</t>
  </si>
  <si>
    <t>13. CATEGORIES WITH HIGHEST DISCOUNT</t>
  </si>
  <si>
    <t>Max of discount_percentage</t>
  </si>
  <si>
    <t>Max of Combined score</t>
  </si>
  <si>
    <t>Discount_bucket</t>
  </si>
  <si>
    <t>&lt;20%</t>
  </si>
  <si>
    <t>&gt;80%</t>
  </si>
  <si>
    <t>20%-40%</t>
  </si>
  <si>
    <t>41%-60%</t>
  </si>
  <si>
    <t>61%-80%</t>
  </si>
  <si>
    <t>Computers&amp;Accessories</t>
  </si>
  <si>
    <t>Electronics</t>
  </si>
  <si>
    <t>MusicalInstruments</t>
  </si>
  <si>
    <t>OfficeProducts</t>
  </si>
  <si>
    <t>Home&amp;Kitchen</t>
  </si>
  <si>
    <t>HomeImprovement</t>
  </si>
  <si>
    <t>Toys&amp;Games</t>
  </si>
  <si>
    <t>Car&amp;Motorbike</t>
  </si>
  <si>
    <t>Health&amp;PersonalCare</t>
  </si>
  <si>
    <t>Category_class_1</t>
  </si>
  <si>
    <t>Category_class_2</t>
  </si>
  <si>
    <t>Category_class_3</t>
  </si>
  <si>
    <t>product_name_short</t>
  </si>
  <si>
    <t>TOTAL PRODUCTS</t>
  </si>
  <si>
    <t>Product_id</t>
  </si>
  <si>
    <t>14. TOP 5 PRODUCT BY RATING AND REVIEW</t>
  </si>
  <si>
    <t>Discount bucket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</si>
</sst>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0.0"/>
    <numFmt numFmtId="167" formatCode="0.0%"/>
  </numFmts>
  <fonts count="2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8"/>
      <name val="Aptos Narrow"/>
      <family val="2"/>
      <scheme val="minor"/>
    </font>
    <font>
      <sz val="12"/>
      <color theme="1"/>
      <name val="Calibri"/>
      <family val="2"/>
    </font>
    <font>
      <b/>
      <sz val="12"/>
      <color theme="1"/>
      <name val="Calibri"/>
      <family val="2"/>
    </font>
    <font>
      <sz val="12"/>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4">
    <xf numFmtId="0" fontId="0" fillId="0" borderId="0" xfId="0"/>
    <xf numFmtId="3" fontId="0" fillId="0" borderId="0" xfId="0" applyNumberFormat="1"/>
    <xf numFmtId="165" fontId="0" fillId="0" borderId="0" xfId="42" applyNumberFormat="1" applyFont="1"/>
    <xf numFmtId="0" fontId="18" fillId="0" borderId="0" xfId="0" applyFont="1"/>
    <xf numFmtId="3" fontId="0" fillId="0" borderId="0" xfId="42" applyNumberFormat="1" applyFont="1"/>
    <xf numFmtId="0" fontId="20" fillId="0" borderId="0" xfId="0" applyFont="1"/>
    <xf numFmtId="3" fontId="20" fillId="0" borderId="0" xfId="0" applyNumberFormat="1" applyFont="1"/>
    <xf numFmtId="9" fontId="20" fillId="0" borderId="0" xfId="0" applyNumberFormat="1" applyFont="1"/>
    <xf numFmtId="3" fontId="20" fillId="0" borderId="0" xfId="42" applyNumberFormat="1" applyFont="1"/>
    <xf numFmtId="165" fontId="20" fillId="0" borderId="0" xfId="42" applyNumberFormat="1" applyFont="1"/>
    <xf numFmtId="4" fontId="20" fillId="0" borderId="0" xfId="0" applyNumberFormat="1" applyFont="1"/>
    <xf numFmtId="0" fontId="21" fillId="0" borderId="0" xfId="0" applyFont="1"/>
    <xf numFmtId="0" fontId="20" fillId="0" borderId="0" xfId="0" pivotButton="1" applyFont="1"/>
    <xf numFmtId="0" fontId="20" fillId="0" borderId="0" xfId="0" applyNumberFormat="1" applyFont="1" applyAlignment="1">
      <alignment horizontal="center"/>
    </xf>
    <xf numFmtId="0" fontId="20" fillId="0" borderId="0" xfId="0" applyFont="1" applyAlignment="1">
      <alignment horizontal="left"/>
    </xf>
    <xf numFmtId="167" fontId="20" fillId="0" borderId="0" xfId="0" applyNumberFormat="1" applyFont="1"/>
    <xf numFmtId="0" fontId="20" fillId="0" borderId="0" xfId="0" applyNumberFormat="1" applyFont="1"/>
    <xf numFmtId="166" fontId="20" fillId="0" borderId="0" xfId="0" applyNumberFormat="1" applyFont="1"/>
    <xf numFmtId="2" fontId="20" fillId="0" borderId="0" xfId="0" applyNumberFormat="1" applyFont="1" applyAlignment="1">
      <alignment horizontal="center"/>
    </xf>
    <xf numFmtId="9" fontId="20" fillId="0" borderId="0" xfId="0" applyNumberFormat="1" applyFont="1" applyAlignment="1">
      <alignment horizontal="center"/>
    </xf>
    <xf numFmtId="0" fontId="22" fillId="0" borderId="0" xfId="0" applyFont="1"/>
    <xf numFmtId="2" fontId="22" fillId="0" borderId="0" xfId="0" applyNumberFormat="1" applyFont="1"/>
    <xf numFmtId="9" fontId="22" fillId="0" borderId="0" xfId="0" applyNumberFormat="1" applyFont="1"/>
    <xf numFmtId="166" fontId="22"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1">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numFmt numFmtId="3" formatCode="#,##0"/>
    </dxf>
    <dxf>
      <font>
        <b val="0"/>
        <i val="0"/>
        <strike val="0"/>
        <condense val="0"/>
        <extend val="0"/>
        <outline val="0"/>
        <shadow val="0"/>
        <u val="none"/>
        <vertAlign val="baseline"/>
        <sz val="12"/>
        <color theme="1"/>
        <name val="Calibri"/>
        <family val="2"/>
        <scheme val="none"/>
      </font>
      <numFmt numFmtId="3" formatCode="#,##0"/>
    </dxf>
    <dxf>
      <font>
        <b val="0"/>
        <i val="0"/>
        <strike val="0"/>
        <condense val="0"/>
        <extend val="0"/>
        <outline val="0"/>
        <shadow val="0"/>
        <u val="none"/>
        <vertAlign val="baseline"/>
        <sz val="12"/>
        <color theme="1"/>
        <name val="Calibri"/>
        <family val="2"/>
        <scheme val="none"/>
      </font>
      <numFmt numFmtId="165" formatCode="_(* #,##0_);_(* \(#,##0\);_(* &quot;-&quot;??_);_(@_)"/>
    </dxf>
    <dxf>
      <font>
        <b val="0"/>
        <i val="0"/>
        <strike val="0"/>
        <condense val="0"/>
        <extend val="0"/>
        <outline val="0"/>
        <shadow val="0"/>
        <u val="none"/>
        <vertAlign val="baseline"/>
        <sz val="12"/>
        <color theme="1"/>
        <name val="Calibri"/>
        <family val="2"/>
        <scheme val="none"/>
      </font>
      <numFmt numFmtId="3" formatCode="#,##0"/>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numFmt numFmtId="13" formatCode="0%"/>
    </dxf>
    <dxf>
      <font>
        <strike val="0"/>
        <outline val="0"/>
        <shadow val="0"/>
        <u val="none"/>
        <vertAlign val="baseline"/>
        <sz val="12"/>
        <color theme="1"/>
        <name val="Calibri"/>
        <family val="2"/>
        <scheme val="none"/>
      </font>
      <numFmt numFmtId="13" formatCode="0%"/>
    </dxf>
    <dxf>
      <font>
        <strike val="0"/>
        <outline val="0"/>
        <shadow val="0"/>
        <u val="none"/>
        <vertAlign val="baseline"/>
        <sz val="12"/>
        <color theme="1"/>
        <name val="Calibri"/>
        <family val="2"/>
        <scheme val="none"/>
      </font>
      <numFmt numFmtId="13" formatCode="0%"/>
    </dxf>
    <dxf>
      <font>
        <strike val="0"/>
        <outline val="0"/>
        <shadow val="0"/>
        <u val="none"/>
        <vertAlign val="baseline"/>
        <sz val="12"/>
        <color theme="1"/>
        <name val="Calibri"/>
        <family val="2"/>
        <scheme val="none"/>
      </font>
      <numFmt numFmtId="13" formatCode="0%"/>
    </dxf>
    <dxf>
      <font>
        <strike val="0"/>
        <outline val="0"/>
        <shadow val="0"/>
        <u val="none"/>
        <vertAlign val="baseline"/>
        <sz val="12"/>
        <color theme="1"/>
        <name val="Calibri"/>
        <family val="2"/>
        <scheme val="none"/>
      </font>
      <numFmt numFmtId="3" formatCode="#,##0"/>
    </dxf>
    <dxf>
      <font>
        <strike val="0"/>
        <outline val="0"/>
        <shadow val="0"/>
        <u val="none"/>
        <vertAlign val="baseline"/>
        <sz val="12"/>
        <color theme="1"/>
        <name val="Calibri"/>
        <family val="2"/>
        <scheme val="none"/>
      </font>
      <numFmt numFmtId="3" formatCode="#,##0"/>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name val="Calibri"/>
        <family val="2"/>
        <scheme val="none"/>
      </font>
    </dxf>
    <dxf>
      <font>
        <name val="Calibri"/>
        <family val="2"/>
        <scheme val="none"/>
      </font>
    </dxf>
    <dxf>
      <font>
        <name val="Calibri"/>
        <family val="2"/>
        <scheme val="none"/>
      </font>
    </dxf>
    <dxf>
      <alignment horizontal="center"/>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alignment horizontal="center"/>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alignment horizontal="center"/>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s>
  <tableStyles count="0" defaultTableStyle="TableStyleMedium2" defaultPivotStyle="PivotStyleLight16"/>
  <colors>
    <mruColors>
      <color rgb="FF2A225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[AmazonReviewCS Dashboard.xlsx]AMAZON 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effectLst/>
                <a:latin typeface="Calibri" panose="020F0502020204030204" pitchFamily="34" charset="0"/>
                <a:cs typeface="Calibri" panose="020F0502020204030204" pitchFamily="34" charset="0"/>
              </a:rPr>
              <a:t>1. AVERAGE DISCOUNT PERCENTAGE BY PRODUCT CATEGORY</a:t>
            </a:r>
            <a:r>
              <a:rPr lang="en-US" sz="1200" b="0" i="0" u="none" strike="noStrike" baseline="0">
                <a:latin typeface="Calibri" panose="020F0502020204030204" pitchFamily="34" charset="0"/>
                <a:cs typeface="Calibri" panose="020F0502020204030204" pitchFamily="34" charset="0"/>
              </a:rPr>
              <a:t> </a:t>
            </a:r>
            <a:endParaRPr lang="en-US" sz="1200" b="0">
              <a:latin typeface="Calibri" panose="020F0502020204030204" pitchFamily="34" charset="0"/>
              <a:cs typeface="Calibri" panose="020F0502020204030204" pitchFamily="34" charset="0"/>
            </a:endParaRPr>
          </a:p>
        </c:rich>
      </c:tx>
      <c:layout>
        <c:manualLayout>
          <c:xMode val="edge"/>
          <c:yMode val="edge"/>
          <c:x val="0.12772514719293285"/>
          <c:y val="0.103252914767070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89726862140655"/>
          <c:y val="0.14592033399294252"/>
          <c:w val="0.84856805950741743"/>
          <c:h val="0.51226137695190377"/>
        </c:manualLayout>
      </c:layout>
      <c:barChart>
        <c:barDir val="col"/>
        <c:grouping val="clustered"/>
        <c:varyColors val="0"/>
        <c:ser>
          <c:idx val="0"/>
          <c:order val="0"/>
          <c:tx>
            <c:strRef>
              <c:f>'AMAZON PIVOT TABLE'!$E$3</c:f>
              <c:strCache>
                <c:ptCount val="1"/>
                <c:pt idx="0">
                  <c:v>Total</c:v>
                </c:pt>
              </c:strCache>
            </c:strRef>
          </c:tx>
          <c:spPr>
            <a:solidFill>
              <a:schemeClr val="dk1">
                <a:tint val="88500"/>
              </a:schemeClr>
            </a:solidFill>
            <a:ln>
              <a:noFill/>
            </a:ln>
            <a:effectLst/>
          </c:spPr>
          <c:invertIfNegative val="0"/>
          <c:cat>
            <c:strRef>
              <c:f>'AMAZON PIVOT TABLE'!$D$4:$D$13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'AMAZON PIVOT TABLE'!$E$4:$E$13</c:f>
              <c:numCache>
                <c:formatCode>0.0%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8916-4CF2-98A1-E1AECD840AEC}"/>
            </c:ext>
          </c:extLst>
        </c:ser>
        <c:dLbls>
          <c:showLegendKey val="0"/>
          <c:showVal val="0"/>
          <c:showCatName val="0"/>
          <c:showSerName val="0"/>
          <c:showPercent val="0"/>
          <c:showBubbleSize val="0"/>
        </c:dLbls>
        <c:gapWidth val="219"/>
        <c:overlap val="-27"/>
        <c:axId val="1578198287"/>
        <c:axId val="1738913151"/>
      </c:barChart>
      <c:catAx>
        <c:axId val="1578198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913151"/>
        <c:crosses val="autoZero"/>
        <c:auto val="1"/>
        <c:lblAlgn val="ctr"/>
        <c:lblOffset val="100"/>
        <c:noMultiLvlLbl val="0"/>
      </c:catAx>
      <c:valAx>
        <c:axId val="1738913151"/>
        <c:scaling>
          <c:orientation val="minMax"/>
        </c:scaling>
        <c:delete val="1"/>
        <c:axPos val="l"/>
        <c:numFmt formatCode="0.0%" sourceLinked="1"/>
        <c:majorTickMark val="out"/>
        <c:minorTickMark val="none"/>
        <c:tickLblPos val="nextTo"/>
        <c:crossAx val="157819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2. NUMBER OF PRODUCTS LISTED UNDER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tint val="44000"/>
            </a:schemeClr>
          </a:solidFill>
          <a:ln w="19050">
            <a:solidFill>
              <a:schemeClr val="lt1"/>
            </a:solidFill>
          </a:ln>
          <a:effectLst/>
        </c:spPr>
      </c:pivotFmt>
      <c:pivotFmt>
        <c:idx val="2"/>
        <c:spPr>
          <a:solidFill>
            <a:schemeClr val="accent1">
              <a:tint val="58000"/>
            </a:schemeClr>
          </a:solidFill>
          <a:ln w="19050">
            <a:solidFill>
              <a:schemeClr val="lt1"/>
            </a:solidFill>
          </a:ln>
          <a:effectLst/>
        </c:spPr>
      </c:pivotFmt>
      <c:pivotFmt>
        <c:idx val="3"/>
        <c:spPr>
          <a:solidFill>
            <a:schemeClr val="accent1">
              <a:tint val="72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hade val="86000"/>
            </a:schemeClr>
          </a:solidFill>
          <a:ln w="19050">
            <a:solidFill>
              <a:schemeClr val="lt1"/>
            </a:solidFill>
          </a:ln>
          <a:effectLst/>
        </c:spPr>
      </c:pivotFmt>
      <c:pivotFmt>
        <c:idx val="7"/>
        <c:spPr>
          <a:solidFill>
            <a:schemeClr val="accent1">
              <a:shade val="72000"/>
            </a:schemeClr>
          </a:solidFill>
          <a:ln w="19050">
            <a:solidFill>
              <a:schemeClr val="lt1"/>
            </a:solidFill>
          </a:ln>
          <a:effectLst/>
        </c:spPr>
      </c:pivotFmt>
      <c:pivotFmt>
        <c:idx val="8"/>
        <c:spPr>
          <a:solidFill>
            <a:schemeClr val="accent1">
              <a:shade val="58000"/>
            </a:schemeClr>
          </a:solidFill>
          <a:ln w="19050">
            <a:solidFill>
              <a:schemeClr val="lt1"/>
            </a:solidFill>
          </a:ln>
          <a:effectLst/>
        </c:spPr>
      </c:pivotFmt>
      <c:pivotFmt>
        <c:idx val="9"/>
        <c:spPr>
          <a:solidFill>
            <a:schemeClr val="accent1">
              <a:shade val="44000"/>
            </a:schemeClr>
          </a:solidFill>
          <a:ln w="19050">
            <a:solidFill>
              <a:schemeClr val="lt1"/>
            </a:solidFill>
          </a:ln>
          <a:effectLst/>
        </c:spPr>
      </c:pivotFmt>
    </c:pivotFmts>
    <c:plotArea>
      <c:layout>
        <c:manualLayout>
          <c:layoutTarget val="inner"/>
          <c:xMode val="edge"/>
          <c:yMode val="edge"/>
          <c:x val="0.12840652477640835"/>
          <c:y val="0.31672282000716551"/>
          <c:w val="0.4256998400410707"/>
          <c:h val="0.5802569380662822"/>
        </c:manualLayout>
      </c:layout>
      <c:pieChart>
        <c:varyColors val="1"/>
        <c:ser>
          <c:idx val="0"/>
          <c:order val="0"/>
          <c:tx>
            <c:strRef>
              <c:f>'AMAZON PIVOT TABLE'!$I$3</c:f>
              <c:strCache>
                <c:ptCount val="1"/>
                <c:pt idx="0">
                  <c:v>Total</c:v>
                </c:pt>
              </c:strCache>
            </c:strRef>
          </c:tx>
          <c:dPt>
            <c:idx val="0"/>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1-6B2D-4BFA-BBD8-20F3BD10F7EC}"/>
              </c:ext>
            </c:extLst>
          </c:dPt>
          <c:dPt>
            <c:idx val="1"/>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3-6B2D-4BFA-BBD8-20F3BD10F7EC}"/>
              </c:ext>
            </c:extLst>
          </c:dPt>
          <c:dPt>
            <c:idx val="2"/>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5-6B2D-4BFA-BBD8-20F3BD10F7EC}"/>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7-6B2D-4BFA-BBD8-20F3BD10F7EC}"/>
              </c:ext>
            </c:extLst>
          </c:dPt>
          <c:dPt>
            <c:idx val="4"/>
            <c:bubble3D val="0"/>
            <c:spPr>
              <a:solidFill>
                <a:schemeClr val="accent1">
                  <a:shade val="72000"/>
                </a:schemeClr>
              </a:solidFill>
              <a:ln w="19050">
                <a:solidFill>
                  <a:schemeClr val="lt1"/>
                </a:solidFill>
              </a:ln>
              <a:effectLst/>
            </c:spPr>
            <c:extLst>
              <c:ext xmlns:c16="http://schemas.microsoft.com/office/drawing/2014/chart" uri="{C3380CC4-5D6E-409C-BE32-E72D297353CC}">
                <c16:uniqueId val="{00000009-6B2D-4BFA-BBD8-20F3BD10F7EC}"/>
              </c:ext>
            </c:extLst>
          </c:dPt>
          <c:dPt>
            <c:idx val="5"/>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B-6B2D-4BFA-BBD8-20F3BD10F7EC}"/>
              </c:ext>
            </c:extLst>
          </c:dPt>
          <c:dPt>
            <c:idx val="6"/>
            <c:bubble3D val="0"/>
            <c:spPr>
              <a:solidFill>
                <a:schemeClr val="accent1">
                  <a:tint val="44000"/>
                </a:schemeClr>
              </a:solidFill>
              <a:ln w="19050">
                <a:solidFill>
                  <a:schemeClr val="lt1"/>
                </a:solidFill>
              </a:ln>
              <a:effectLst/>
            </c:spPr>
            <c:extLst>
              <c:ext xmlns:c16="http://schemas.microsoft.com/office/drawing/2014/chart" uri="{C3380CC4-5D6E-409C-BE32-E72D297353CC}">
                <c16:uniqueId val="{0000000D-6B2D-4BFA-BBD8-20F3BD10F7EC}"/>
              </c:ext>
            </c:extLst>
          </c:dPt>
          <c:dPt>
            <c:idx val="7"/>
            <c:bubble3D val="0"/>
            <c:spPr>
              <a:solidFill>
                <a:schemeClr val="accent1">
                  <a:shade val="44000"/>
                </a:schemeClr>
              </a:solidFill>
              <a:ln w="19050">
                <a:solidFill>
                  <a:schemeClr val="lt1"/>
                </a:solidFill>
              </a:ln>
              <a:effectLst/>
            </c:spPr>
            <c:extLst>
              <c:ext xmlns:c16="http://schemas.microsoft.com/office/drawing/2014/chart" uri="{C3380CC4-5D6E-409C-BE32-E72D297353CC}">
                <c16:uniqueId val="{0000000F-6B2D-4BFA-BBD8-20F3BD10F7EC}"/>
              </c:ext>
            </c:extLst>
          </c:dPt>
          <c:dPt>
            <c:idx val="8"/>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11-6B2D-4BFA-BBD8-20F3BD10F7EC}"/>
              </c:ext>
            </c:extLst>
          </c:dPt>
          <c:cat>
            <c:strRef>
              <c:f>'AMAZON PIVOT TABLE'!$H$4:$H$13</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'AMAZON PIVOT TABLE'!$I$4:$I$13</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E6B6-4E00-B7DF-9BCBBA939B2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597030478115239"/>
          <c:y val="0.34374936961763086"/>
          <c:w val="0.1731341769236148"/>
          <c:h val="0.622373552970975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3. 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tint val="44000"/>
            </a:schemeClr>
          </a:solidFill>
          <a:ln>
            <a:noFill/>
          </a:ln>
          <a:effectLst/>
        </c:spPr>
      </c:pivotFmt>
      <c:pivotFmt>
        <c:idx val="2"/>
        <c:spPr>
          <a:solidFill>
            <a:schemeClr val="accent1">
              <a:tint val="58000"/>
            </a:schemeClr>
          </a:solidFill>
          <a:ln>
            <a:noFill/>
          </a:ln>
          <a:effectLst/>
        </c:spPr>
      </c:pivotFmt>
      <c:pivotFmt>
        <c:idx val="3"/>
        <c:spPr>
          <a:solidFill>
            <a:schemeClr val="accent1">
              <a:tint val="72000"/>
            </a:schemeClr>
          </a:solidFill>
          <a:ln>
            <a:noFill/>
          </a:ln>
          <a:effectLst/>
        </c:spPr>
      </c:pivotFmt>
      <c:pivotFmt>
        <c:idx val="4"/>
        <c:spPr>
          <a:solidFill>
            <a:schemeClr val="accent1">
              <a:tint val="86000"/>
            </a:schemeClr>
          </a:solidFill>
          <a:ln>
            <a:noFill/>
          </a:ln>
          <a:effectLst/>
        </c:spPr>
      </c:pivotFmt>
      <c:pivotFmt>
        <c:idx val="5"/>
        <c:spPr>
          <a:solidFill>
            <a:schemeClr val="accent1"/>
          </a:solidFill>
          <a:ln>
            <a:noFill/>
          </a:ln>
          <a:effectLst/>
        </c:spPr>
      </c:pivotFmt>
      <c:pivotFmt>
        <c:idx val="6"/>
        <c:spPr>
          <a:solidFill>
            <a:schemeClr val="accent1">
              <a:shade val="86000"/>
            </a:schemeClr>
          </a:solidFill>
          <a:ln>
            <a:noFill/>
          </a:ln>
          <a:effectLst/>
        </c:spPr>
      </c:pivotFmt>
      <c:pivotFmt>
        <c:idx val="7"/>
        <c:spPr>
          <a:solidFill>
            <a:schemeClr val="accent1">
              <a:shade val="72000"/>
            </a:schemeClr>
          </a:solidFill>
          <a:ln>
            <a:noFill/>
          </a:ln>
          <a:effectLst/>
        </c:spPr>
      </c:pivotFmt>
      <c:pivotFmt>
        <c:idx val="8"/>
        <c:spPr>
          <a:solidFill>
            <a:schemeClr val="accent1">
              <a:shade val="58000"/>
            </a:schemeClr>
          </a:solidFill>
          <a:ln>
            <a:noFill/>
          </a:ln>
          <a:effectLst/>
        </c:spPr>
      </c:pivotFmt>
      <c:pivotFmt>
        <c:idx val="9"/>
        <c:spPr>
          <a:solidFill>
            <a:schemeClr val="accent1">
              <a:shade val="44000"/>
            </a:schemeClr>
          </a:solidFill>
          <a:ln>
            <a:noFill/>
          </a:ln>
          <a:effectLst/>
        </c:spPr>
      </c:pivotFmt>
    </c:pivotFmts>
    <c:plotArea>
      <c:layout/>
      <c:pieChart>
        <c:varyColors val="1"/>
        <c:ser>
          <c:idx val="0"/>
          <c:order val="0"/>
          <c:tx>
            <c:strRef>
              <c:f>'AMAZON PIVOT TABLE'!$M$3</c:f>
              <c:strCache>
                <c:ptCount val="1"/>
                <c:pt idx="0">
                  <c:v>Total</c:v>
                </c:pt>
              </c:strCache>
            </c:strRef>
          </c:tx>
          <c:dPt>
            <c:idx val="0"/>
            <c:bubble3D val="0"/>
            <c:spPr>
              <a:solidFill>
                <a:schemeClr val="accent1">
                  <a:tint val="44000"/>
                </a:schemeClr>
              </a:solidFill>
              <a:ln>
                <a:noFill/>
              </a:ln>
              <a:effectLst/>
            </c:spPr>
            <c:extLst>
              <c:ext xmlns:c16="http://schemas.microsoft.com/office/drawing/2014/chart" uri="{C3380CC4-5D6E-409C-BE32-E72D297353CC}">
                <c16:uniqueId val="{00000001-63E3-4475-921F-FDED61A3C813}"/>
              </c:ext>
            </c:extLst>
          </c:dPt>
          <c:dPt>
            <c:idx val="1"/>
            <c:bubble3D val="0"/>
            <c:spPr>
              <a:solidFill>
                <a:schemeClr val="accent1">
                  <a:tint val="58000"/>
                </a:schemeClr>
              </a:solidFill>
              <a:ln>
                <a:noFill/>
              </a:ln>
              <a:effectLst/>
            </c:spPr>
            <c:extLst>
              <c:ext xmlns:c16="http://schemas.microsoft.com/office/drawing/2014/chart" uri="{C3380CC4-5D6E-409C-BE32-E72D297353CC}">
                <c16:uniqueId val="{00000003-63E3-4475-921F-FDED61A3C813}"/>
              </c:ext>
            </c:extLst>
          </c:dPt>
          <c:dPt>
            <c:idx val="2"/>
            <c:bubble3D val="0"/>
            <c:spPr>
              <a:solidFill>
                <a:schemeClr val="accent1">
                  <a:tint val="72000"/>
                </a:schemeClr>
              </a:solidFill>
              <a:ln>
                <a:noFill/>
              </a:ln>
              <a:effectLst/>
            </c:spPr>
            <c:extLst>
              <c:ext xmlns:c16="http://schemas.microsoft.com/office/drawing/2014/chart" uri="{C3380CC4-5D6E-409C-BE32-E72D297353CC}">
                <c16:uniqueId val="{00000005-63E3-4475-921F-FDED61A3C813}"/>
              </c:ext>
            </c:extLst>
          </c:dPt>
          <c:dPt>
            <c:idx val="3"/>
            <c:bubble3D val="0"/>
            <c:spPr>
              <a:solidFill>
                <a:schemeClr val="accent1">
                  <a:tint val="86000"/>
                </a:schemeClr>
              </a:solidFill>
              <a:ln>
                <a:noFill/>
              </a:ln>
              <a:effectLst/>
            </c:spPr>
            <c:extLst>
              <c:ext xmlns:c16="http://schemas.microsoft.com/office/drawing/2014/chart" uri="{C3380CC4-5D6E-409C-BE32-E72D297353CC}">
                <c16:uniqueId val="{00000007-63E3-4475-921F-FDED61A3C813}"/>
              </c:ext>
            </c:extLst>
          </c:dPt>
          <c:dPt>
            <c:idx val="4"/>
            <c:bubble3D val="0"/>
            <c:spPr>
              <a:solidFill>
                <a:schemeClr val="accent1"/>
              </a:solidFill>
              <a:ln>
                <a:noFill/>
              </a:ln>
              <a:effectLst/>
            </c:spPr>
            <c:extLst>
              <c:ext xmlns:c16="http://schemas.microsoft.com/office/drawing/2014/chart" uri="{C3380CC4-5D6E-409C-BE32-E72D297353CC}">
                <c16:uniqueId val="{00000009-63E3-4475-921F-FDED61A3C813}"/>
              </c:ext>
            </c:extLst>
          </c:dPt>
          <c:dPt>
            <c:idx val="5"/>
            <c:bubble3D val="0"/>
            <c:spPr>
              <a:solidFill>
                <a:schemeClr val="accent1">
                  <a:shade val="86000"/>
                </a:schemeClr>
              </a:solidFill>
              <a:ln>
                <a:noFill/>
              </a:ln>
              <a:effectLst/>
            </c:spPr>
            <c:extLst>
              <c:ext xmlns:c16="http://schemas.microsoft.com/office/drawing/2014/chart" uri="{C3380CC4-5D6E-409C-BE32-E72D297353CC}">
                <c16:uniqueId val="{0000000B-63E3-4475-921F-FDED61A3C813}"/>
              </c:ext>
            </c:extLst>
          </c:dPt>
          <c:dPt>
            <c:idx val="6"/>
            <c:bubble3D val="0"/>
            <c:spPr>
              <a:solidFill>
                <a:schemeClr val="accent1">
                  <a:shade val="72000"/>
                </a:schemeClr>
              </a:solidFill>
              <a:ln>
                <a:noFill/>
              </a:ln>
              <a:effectLst/>
            </c:spPr>
            <c:extLst>
              <c:ext xmlns:c16="http://schemas.microsoft.com/office/drawing/2014/chart" uri="{C3380CC4-5D6E-409C-BE32-E72D297353CC}">
                <c16:uniqueId val="{0000000D-63E3-4475-921F-FDED61A3C813}"/>
              </c:ext>
            </c:extLst>
          </c:dPt>
          <c:dPt>
            <c:idx val="7"/>
            <c:bubble3D val="0"/>
            <c:spPr>
              <a:solidFill>
                <a:schemeClr val="accent1">
                  <a:shade val="58000"/>
                </a:schemeClr>
              </a:solidFill>
              <a:ln>
                <a:noFill/>
              </a:ln>
              <a:effectLst/>
            </c:spPr>
            <c:extLst>
              <c:ext xmlns:c16="http://schemas.microsoft.com/office/drawing/2014/chart" uri="{C3380CC4-5D6E-409C-BE32-E72D297353CC}">
                <c16:uniqueId val="{0000000F-63E3-4475-921F-FDED61A3C813}"/>
              </c:ext>
            </c:extLst>
          </c:dPt>
          <c:dPt>
            <c:idx val="8"/>
            <c:bubble3D val="0"/>
            <c:spPr>
              <a:solidFill>
                <a:schemeClr val="accent1">
                  <a:shade val="44000"/>
                </a:schemeClr>
              </a:solidFill>
              <a:ln>
                <a:noFill/>
              </a:ln>
              <a:effectLst/>
            </c:spPr>
            <c:extLst>
              <c:ext xmlns:c16="http://schemas.microsoft.com/office/drawing/2014/chart" uri="{C3380CC4-5D6E-409C-BE32-E72D297353CC}">
                <c16:uniqueId val="{00000011-63E3-4475-921F-FDED61A3C813}"/>
              </c:ext>
            </c:extLst>
          </c:dPt>
          <c:cat>
            <c:strRef>
              <c:f>'AMAZON PIVOT TABLE'!$L$4:$L$13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TABLE'!$M$4:$M$13</c:f>
              <c:numCache>
                <c:formatCode>#,##0</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304D-4AEB-8EA4-194352BA761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527727291853583"/>
          <c:y val="0.30418580379646115"/>
          <c:w val="0.25403669463262613"/>
          <c:h val="0.590023279138708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5. AVERAGE ACTUAL PRICE vs DISCOUNTED PRICE BY CATEGORY</a:t>
            </a:r>
          </a:p>
        </c:rich>
      </c:tx>
      <c:layout>
        <c:manualLayout>
          <c:xMode val="edge"/>
          <c:yMode val="edge"/>
          <c:x val="7.8666666666666663E-2"/>
          <c:y val="0.207312627588218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'AMAZON PIVOT TABLE'!$U$3</c:f>
              <c:strCache>
                <c:ptCount val="1"/>
                <c:pt idx="0">
                  <c:v>Average of actual_price</c:v>
                </c:pt>
              </c:strCache>
            </c:strRef>
          </c:tx>
          <c:spPr>
            <a:ln w="28575" cap="rnd">
              <a:solidFill>
                <a:schemeClr val="accent1">
                  <a:tint val="77000"/>
                </a:schemeClr>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TABLE'!$U$4:$U$13</c:f>
              <c:numCache>
                <c:formatCode>#,##0.00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CAD6-4824-8C7E-033CC0DE4895}"/>
            </c:ext>
          </c:extLst>
        </c:ser>
        <c:ser>
          <c:idx val="1"/>
          <c:order val="1"/>
          <c:tx>
            <c:strRef>
              <c:f>'AMAZON PIVOT TABLE'!$V$3</c:f>
              <c:strCache>
                <c:ptCount val="1"/>
                <c:pt idx="0">
                  <c:v>Average of discounted_price</c:v>
                </c:pt>
              </c:strCache>
            </c:strRef>
          </c:tx>
          <c:spPr>
            <a:ln w="28575" cap="rnd">
              <a:solidFill>
                <a:schemeClr val="accent1">
                  <a:shade val="76000"/>
                </a:schemeClr>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TABLE'!$V$4:$V$13</c:f>
              <c:numCache>
                <c:formatCode>#,##0.00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CAD6-4824-8C7E-033CC0DE4895}"/>
            </c:ext>
          </c:extLst>
        </c:ser>
        <c:dLbls>
          <c:showLegendKey val="0"/>
          <c:showVal val="0"/>
          <c:showCatName val="0"/>
          <c:showSerName val="0"/>
          <c:showPercent val="0"/>
          <c:showBubbleSize val="0"/>
        </c:dLbls>
        <c:smooth val="0"/>
        <c:axId val="1678805775"/>
        <c:axId val="1734697823"/>
      </c:lineChart>
      <c:catAx>
        <c:axId val="1678805775"/>
        <c:scaling>
          <c:orientation val="minMax"/>
        </c:scaling>
        <c:delete val="1"/>
        <c:axPos val="b"/>
        <c:numFmt formatCode="General" sourceLinked="1"/>
        <c:majorTickMark val="out"/>
        <c:minorTickMark val="none"/>
        <c:tickLblPos val="nextTo"/>
        <c:crossAx val="1734697823"/>
        <c:crosses val="autoZero"/>
        <c:auto val="1"/>
        <c:lblAlgn val="ctr"/>
        <c:lblOffset val="100"/>
        <c:noMultiLvlLbl val="0"/>
      </c:catAx>
      <c:valAx>
        <c:axId val="1734697823"/>
        <c:scaling>
          <c:orientation val="minMax"/>
        </c:scaling>
        <c:delete val="1"/>
        <c:axPos val="l"/>
        <c:numFmt formatCode="#,##0.00" sourceLinked="1"/>
        <c:majorTickMark val="out"/>
        <c:minorTickMark val="none"/>
        <c:tickLblPos val="nextTo"/>
        <c:crossAx val="167880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6. PRODUCTS WITH HIGHEST NUMBER OF REVIEWS ( Top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TABLE'!$Z$3</c:f>
              <c:strCache>
                <c:ptCount val="1"/>
                <c:pt idx="0">
                  <c:v>Total</c:v>
                </c:pt>
              </c:strCache>
            </c:strRef>
          </c:tx>
          <c:spPr>
            <a:solidFill>
              <a:schemeClr val="accent1"/>
            </a:solidFill>
            <a:ln>
              <a:noFill/>
            </a:ln>
            <a:effectLst/>
          </c:spPr>
          <c:invertIfNegative val="0"/>
          <c:cat>
            <c:strRef>
              <c:f>'AMAZON PIVOT TABLE'!$Y$4:$Y$15</c:f>
              <c:strCache>
                <c:ptCount val="11"/>
                <c:pt idx="0">
                  <c:v>B07KSMBL2H</c:v>
                </c:pt>
                <c:pt idx="1">
                  <c:v>B014I8SSD0</c:v>
                </c:pt>
                <c:pt idx="2">
                  <c:v>B014I8SX4Y</c:v>
                </c:pt>
                <c:pt idx="3">
                  <c:v>B01DEWVZ2C</c:v>
                </c:pt>
                <c:pt idx="4">
                  <c:v>B07GPXXNNG</c:v>
                </c:pt>
                <c:pt idx="5">
                  <c:v>B07GQD4K6L</c:v>
                </c:pt>
                <c:pt idx="6">
                  <c:v>B071Z8M4KX</c:v>
                </c:pt>
                <c:pt idx="7">
                  <c:v>B09GFPVD9Y</c:v>
                </c:pt>
                <c:pt idx="8">
                  <c:v>B09GFLXVH9</c:v>
                </c:pt>
                <c:pt idx="9">
                  <c:v>B09GFPN6TP</c:v>
                </c:pt>
                <c:pt idx="10">
                  <c:v>B09GFM8CGS</c:v>
                </c:pt>
              </c:strCache>
            </c:strRef>
          </c:cat>
          <c:val>
            <c:numRef>
              <c:f>'AMAZON PIVOT TABLE'!$Z$4:$Z$15</c:f>
              <c:numCache>
                <c:formatCode>#,##0</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0-D38F-4CFD-9CF7-D39377D991FB}"/>
            </c:ext>
          </c:extLst>
        </c:ser>
        <c:dLbls>
          <c:showLegendKey val="0"/>
          <c:showVal val="0"/>
          <c:showCatName val="0"/>
          <c:showSerName val="0"/>
          <c:showPercent val="0"/>
          <c:showBubbleSize val="0"/>
        </c:dLbls>
        <c:gapWidth val="219"/>
        <c:overlap val="-27"/>
        <c:axId val="1734342399"/>
        <c:axId val="1734733183"/>
      </c:barChart>
      <c:catAx>
        <c:axId val="1734342399"/>
        <c:scaling>
          <c:orientation val="minMax"/>
        </c:scaling>
        <c:delete val="1"/>
        <c:axPos val="b"/>
        <c:numFmt formatCode="General" sourceLinked="1"/>
        <c:majorTickMark val="none"/>
        <c:minorTickMark val="none"/>
        <c:tickLblPos val="nextTo"/>
        <c:crossAx val="1734733183"/>
        <c:crosses val="autoZero"/>
        <c:auto val="1"/>
        <c:lblAlgn val="ctr"/>
        <c:lblOffset val="100"/>
        <c:noMultiLvlLbl val="0"/>
      </c:catAx>
      <c:valAx>
        <c:axId val="1734733183"/>
        <c:scaling>
          <c:orientation val="minMax"/>
        </c:scaling>
        <c:delete val="1"/>
        <c:axPos val="l"/>
        <c:numFmt formatCode="#,##0" sourceLinked="1"/>
        <c:majorTickMark val="none"/>
        <c:minorTickMark val="none"/>
        <c:tickLblPos val="nextTo"/>
        <c:crossAx val="173434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7. NUMBER OF  PRODUCTS WITH A DISCOUNT OF =&gt;50%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hade val="76000"/>
            </a:schemeClr>
          </a:solidFill>
          <a:ln w="19050">
            <a:solidFill>
              <a:schemeClr val="lt1"/>
            </a:solidFill>
          </a:ln>
          <a:effectLst/>
        </c:spPr>
      </c:pivotFmt>
      <c:pivotFmt>
        <c:idx val="2"/>
        <c:spPr>
          <a:solidFill>
            <a:schemeClr val="accent1">
              <a:tint val="77000"/>
            </a:schemeClr>
          </a:solidFill>
          <a:ln w="19050">
            <a:solidFill>
              <a:schemeClr val="lt1"/>
            </a:solidFill>
          </a:ln>
          <a:effectLst/>
        </c:spPr>
      </c:pivotFmt>
    </c:pivotFmts>
    <c:plotArea>
      <c:layout/>
      <c:pieChart>
        <c:varyColors val="1"/>
        <c:ser>
          <c:idx val="0"/>
          <c:order val="0"/>
          <c:tx>
            <c:strRef>
              <c:f>'AMAZON PIVOT TABLE'!$AD$3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3E7C-4808-956D-512D40DA597E}"/>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3E7C-4808-956D-512D40DA597E}"/>
              </c:ext>
            </c:extLst>
          </c:dPt>
          <c:cat>
            <c:strRef>
              <c:f>'AMAZON PIVOT TABLE'!$AC$4:$AC$6</c:f>
              <c:strCache>
                <c:ptCount val="2"/>
                <c:pt idx="0">
                  <c:v>NO</c:v>
                </c:pt>
                <c:pt idx="1">
                  <c:v>YES</c:v>
                </c:pt>
              </c:strCache>
            </c:strRef>
          </c:cat>
          <c:val>
            <c:numRef>
              <c:f>'AMAZON PIVOT TABLE'!$AD$4:$AD$6</c:f>
              <c:numCache>
                <c:formatCode>General</c:formatCode>
                <c:ptCount val="2"/>
                <c:pt idx="0">
                  <c:v>714</c:v>
                </c:pt>
                <c:pt idx="1">
                  <c:v>751</c:v>
                </c:pt>
              </c:numCache>
            </c:numRef>
          </c:val>
          <c:extLst>
            <c:ext xmlns:c16="http://schemas.microsoft.com/office/drawing/2014/chart" uri="{C3380CC4-5D6E-409C-BE32-E72D297353CC}">
              <c16:uniqueId val="{00000000-03A8-4045-95C1-C5D9C458F83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8. 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hade val="35000"/>
            </a:schemeClr>
          </a:solidFill>
          <a:ln w="19050">
            <a:solidFill>
              <a:schemeClr val="lt1"/>
            </a:solidFill>
          </a:ln>
          <a:effectLst/>
        </c:spPr>
      </c:pivotFmt>
      <c:pivotFmt>
        <c:idx val="2"/>
        <c:spPr>
          <a:solidFill>
            <a:schemeClr val="accent1">
              <a:shade val="40000"/>
            </a:schemeClr>
          </a:solidFill>
          <a:ln w="19050">
            <a:solidFill>
              <a:schemeClr val="lt1"/>
            </a:solidFill>
          </a:ln>
          <a:effectLst/>
        </c:spPr>
      </c:pivotFmt>
      <c:pivotFmt>
        <c:idx val="3"/>
        <c:spPr>
          <a:solidFill>
            <a:schemeClr val="accent1">
              <a:shade val="45000"/>
            </a:schemeClr>
          </a:solidFill>
          <a:ln w="19050">
            <a:solidFill>
              <a:schemeClr val="lt1"/>
            </a:solidFill>
          </a:ln>
          <a:effectLst/>
        </c:spPr>
      </c:pivotFmt>
      <c:pivotFmt>
        <c:idx val="4"/>
        <c:spPr>
          <a:solidFill>
            <a:schemeClr val="accent1">
              <a:shade val="50000"/>
            </a:schemeClr>
          </a:solidFill>
          <a:ln w="19050">
            <a:solidFill>
              <a:schemeClr val="lt1"/>
            </a:solidFill>
          </a:ln>
          <a:effectLst/>
        </c:spPr>
      </c:pivotFmt>
      <c:pivotFmt>
        <c:idx val="5"/>
        <c:spPr>
          <a:solidFill>
            <a:schemeClr val="accent1">
              <a:shade val="55000"/>
            </a:schemeClr>
          </a:solidFill>
          <a:ln w="19050">
            <a:solidFill>
              <a:schemeClr val="lt1"/>
            </a:solidFill>
          </a:ln>
          <a:effectLst/>
        </c:spPr>
      </c:pivotFmt>
      <c:pivotFmt>
        <c:idx val="6"/>
        <c:spPr>
          <a:solidFill>
            <a:schemeClr val="accent1">
              <a:shade val="61000"/>
            </a:schemeClr>
          </a:solidFill>
          <a:ln w="19050">
            <a:solidFill>
              <a:schemeClr val="lt1"/>
            </a:solidFill>
          </a:ln>
          <a:effectLst/>
        </c:spPr>
      </c:pivotFmt>
      <c:pivotFmt>
        <c:idx val="7"/>
        <c:spPr>
          <a:solidFill>
            <a:schemeClr val="accent1">
              <a:shade val="66000"/>
            </a:schemeClr>
          </a:solidFill>
          <a:ln w="19050">
            <a:solidFill>
              <a:schemeClr val="lt1"/>
            </a:solidFill>
          </a:ln>
          <a:effectLst/>
        </c:spPr>
      </c:pivotFmt>
      <c:pivotFmt>
        <c:idx val="8"/>
        <c:spPr>
          <a:solidFill>
            <a:schemeClr val="accent1">
              <a:shade val="71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hade val="81000"/>
            </a:schemeClr>
          </a:solidFill>
          <a:ln w="19050">
            <a:solidFill>
              <a:schemeClr val="lt1"/>
            </a:solidFill>
          </a:ln>
          <a:effectLst/>
        </c:spPr>
      </c:pivotFmt>
      <c:pivotFmt>
        <c:idx val="11"/>
        <c:spPr>
          <a:solidFill>
            <a:schemeClr val="accent1">
              <a:shade val="87000"/>
            </a:schemeClr>
          </a:solidFill>
          <a:ln w="19050">
            <a:solidFill>
              <a:schemeClr val="lt1"/>
            </a:solidFill>
          </a:ln>
          <a:effectLst/>
        </c:spPr>
      </c:pivotFmt>
      <c:pivotFmt>
        <c:idx val="12"/>
        <c:spPr>
          <a:solidFill>
            <a:schemeClr val="accent1">
              <a:shade val="92000"/>
            </a:schemeClr>
          </a:solidFill>
          <a:ln w="19050">
            <a:solidFill>
              <a:schemeClr val="lt1"/>
            </a:solidFill>
          </a:ln>
          <a:effectLst/>
        </c:spPr>
      </c:pivotFmt>
      <c:pivotFmt>
        <c:idx val="13"/>
        <c:spPr>
          <a:solidFill>
            <a:schemeClr val="accent1">
              <a:shade val="97000"/>
            </a:schemeClr>
          </a:solidFill>
          <a:ln w="19050">
            <a:solidFill>
              <a:schemeClr val="lt1"/>
            </a:solidFill>
          </a:ln>
          <a:effectLst/>
        </c:spPr>
      </c:pivotFmt>
      <c:pivotFmt>
        <c:idx val="14"/>
        <c:spPr>
          <a:solidFill>
            <a:schemeClr val="accent1">
              <a:tint val="98000"/>
            </a:schemeClr>
          </a:solidFill>
          <a:ln w="19050">
            <a:solidFill>
              <a:schemeClr val="lt1"/>
            </a:solidFill>
          </a:ln>
          <a:effectLst/>
        </c:spPr>
      </c:pivotFmt>
      <c:pivotFmt>
        <c:idx val="15"/>
        <c:spPr>
          <a:solidFill>
            <a:schemeClr val="accent1">
              <a:tint val="93000"/>
            </a:schemeClr>
          </a:solidFill>
          <a:ln w="19050">
            <a:solidFill>
              <a:schemeClr val="lt1"/>
            </a:solidFill>
          </a:ln>
          <a:effectLst/>
        </c:spPr>
      </c:pivotFmt>
      <c:pivotFmt>
        <c:idx val="16"/>
        <c:spPr>
          <a:solidFill>
            <a:schemeClr val="accent1">
              <a:tint val="88000"/>
            </a:schemeClr>
          </a:solidFill>
          <a:ln w="19050">
            <a:solidFill>
              <a:schemeClr val="lt1"/>
            </a:solidFill>
          </a:ln>
          <a:effectLst/>
        </c:spPr>
      </c:pivotFmt>
      <c:pivotFmt>
        <c:idx val="17"/>
        <c:spPr>
          <a:solidFill>
            <a:schemeClr val="accent1">
              <a:tint val="82000"/>
            </a:schemeClr>
          </a:solidFill>
          <a:ln w="19050">
            <a:solidFill>
              <a:schemeClr val="lt1"/>
            </a:solidFill>
          </a:ln>
          <a:effectLst/>
        </c:spPr>
      </c:pivotFmt>
      <c:pivotFmt>
        <c:idx val="18"/>
        <c:spPr>
          <a:solidFill>
            <a:schemeClr val="accent1">
              <a:tint val="77000"/>
            </a:schemeClr>
          </a:solidFill>
          <a:ln w="19050">
            <a:solidFill>
              <a:schemeClr val="lt1"/>
            </a:solidFill>
          </a:ln>
          <a:effectLst/>
        </c:spPr>
      </c:pivotFmt>
      <c:pivotFmt>
        <c:idx val="19"/>
        <c:spPr>
          <a:solidFill>
            <a:schemeClr val="accent1">
              <a:tint val="72000"/>
            </a:schemeClr>
          </a:solidFill>
          <a:ln w="19050">
            <a:solidFill>
              <a:schemeClr val="lt1"/>
            </a:solidFill>
          </a:ln>
          <a:effectLst/>
        </c:spPr>
      </c:pivotFmt>
      <c:pivotFmt>
        <c:idx val="20"/>
        <c:spPr>
          <a:solidFill>
            <a:schemeClr val="accent1">
              <a:tint val="67000"/>
            </a:schemeClr>
          </a:solidFill>
          <a:ln w="19050">
            <a:solidFill>
              <a:schemeClr val="lt1"/>
            </a:solidFill>
          </a:ln>
          <a:effectLst/>
        </c:spPr>
      </c:pivotFmt>
      <c:pivotFmt>
        <c:idx val="21"/>
        <c:spPr>
          <a:solidFill>
            <a:schemeClr val="accent1">
              <a:tint val="62000"/>
            </a:schemeClr>
          </a:solidFill>
          <a:ln w="19050">
            <a:solidFill>
              <a:schemeClr val="lt1"/>
            </a:solidFill>
          </a:ln>
          <a:effectLst/>
        </c:spPr>
      </c:pivotFmt>
      <c:pivotFmt>
        <c:idx val="22"/>
        <c:spPr>
          <a:solidFill>
            <a:schemeClr val="accent1">
              <a:tint val="56000"/>
            </a:schemeClr>
          </a:solidFill>
          <a:ln w="19050">
            <a:solidFill>
              <a:schemeClr val="lt1"/>
            </a:solidFill>
          </a:ln>
          <a:effectLst/>
        </c:spPr>
      </c:pivotFmt>
      <c:pivotFmt>
        <c:idx val="23"/>
        <c:spPr>
          <a:solidFill>
            <a:schemeClr val="accent1">
              <a:tint val="51000"/>
            </a:schemeClr>
          </a:solidFill>
          <a:ln w="19050">
            <a:solidFill>
              <a:schemeClr val="lt1"/>
            </a:solidFill>
          </a:ln>
          <a:effectLst/>
        </c:spPr>
      </c:pivotFmt>
      <c:pivotFmt>
        <c:idx val="24"/>
        <c:spPr>
          <a:solidFill>
            <a:schemeClr val="accent1">
              <a:tint val="46000"/>
            </a:schemeClr>
          </a:solidFill>
          <a:ln w="19050">
            <a:solidFill>
              <a:schemeClr val="lt1"/>
            </a:solidFill>
          </a:ln>
          <a:effectLst/>
        </c:spPr>
      </c:pivotFmt>
      <c:pivotFmt>
        <c:idx val="25"/>
        <c:spPr>
          <a:solidFill>
            <a:schemeClr val="accent1">
              <a:tint val="41000"/>
            </a:schemeClr>
          </a:solidFill>
          <a:ln w="19050">
            <a:solidFill>
              <a:schemeClr val="lt1"/>
            </a:solidFill>
          </a:ln>
          <a:effectLst/>
        </c:spPr>
      </c:pivotFmt>
      <c:pivotFmt>
        <c:idx val="26"/>
        <c:spPr>
          <a:solidFill>
            <a:schemeClr val="accent1">
              <a:tint val="36000"/>
            </a:schemeClr>
          </a:solidFill>
          <a:ln w="19050">
            <a:solidFill>
              <a:schemeClr val="lt1"/>
            </a:solidFill>
          </a:ln>
          <a:effectLst/>
        </c:spPr>
      </c:pivotFmt>
    </c:pivotFmts>
    <c:plotArea>
      <c:layout/>
      <c:pieChart>
        <c:varyColors val="1"/>
        <c:ser>
          <c:idx val="0"/>
          <c:order val="0"/>
          <c:tx>
            <c:strRef>
              <c:f>'AMAZON PIVOT TABLE'!$AH$3</c:f>
              <c:strCache>
                <c:ptCount val="1"/>
                <c:pt idx="0">
                  <c:v>Total</c:v>
                </c:pt>
              </c:strCache>
            </c:strRef>
          </c:tx>
          <c:dPt>
            <c:idx val="0"/>
            <c:bubble3D val="0"/>
            <c:spPr>
              <a:solidFill>
                <a:schemeClr val="accent1">
                  <a:tint val="82000"/>
                </a:schemeClr>
              </a:solidFill>
              <a:ln w="19050">
                <a:solidFill>
                  <a:schemeClr val="lt1"/>
                </a:solidFill>
              </a:ln>
              <a:effectLst/>
            </c:spPr>
            <c:extLst>
              <c:ext xmlns:c16="http://schemas.microsoft.com/office/drawing/2014/chart" uri="{C3380CC4-5D6E-409C-BE32-E72D297353CC}">
                <c16:uniqueId val="{00000001-3FC2-4CAD-9074-B169E10D1CCF}"/>
              </c:ext>
            </c:extLst>
          </c:dPt>
          <c:dPt>
            <c:idx val="1"/>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3-3FC2-4CAD-9074-B169E10D1CCF}"/>
              </c:ext>
            </c:extLst>
          </c:dPt>
          <c:dPt>
            <c:idx val="2"/>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5-3FC2-4CAD-9074-B169E10D1CCF}"/>
              </c:ext>
            </c:extLst>
          </c:dPt>
          <c:dPt>
            <c:idx val="3"/>
            <c:bubble3D val="0"/>
            <c:spPr>
              <a:solidFill>
                <a:schemeClr val="accent1">
                  <a:tint val="88000"/>
                </a:schemeClr>
              </a:solidFill>
              <a:ln w="19050">
                <a:solidFill>
                  <a:schemeClr val="lt1"/>
                </a:solidFill>
              </a:ln>
              <a:effectLst/>
            </c:spPr>
            <c:extLst>
              <c:ext xmlns:c16="http://schemas.microsoft.com/office/drawing/2014/chart" uri="{C3380CC4-5D6E-409C-BE32-E72D297353CC}">
                <c16:uniqueId val="{00000007-3FC2-4CAD-9074-B169E10D1CCF}"/>
              </c:ext>
            </c:extLst>
          </c:dPt>
          <c:dPt>
            <c:idx val="4"/>
            <c:bubble3D val="0"/>
            <c:spPr>
              <a:solidFill>
                <a:schemeClr val="accent1">
                  <a:tint val="93000"/>
                </a:schemeClr>
              </a:solidFill>
              <a:ln w="19050">
                <a:solidFill>
                  <a:schemeClr val="lt1"/>
                </a:solidFill>
              </a:ln>
              <a:effectLst/>
            </c:spPr>
            <c:extLst>
              <c:ext xmlns:c16="http://schemas.microsoft.com/office/drawing/2014/chart" uri="{C3380CC4-5D6E-409C-BE32-E72D297353CC}">
                <c16:uniqueId val="{00000009-3FC2-4CAD-9074-B169E10D1CCF}"/>
              </c:ext>
            </c:extLst>
          </c:dPt>
          <c:dPt>
            <c:idx val="5"/>
            <c:bubble3D val="0"/>
            <c:spPr>
              <a:solidFill>
                <a:schemeClr val="accent1">
                  <a:tint val="67000"/>
                </a:schemeClr>
              </a:solidFill>
              <a:ln w="19050">
                <a:solidFill>
                  <a:schemeClr val="lt1"/>
                </a:solidFill>
              </a:ln>
              <a:effectLst/>
            </c:spPr>
            <c:extLst>
              <c:ext xmlns:c16="http://schemas.microsoft.com/office/drawing/2014/chart" uri="{C3380CC4-5D6E-409C-BE32-E72D297353CC}">
                <c16:uniqueId val="{0000000B-3FC2-4CAD-9074-B169E10D1CCF}"/>
              </c:ext>
            </c:extLst>
          </c:dPt>
          <c:dPt>
            <c:idx val="6"/>
            <c:bubble3D val="0"/>
            <c:spPr>
              <a:solidFill>
                <a:schemeClr val="accent1">
                  <a:tint val="98000"/>
                </a:schemeClr>
              </a:solidFill>
              <a:ln w="19050">
                <a:solidFill>
                  <a:schemeClr val="lt1"/>
                </a:solidFill>
              </a:ln>
              <a:effectLst/>
            </c:spPr>
            <c:extLst>
              <c:ext xmlns:c16="http://schemas.microsoft.com/office/drawing/2014/chart" uri="{C3380CC4-5D6E-409C-BE32-E72D297353CC}">
                <c16:uniqueId val="{0000000D-3FC2-4CAD-9074-B169E10D1CCF}"/>
              </c:ext>
            </c:extLst>
          </c:dPt>
          <c:dPt>
            <c:idx val="7"/>
            <c:bubble3D val="0"/>
            <c:spPr>
              <a:solidFill>
                <a:schemeClr val="accent1">
                  <a:tint val="62000"/>
                </a:schemeClr>
              </a:solidFill>
              <a:ln w="19050">
                <a:solidFill>
                  <a:schemeClr val="lt1"/>
                </a:solidFill>
              </a:ln>
              <a:effectLst/>
            </c:spPr>
            <c:extLst>
              <c:ext xmlns:c16="http://schemas.microsoft.com/office/drawing/2014/chart" uri="{C3380CC4-5D6E-409C-BE32-E72D297353CC}">
                <c16:uniqueId val="{0000000F-3FC2-4CAD-9074-B169E10D1CCF}"/>
              </c:ext>
            </c:extLst>
          </c:dPt>
          <c:dPt>
            <c:idx val="8"/>
            <c:bubble3D val="0"/>
            <c:spPr>
              <a:solidFill>
                <a:schemeClr val="accent1">
                  <a:shade val="97000"/>
                </a:schemeClr>
              </a:solidFill>
              <a:ln w="19050">
                <a:solidFill>
                  <a:schemeClr val="lt1"/>
                </a:solidFill>
              </a:ln>
              <a:effectLst/>
            </c:spPr>
            <c:extLst>
              <c:ext xmlns:c16="http://schemas.microsoft.com/office/drawing/2014/chart" uri="{C3380CC4-5D6E-409C-BE32-E72D297353CC}">
                <c16:uniqueId val="{00000011-3FC2-4CAD-9074-B169E10D1CCF}"/>
              </c:ext>
            </c:extLst>
          </c:dPt>
          <c:dPt>
            <c:idx val="9"/>
            <c:bubble3D val="0"/>
            <c:spPr>
              <a:solidFill>
                <a:schemeClr val="accent1">
                  <a:shade val="92000"/>
                </a:schemeClr>
              </a:solidFill>
              <a:ln w="19050">
                <a:solidFill>
                  <a:schemeClr val="lt1"/>
                </a:solidFill>
              </a:ln>
              <a:effectLst/>
            </c:spPr>
            <c:extLst>
              <c:ext xmlns:c16="http://schemas.microsoft.com/office/drawing/2014/chart" uri="{C3380CC4-5D6E-409C-BE32-E72D297353CC}">
                <c16:uniqueId val="{00000013-3FC2-4CAD-9074-B169E10D1CCF}"/>
              </c:ext>
            </c:extLst>
          </c:dPt>
          <c:dPt>
            <c:idx val="10"/>
            <c:bubble3D val="0"/>
            <c:spPr>
              <a:solidFill>
                <a:schemeClr val="accent1">
                  <a:shade val="87000"/>
                </a:schemeClr>
              </a:solidFill>
              <a:ln w="19050">
                <a:solidFill>
                  <a:schemeClr val="lt1"/>
                </a:solidFill>
              </a:ln>
              <a:effectLst/>
            </c:spPr>
            <c:extLst>
              <c:ext xmlns:c16="http://schemas.microsoft.com/office/drawing/2014/chart" uri="{C3380CC4-5D6E-409C-BE32-E72D297353CC}">
                <c16:uniqueId val="{00000015-3FC2-4CAD-9074-B169E10D1CCF}"/>
              </c:ext>
            </c:extLst>
          </c:dPt>
          <c:dPt>
            <c:idx val="11"/>
            <c:bubble3D val="0"/>
            <c:spPr>
              <a:solidFill>
                <a:schemeClr val="accent1">
                  <a:tint val="56000"/>
                </a:schemeClr>
              </a:solidFill>
              <a:ln w="19050">
                <a:solidFill>
                  <a:schemeClr val="lt1"/>
                </a:solidFill>
              </a:ln>
              <a:effectLst/>
            </c:spPr>
            <c:extLst>
              <c:ext xmlns:c16="http://schemas.microsoft.com/office/drawing/2014/chart" uri="{C3380CC4-5D6E-409C-BE32-E72D297353CC}">
                <c16:uniqueId val="{00000017-3FC2-4CAD-9074-B169E10D1CCF}"/>
              </c:ext>
            </c:extLst>
          </c:dPt>
          <c:dPt>
            <c:idx val="12"/>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19-3FC2-4CAD-9074-B169E10D1CCF}"/>
              </c:ext>
            </c:extLst>
          </c:dPt>
          <c:dPt>
            <c:idx val="13"/>
            <c:bubble3D val="0"/>
            <c:spPr>
              <a:solidFill>
                <a:schemeClr val="accent1">
                  <a:shade val="81000"/>
                </a:schemeClr>
              </a:solidFill>
              <a:ln w="19050">
                <a:solidFill>
                  <a:schemeClr val="lt1"/>
                </a:solidFill>
              </a:ln>
              <a:effectLst/>
            </c:spPr>
            <c:extLst>
              <c:ext xmlns:c16="http://schemas.microsoft.com/office/drawing/2014/chart" uri="{C3380CC4-5D6E-409C-BE32-E72D297353CC}">
                <c16:uniqueId val="{0000001B-3FC2-4CAD-9074-B169E10D1CCF}"/>
              </c:ext>
            </c:extLst>
          </c:dPt>
          <c:dPt>
            <c:idx val="14"/>
            <c:bubble3D val="0"/>
            <c:spPr>
              <a:solidFill>
                <a:schemeClr val="accent1">
                  <a:tint val="51000"/>
                </a:schemeClr>
              </a:solidFill>
              <a:ln w="19050">
                <a:solidFill>
                  <a:schemeClr val="lt1"/>
                </a:solidFill>
              </a:ln>
              <a:effectLst/>
            </c:spPr>
            <c:extLst>
              <c:ext xmlns:c16="http://schemas.microsoft.com/office/drawing/2014/chart" uri="{C3380CC4-5D6E-409C-BE32-E72D297353CC}">
                <c16:uniqueId val="{0000001D-3FC2-4CAD-9074-B169E10D1CCF}"/>
              </c:ext>
            </c:extLst>
          </c:dPt>
          <c:dPt>
            <c:idx val="15"/>
            <c:bubble3D val="0"/>
            <c:spPr>
              <a:solidFill>
                <a:schemeClr val="accent1">
                  <a:shade val="61000"/>
                </a:schemeClr>
              </a:solidFill>
              <a:ln w="19050">
                <a:solidFill>
                  <a:schemeClr val="lt1"/>
                </a:solidFill>
              </a:ln>
              <a:effectLst/>
            </c:spPr>
            <c:extLst>
              <c:ext xmlns:c16="http://schemas.microsoft.com/office/drawing/2014/chart" uri="{C3380CC4-5D6E-409C-BE32-E72D297353CC}">
                <c16:uniqueId val="{0000001F-3FC2-4CAD-9074-B169E10D1CCF}"/>
              </c:ext>
            </c:extLst>
          </c:dPt>
          <c:dPt>
            <c:idx val="16"/>
            <c:bubble3D val="0"/>
            <c:spPr>
              <a:solidFill>
                <a:schemeClr val="accent1">
                  <a:shade val="66000"/>
                </a:schemeClr>
              </a:solidFill>
              <a:ln w="19050">
                <a:solidFill>
                  <a:schemeClr val="lt1"/>
                </a:solidFill>
              </a:ln>
              <a:effectLst/>
            </c:spPr>
            <c:extLst>
              <c:ext xmlns:c16="http://schemas.microsoft.com/office/drawing/2014/chart" uri="{C3380CC4-5D6E-409C-BE32-E72D297353CC}">
                <c16:uniqueId val="{00000021-3FC2-4CAD-9074-B169E10D1CCF}"/>
              </c:ext>
            </c:extLst>
          </c:dPt>
          <c:dPt>
            <c:idx val="17"/>
            <c:bubble3D val="0"/>
            <c:spPr>
              <a:solidFill>
                <a:schemeClr val="accent1">
                  <a:tint val="41000"/>
                </a:schemeClr>
              </a:solidFill>
              <a:ln w="19050">
                <a:solidFill>
                  <a:schemeClr val="lt1"/>
                </a:solidFill>
              </a:ln>
              <a:effectLst/>
            </c:spPr>
            <c:extLst>
              <c:ext xmlns:c16="http://schemas.microsoft.com/office/drawing/2014/chart" uri="{C3380CC4-5D6E-409C-BE32-E72D297353CC}">
                <c16:uniqueId val="{00000023-3FC2-4CAD-9074-B169E10D1CCF}"/>
              </c:ext>
            </c:extLst>
          </c:dPt>
          <c:dPt>
            <c:idx val="18"/>
            <c:bubble3D val="0"/>
            <c:spPr>
              <a:solidFill>
                <a:schemeClr val="accent1">
                  <a:tint val="46000"/>
                </a:schemeClr>
              </a:solidFill>
              <a:ln w="19050">
                <a:solidFill>
                  <a:schemeClr val="lt1"/>
                </a:solidFill>
              </a:ln>
              <a:effectLst/>
            </c:spPr>
            <c:extLst>
              <c:ext xmlns:c16="http://schemas.microsoft.com/office/drawing/2014/chart" uri="{C3380CC4-5D6E-409C-BE32-E72D297353CC}">
                <c16:uniqueId val="{00000025-3FC2-4CAD-9074-B169E10D1CCF}"/>
              </c:ext>
            </c:extLst>
          </c:dPt>
          <c:dPt>
            <c:idx val="19"/>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27-3FC2-4CAD-9074-B169E10D1CCF}"/>
              </c:ext>
            </c:extLst>
          </c:dPt>
          <c:dPt>
            <c:idx val="20"/>
            <c:bubble3D val="0"/>
            <c:spPr>
              <a:solidFill>
                <a:schemeClr val="accent1">
                  <a:shade val="71000"/>
                </a:schemeClr>
              </a:solidFill>
              <a:ln w="19050">
                <a:solidFill>
                  <a:schemeClr val="lt1"/>
                </a:solidFill>
              </a:ln>
              <a:effectLst/>
            </c:spPr>
            <c:extLst>
              <c:ext xmlns:c16="http://schemas.microsoft.com/office/drawing/2014/chart" uri="{C3380CC4-5D6E-409C-BE32-E72D297353CC}">
                <c16:uniqueId val="{00000029-3FC2-4CAD-9074-B169E10D1CCF}"/>
              </c:ext>
            </c:extLst>
          </c:dPt>
          <c:dPt>
            <c:idx val="21"/>
            <c:bubble3D val="0"/>
            <c:spPr>
              <a:solidFill>
                <a:schemeClr val="accent1">
                  <a:shade val="40000"/>
                </a:schemeClr>
              </a:solidFill>
              <a:ln w="19050">
                <a:solidFill>
                  <a:schemeClr val="lt1"/>
                </a:solidFill>
              </a:ln>
              <a:effectLst/>
            </c:spPr>
            <c:extLst>
              <c:ext xmlns:c16="http://schemas.microsoft.com/office/drawing/2014/chart" uri="{C3380CC4-5D6E-409C-BE32-E72D297353CC}">
                <c16:uniqueId val="{0000002B-3FC2-4CAD-9074-B169E10D1CCF}"/>
              </c:ext>
            </c:extLst>
          </c:dPt>
          <c:dPt>
            <c:idx val="22"/>
            <c:bubble3D val="0"/>
            <c:spPr>
              <a:solidFill>
                <a:schemeClr val="accent1">
                  <a:shade val="45000"/>
                </a:schemeClr>
              </a:solidFill>
              <a:ln w="19050">
                <a:solidFill>
                  <a:schemeClr val="lt1"/>
                </a:solidFill>
              </a:ln>
              <a:effectLst/>
            </c:spPr>
            <c:extLst>
              <c:ext xmlns:c16="http://schemas.microsoft.com/office/drawing/2014/chart" uri="{C3380CC4-5D6E-409C-BE32-E72D297353CC}">
                <c16:uniqueId val="{0000002D-3FC2-4CAD-9074-B169E10D1CCF}"/>
              </c:ext>
            </c:extLst>
          </c:dPt>
          <c:dPt>
            <c:idx val="23"/>
            <c:bubble3D val="0"/>
            <c:spPr>
              <a:solidFill>
                <a:schemeClr val="accent1">
                  <a:shade val="35000"/>
                </a:schemeClr>
              </a:solidFill>
              <a:ln w="19050">
                <a:solidFill>
                  <a:schemeClr val="lt1"/>
                </a:solidFill>
              </a:ln>
              <a:effectLst/>
            </c:spPr>
            <c:extLst>
              <c:ext xmlns:c16="http://schemas.microsoft.com/office/drawing/2014/chart" uri="{C3380CC4-5D6E-409C-BE32-E72D297353CC}">
                <c16:uniqueId val="{0000002F-3FC2-4CAD-9074-B169E10D1CCF}"/>
              </c:ext>
            </c:extLst>
          </c:dPt>
          <c:dPt>
            <c:idx val="24"/>
            <c:bubble3D val="0"/>
            <c:spPr>
              <a:solidFill>
                <a:schemeClr val="accent1">
                  <a:tint val="36000"/>
                </a:schemeClr>
              </a:solidFill>
              <a:ln w="19050">
                <a:solidFill>
                  <a:schemeClr val="lt1"/>
                </a:solidFill>
              </a:ln>
              <a:effectLst/>
            </c:spPr>
            <c:extLst>
              <c:ext xmlns:c16="http://schemas.microsoft.com/office/drawing/2014/chart" uri="{C3380CC4-5D6E-409C-BE32-E72D297353CC}">
                <c16:uniqueId val="{00000031-3FC2-4CAD-9074-B169E10D1CCF}"/>
              </c:ext>
            </c:extLst>
          </c:dPt>
          <c:dPt>
            <c:idx val="25"/>
            <c:bubble3D val="0"/>
            <c:spPr>
              <a:solidFill>
                <a:schemeClr val="accent1">
                  <a:shade val="55000"/>
                </a:schemeClr>
              </a:solidFill>
              <a:ln w="19050">
                <a:solidFill>
                  <a:schemeClr val="lt1"/>
                </a:solidFill>
              </a:ln>
              <a:effectLst/>
            </c:spPr>
            <c:extLst>
              <c:ext xmlns:c16="http://schemas.microsoft.com/office/drawing/2014/chart" uri="{C3380CC4-5D6E-409C-BE32-E72D297353CC}">
                <c16:uniqueId val="{00000033-3FC2-4CAD-9074-B169E10D1CCF}"/>
              </c:ext>
            </c:extLst>
          </c:dPt>
          <c:cat>
            <c:strRef>
              <c:f>'AMAZON PIVOT TABLE'!$AG$4:$AG$30</c:f>
              <c:strCache>
                <c:ptCount val="26"/>
                <c:pt idx="0">
                  <c:v>4.1</c:v>
                </c:pt>
                <c:pt idx="1">
                  <c:v>4.3</c:v>
                </c:pt>
                <c:pt idx="2">
                  <c:v>4.2</c:v>
                </c:pt>
                <c:pt idx="3">
                  <c:v>4</c:v>
                </c:pt>
                <c:pt idx="4">
                  <c:v>3.9</c:v>
                </c:pt>
                <c:pt idx="5">
                  <c:v>4.4</c:v>
                </c:pt>
                <c:pt idx="6">
                  <c:v>3.8</c:v>
                </c:pt>
                <c:pt idx="7">
                  <c:v>4.5</c:v>
                </c:pt>
                <c:pt idx="8">
                  <c:v>3.7</c:v>
                </c:pt>
                <c:pt idx="9">
                  <c:v>3.6</c:v>
                </c:pt>
                <c:pt idx="10">
                  <c:v>3.5</c:v>
                </c:pt>
                <c:pt idx="11">
                  <c:v>4.6</c:v>
                </c:pt>
                <c:pt idx="12">
                  <c:v>3.3</c:v>
                </c:pt>
                <c:pt idx="13">
                  <c:v>3.4</c:v>
                </c:pt>
                <c:pt idx="14">
                  <c:v>4.7</c:v>
                </c:pt>
                <c:pt idx="15">
                  <c:v>3</c:v>
                </c:pt>
                <c:pt idx="16">
                  <c:v>3.1</c:v>
                </c:pt>
                <c:pt idx="17">
                  <c:v>5</c:v>
                </c:pt>
                <c:pt idx="18">
                  <c:v>4.8</c:v>
                </c:pt>
                <c:pt idx="19">
                  <c:v>2.8</c:v>
                </c:pt>
                <c:pt idx="20">
                  <c:v>3.2</c:v>
                </c:pt>
                <c:pt idx="21">
                  <c:v>2.3</c:v>
                </c:pt>
                <c:pt idx="22">
                  <c:v>2.6</c:v>
                </c:pt>
                <c:pt idx="23">
                  <c:v>2</c:v>
                </c:pt>
                <c:pt idx="24">
                  <c:v>|</c:v>
                </c:pt>
                <c:pt idx="25">
                  <c:v>2.9</c:v>
                </c:pt>
              </c:strCache>
            </c:strRef>
          </c:cat>
          <c:val>
            <c:numRef>
              <c:f>'AMAZON PIVOT TABLE'!$AH$4:$AH$30</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6F39-4BEF-BD1B-2F6987266A4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9. 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tint val="44000"/>
            </a:schemeClr>
          </a:solidFill>
          <a:ln w="19050">
            <a:solidFill>
              <a:schemeClr val="lt1"/>
            </a:solidFill>
          </a:ln>
          <a:effectLst/>
        </c:spPr>
      </c:pivotFmt>
      <c:pivotFmt>
        <c:idx val="2"/>
        <c:spPr>
          <a:solidFill>
            <a:schemeClr val="accent1">
              <a:tint val="58000"/>
            </a:schemeClr>
          </a:solidFill>
          <a:ln w="19050">
            <a:solidFill>
              <a:schemeClr val="lt1"/>
            </a:solidFill>
          </a:ln>
          <a:effectLst/>
        </c:spPr>
      </c:pivotFmt>
      <c:pivotFmt>
        <c:idx val="3"/>
        <c:spPr>
          <a:solidFill>
            <a:schemeClr val="accent1">
              <a:tint val="72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hade val="86000"/>
            </a:schemeClr>
          </a:solidFill>
          <a:ln w="19050">
            <a:solidFill>
              <a:schemeClr val="lt1"/>
            </a:solidFill>
          </a:ln>
          <a:effectLst/>
        </c:spPr>
      </c:pivotFmt>
      <c:pivotFmt>
        <c:idx val="7"/>
        <c:spPr>
          <a:solidFill>
            <a:schemeClr val="accent1">
              <a:shade val="72000"/>
            </a:schemeClr>
          </a:solidFill>
          <a:ln w="19050">
            <a:solidFill>
              <a:schemeClr val="lt1"/>
            </a:solidFill>
          </a:ln>
          <a:effectLst/>
        </c:spPr>
      </c:pivotFmt>
      <c:pivotFmt>
        <c:idx val="8"/>
        <c:spPr>
          <a:solidFill>
            <a:schemeClr val="accent1">
              <a:shade val="58000"/>
            </a:schemeClr>
          </a:solidFill>
          <a:ln w="19050">
            <a:solidFill>
              <a:schemeClr val="lt1"/>
            </a:solidFill>
          </a:ln>
          <a:effectLst/>
        </c:spPr>
      </c:pivotFmt>
      <c:pivotFmt>
        <c:idx val="9"/>
        <c:spPr>
          <a:solidFill>
            <a:schemeClr val="accent1">
              <a:shade val="44000"/>
            </a:schemeClr>
          </a:solidFill>
          <a:ln w="19050">
            <a:solidFill>
              <a:schemeClr val="lt1"/>
            </a:solidFill>
          </a:ln>
          <a:effectLst/>
        </c:spPr>
      </c:pivotFmt>
    </c:pivotFmts>
    <c:plotArea>
      <c:layout/>
      <c:pieChart>
        <c:varyColors val="1"/>
        <c:ser>
          <c:idx val="0"/>
          <c:order val="0"/>
          <c:tx>
            <c:strRef>
              <c:f>'AMAZON PIVOT TABLE'!$AL$3</c:f>
              <c:strCache>
                <c:ptCount val="1"/>
                <c:pt idx="0">
                  <c:v>Total</c:v>
                </c:pt>
              </c:strCache>
            </c:strRef>
          </c:tx>
          <c:dPt>
            <c:idx val="0"/>
            <c:bubble3D val="0"/>
            <c:spPr>
              <a:solidFill>
                <a:schemeClr val="accent1">
                  <a:tint val="44000"/>
                </a:schemeClr>
              </a:solidFill>
              <a:ln w="19050">
                <a:solidFill>
                  <a:schemeClr val="lt1"/>
                </a:solidFill>
              </a:ln>
              <a:effectLst/>
            </c:spPr>
            <c:extLst>
              <c:ext xmlns:c16="http://schemas.microsoft.com/office/drawing/2014/chart" uri="{C3380CC4-5D6E-409C-BE32-E72D297353CC}">
                <c16:uniqueId val="{00000001-E3E3-4C6B-83D9-72927109A411}"/>
              </c:ext>
            </c:extLst>
          </c:dPt>
          <c:dPt>
            <c:idx val="1"/>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3-E3E3-4C6B-83D9-72927109A411}"/>
              </c:ext>
            </c:extLst>
          </c:dPt>
          <c:dPt>
            <c:idx val="2"/>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5-E3E3-4C6B-83D9-72927109A411}"/>
              </c:ext>
            </c:extLst>
          </c:dPt>
          <c:dPt>
            <c:idx val="3"/>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7-E3E3-4C6B-83D9-72927109A411}"/>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E3E3-4C6B-83D9-72927109A411}"/>
              </c:ext>
            </c:extLst>
          </c:dPt>
          <c:dPt>
            <c:idx val="5"/>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B-E3E3-4C6B-83D9-72927109A411}"/>
              </c:ext>
            </c:extLst>
          </c:dPt>
          <c:dPt>
            <c:idx val="6"/>
            <c:bubble3D val="0"/>
            <c:spPr>
              <a:solidFill>
                <a:schemeClr val="accent1">
                  <a:shade val="72000"/>
                </a:schemeClr>
              </a:solidFill>
              <a:ln w="19050">
                <a:solidFill>
                  <a:schemeClr val="lt1"/>
                </a:solidFill>
              </a:ln>
              <a:effectLst/>
            </c:spPr>
            <c:extLst>
              <c:ext xmlns:c16="http://schemas.microsoft.com/office/drawing/2014/chart" uri="{C3380CC4-5D6E-409C-BE32-E72D297353CC}">
                <c16:uniqueId val="{0000000D-E3E3-4C6B-83D9-72927109A411}"/>
              </c:ext>
            </c:extLst>
          </c:dPt>
          <c:dPt>
            <c:idx val="7"/>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F-E3E3-4C6B-83D9-72927109A411}"/>
              </c:ext>
            </c:extLst>
          </c:dPt>
          <c:dPt>
            <c:idx val="8"/>
            <c:bubble3D val="0"/>
            <c:spPr>
              <a:solidFill>
                <a:schemeClr val="accent1">
                  <a:shade val="44000"/>
                </a:schemeClr>
              </a:solidFill>
              <a:ln w="19050">
                <a:solidFill>
                  <a:schemeClr val="lt1"/>
                </a:solidFill>
              </a:ln>
              <a:effectLst/>
            </c:spPr>
            <c:extLst>
              <c:ext xmlns:c16="http://schemas.microsoft.com/office/drawing/2014/chart" uri="{C3380CC4-5D6E-409C-BE32-E72D297353CC}">
                <c16:uniqueId val="{00000011-E3E3-4C6B-83D9-72927109A411}"/>
              </c:ext>
            </c:extLst>
          </c:dPt>
          <c:cat>
            <c:strRef>
              <c:f>'AMAZON PIVOT TABLE'!$AK$4:$AK$13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TABLE'!$AL$4:$AL$13</c:f>
              <c:numCache>
                <c:formatCode>#,##0</c:formatCode>
                <c:ptCount val="9"/>
                <c:pt idx="0">
                  <c:v>4472000</c:v>
                </c:pt>
                <c:pt idx="1">
                  <c:v>12614808460.58</c:v>
                </c:pt>
                <c:pt idx="2">
                  <c:v>97190500294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3D83-437C-9CD1-EBAF42F8B9C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109238497836142"/>
          <c:y val="0.29112743213165387"/>
          <c:w val="0.16629870025055196"/>
          <c:h val="0.629370494096877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10. PRODUCTS PER PRICE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TABLE'!$AP$3</c:f>
              <c:strCache>
                <c:ptCount val="1"/>
                <c:pt idx="0">
                  <c:v>Total</c:v>
                </c:pt>
              </c:strCache>
            </c:strRef>
          </c:tx>
          <c:spPr>
            <a:solidFill>
              <a:schemeClr val="accent1"/>
            </a:solidFill>
            <a:ln>
              <a:noFill/>
            </a:ln>
            <a:effectLst/>
          </c:spPr>
          <c:invertIfNegative val="0"/>
          <c:cat>
            <c:strRef>
              <c:f>'AMAZON PIVOT TABLE'!$AO$4:$AO$7</c:f>
              <c:strCache>
                <c:ptCount val="3"/>
                <c:pt idx="0">
                  <c:v>&lt;200</c:v>
                </c:pt>
                <c:pt idx="1">
                  <c:v>&gt;500</c:v>
                </c:pt>
                <c:pt idx="2">
                  <c:v>200-500</c:v>
                </c:pt>
              </c:strCache>
            </c:strRef>
          </c:cat>
          <c:val>
            <c:numRef>
              <c:f>'AMAZON PIVOT TABLE'!$AP$4:$AP$7</c:f>
              <c:numCache>
                <c:formatCode>General</c:formatCode>
                <c:ptCount val="3"/>
                <c:pt idx="0">
                  <c:v>199</c:v>
                </c:pt>
                <c:pt idx="1">
                  <c:v>889</c:v>
                </c:pt>
                <c:pt idx="2">
                  <c:v>377</c:v>
                </c:pt>
              </c:numCache>
            </c:numRef>
          </c:val>
          <c:extLst>
            <c:ext xmlns:c16="http://schemas.microsoft.com/office/drawing/2014/chart" uri="{C3380CC4-5D6E-409C-BE32-E72D297353CC}">
              <c16:uniqueId val="{00000000-B021-4187-B813-56A42EF79C40}"/>
            </c:ext>
          </c:extLst>
        </c:ser>
        <c:dLbls>
          <c:showLegendKey val="0"/>
          <c:showVal val="0"/>
          <c:showCatName val="0"/>
          <c:showSerName val="0"/>
          <c:showPercent val="0"/>
          <c:showBubbleSize val="0"/>
        </c:dLbls>
        <c:gapWidth val="219"/>
        <c:overlap val="-27"/>
        <c:axId val="1678800975"/>
        <c:axId val="1734694911"/>
      </c:barChart>
      <c:catAx>
        <c:axId val="1678800975"/>
        <c:scaling>
          <c:orientation val="minMax"/>
        </c:scaling>
        <c:delete val="1"/>
        <c:axPos val="b"/>
        <c:numFmt formatCode="General" sourceLinked="1"/>
        <c:majorTickMark val="none"/>
        <c:minorTickMark val="none"/>
        <c:tickLblPos val="nextTo"/>
        <c:crossAx val="1734694911"/>
        <c:crosses val="autoZero"/>
        <c:auto val="1"/>
        <c:lblAlgn val="ctr"/>
        <c:lblOffset val="100"/>
        <c:noMultiLvlLbl val="0"/>
      </c:catAx>
      <c:valAx>
        <c:axId val="1734694911"/>
        <c:scaling>
          <c:orientation val="minMax"/>
        </c:scaling>
        <c:delete val="1"/>
        <c:axPos val="l"/>
        <c:numFmt formatCode="General" sourceLinked="1"/>
        <c:majorTickMark val="none"/>
        <c:minorTickMark val="none"/>
        <c:tickLblPos val="nextTo"/>
        <c:crossAx val="167880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11. RATING AND DISCOUNT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'AMAZON PIVOT TABLE'!$AT$3</c:f>
              <c:strCache>
                <c:ptCount val="1"/>
                <c:pt idx="0">
                  <c:v>Total</c:v>
                </c:pt>
              </c:strCache>
            </c:strRef>
          </c:tx>
          <c:spPr>
            <a:solidFill>
              <a:schemeClr val="accent1"/>
            </a:solidFill>
            <a:ln>
              <a:noFill/>
            </a:ln>
            <a:effectLst/>
          </c:spPr>
          <c:invertIfNegative val="0"/>
          <c:cat>
            <c:strRef>
              <c:f>'AMAZON PIVOT TABLE'!$AS$4:$AS$9</c:f>
              <c:strCache>
                <c:ptCount val="5"/>
                <c:pt idx="0">
                  <c:v>&lt;20%</c:v>
                </c:pt>
                <c:pt idx="1">
                  <c:v>20%-40%</c:v>
                </c:pt>
                <c:pt idx="2">
                  <c:v>41%-60%</c:v>
                </c:pt>
                <c:pt idx="3">
                  <c:v>61%-80%</c:v>
                </c:pt>
                <c:pt idx="4">
                  <c:v>&gt;80%</c:v>
                </c:pt>
              </c:strCache>
            </c:strRef>
          </c:cat>
          <c:val>
            <c:numRef>
              <c:f>'AMAZON PIVOT TABLE'!$AT$4:$AT$9</c:f>
              <c:numCache>
                <c:formatCode>0.0</c:formatCode>
                <c:ptCount val="5"/>
                <c:pt idx="0">
                  <c:v>4.1684848484848498</c:v>
                </c:pt>
                <c:pt idx="1">
                  <c:v>4.1301136363636353</c:v>
                </c:pt>
                <c:pt idx="2">
                  <c:v>4.0793307086614083</c:v>
                </c:pt>
                <c:pt idx="3">
                  <c:v>4.0760526315789427</c:v>
                </c:pt>
                <c:pt idx="4">
                  <c:v>3.9762711864406786</c:v>
                </c:pt>
              </c:numCache>
            </c:numRef>
          </c:val>
          <c:extLst>
            <c:ext xmlns:c16="http://schemas.microsoft.com/office/drawing/2014/chart" uri="{C3380CC4-5D6E-409C-BE32-E72D297353CC}">
              <c16:uniqueId val="{00000000-03CA-4C98-87E6-DB7589951784}"/>
            </c:ext>
          </c:extLst>
        </c:ser>
        <c:dLbls>
          <c:showLegendKey val="0"/>
          <c:showVal val="0"/>
          <c:showCatName val="0"/>
          <c:showSerName val="0"/>
          <c:showPercent val="0"/>
          <c:showBubbleSize val="0"/>
        </c:dLbls>
        <c:gapWidth val="219"/>
        <c:axId val="1738448143"/>
        <c:axId val="1734714463"/>
      </c:barChart>
      <c:catAx>
        <c:axId val="17384481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714463"/>
        <c:crosses val="autoZero"/>
        <c:auto val="1"/>
        <c:lblAlgn val="ctr"/>
        <c:lblOffset val="100"/>
        <c:noMultiLvlLbl val="0"/>
      </c:catAx>
      <c:valAx>
        <c:axId val="1734714463"/>
        <c:scaling>
          <c:orientation val="minMax"/>
        </c:scaling>
        <c:delete val="0"/>
        <c:axPos val="b"/>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4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13. CATEGORIES WITH HIGHEST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TABLE'!$BB$3</c:f>
              <c:strCache>
                <c:ptCount val="1"/>
                <c:pt idx="0">
                  <c:v>Total</c:v>
                </c:pt>
              </c:strCache>
            </c:strRef>
          </c:tx>
          <c:spPr>
            <a:solidFill>
              <a:schemeClr val="accent1"/>
            </a:solidFill>
            <a:ln>
              <a:noFill/>
            </a:ln>
            <a:effectLst/>
          </c:spPr>
          <c:invertIfNegative val="0"/>
          <c:cat>
            <c:strRef>
              <c:f>'AMAZON PIVOT TABLE'!$BA$4:$BA$13</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'AMAZON PIVOT TABLE'!$BB$4:$BB$13</c:f>
              <c:numCache>
                <c:formatCode>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25C6-403F-B2D2-C6B1F1DF5B50}"/>
            </c:ext>
          </c:extLst>
        </c:ser>
        <c:dLbls>
          <c:showLegendKey val="0"/>
          <c:showVal val="0"/>
          <c:showCatName val="0"/>
          <c:showSerName val="0"/>
          <c:showPercent val="0"/>
          <c:showBubbleSize val="0"/>
        </c:dLbls>
        <c:gapWidth val="219"/>
        <c:overlap val="-27"/>
        <c:axId val="1677982287"/>
        <c:axId val="1734705727"/>
      </c:barChart>
      <c:catAx>
        <c:axId val="1677982287"/>
        <c:scaling>
          <c:orientation val="minMax"/>
        </c:scaling>
        <c:delete val="1"/>
        <c:axPos val="b"/>
        <c:numFmt formatCode="General" sourceLinked="1"/>
        <c:majorTickMark val="none"/>
        <c:minorTickMark val="none"/>
        <c:tickLblPos val="nextTo"/>
        <c:crossAx val="1734705727"/>
        <c:crosses val="autoZero"/>
        <c:auto val="1"/>
        <c:lblAlgn val="ctr"/>
        <c:lblOffset val="100"/>
        <c:noMultiLvlLbl val="0"/>
      </c:catAx>
      <c:valAx>
        <c:axId val="1734705727"/>
        <c:scaling>
          <c:orientation val="minMax"/>
        </c:scaling>
        <c:delete val="1"/>
        <c:axPos val="l"/>
        <c:numFmt formatCode="0%" sourceLinked="1"/>
        <c:majorTickMark val="none"/>
        <c:minorTickMark val="none"/>
        <c:tickLblPos val="nextTo"/>
        <c:crossAx val="167798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[AmazonReviewCS Dashboard.xlsx]AMAZON 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14. TOP 5 PRODUCT BY RATING AND REVIEW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TABLE'!$BF$3</c:f>
              <c:strCache>
                <c:ptCount val="1"/>
                <c:pt idx="0">
                  <c:v>Total</c:v>
                </c:pt>
              </c:strCache>
            </c:strRef>
          </c:tx>
          <c:spPr>
            <a:solidFill>
              <a:schemeClr val="dk1">
                <a:tint val="88500"/>
              </a:schemeClr>
            </a:solidFill>
            <a:ln>
              <a:noFill/>
            </a:ln>
            <a:effectLst/>
          </c:spPr>
          <c:invertIfNegative val="0"/>
          <c:cat>
            <c:strRef>
              <c:f>'AMAZON PIVOT TABLE'!$BE$4:$BE$9</c:f>
              <c:strCache>
                <c:ptCount val="5"/>
                <c:pt idx="0">
                  <c:v>B07KSMBL2H</c:v>
                </c:pt>
                <c:pt idx="1">
                  <c:v>B014I8SSD0</c:v>
                </c:pt>
                <c:pt idx="2">
                  <c:v>B014I8SX4Y</c:v>
                </c:pt>
                <c:pt idx="3">
                  <c:v>B07GQD4K6L</c:v>
                </c:pt>
                <c:pt idx="4">
                  <c:v>B07GPXXNNG</c:v>
                </c:pt>
              </c:strCache>
            </c:strRef>
          </c:cat>
          <c:val>
            <c:numRef>
              <c:f>'AMAZON PIVOT TABLE'!$BF$4:$BF$9</c:f>
              <c:numCache>
                <c:formatCode>#,##0</c:formatCode>
                <c:ptCount val="5"/>
                <c:pt idx="0">
                  <c:v>1878.6812000000002</c:v>
                </c:pt>
                <c:pt idx="1">
                  <c:v>1878.6812000000002</c:v>
                </c:pt>
                <c:pt idx="2">
                  <c:v>1878.6812000000002</c:v>
                </c:pt>
                <c:pt idx="3">
                  <c:v>1491.2232999999999</c:v>
                </c:pt>
                <c:pt idx="4">
                  <c:v>1491.2232999999999</c:v>
                </c:pt>
              </c:numCache>
            </c:numRef>
          </c:val>
          <c:extLst>
            <c:ext xmlns:c16="http://schemas.microsoft.com/office/drawing/2014/chart" uri="{C3380CC4-5D6E-409C-BE32-E72D297353CC}">
              <c16:uniqueId val="{00000000-BC9E-4BDC-8601-43777F83C8A9}"/>
            </c:ext>
          </c:extLst>
        </c:ser>
        <c:dLbls>
          <c:showLegendKey val="0"/>
          <c:showVal val="0"/>
          <c:showCatName val="0"/>
          <c:showSerName val="0"/>
          <c:showPercent val="0"/>
          <c:showBubbleSize val="0"/>
        </c:dLbls>
        <c:gapWidth val="219"/>
        <c:overlap val="-27"/>
        <c:axId val="1688987983"/>
        <c:axId val="1734707391"/>
      </c:barChart>
      <c:catAx>
        <c:axId val="1688987983"/>
        <c:scaling>
          <c:orientation val="minMax"/>
        </c:scaling>
        <c:delete val="1"/>
        <c:axPos val="b"/>
        <c:numFmt formatCode="General" sourceLinked="1"/>
        <c:majorTickMark val="none"/>
        <c:minorTickMark val="none"/>
        <c:tickLblPos val="nextTo"/>
        <c:crossAx val="1734707391"/>
        <c:crosses val="autoZero"/>
        <c:auto val="1"/>
        <c:lblAlgn val="ctr"/>
        <c:lblOffset val="100"/>
        <c:noMultiLvlLbl val="0"/>
      </c:catAx>
      <c:valAx>
        <c:axId val="1734707391"/>
        <c:scaling>
          <c:orientation val="minMax"/>
        </c:scaling>
        <c:delete val="1"/>
        <c:axPos val="l"/>
        <c:numFmt formatCode="#,##0" sourceLinked="1"/>
        <c:majorTickMark val="none"/>
        <c:minorTickMark val="none"/>
        <c:tickLblPos val="nextTo"/>
        <c:crossAx val="168898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effectLst/>
              </a:rPr>
              <a:t>12. PRODUCTS WITH &lt;1000 REVIEWS</a:t>
            </a:r>
            <a:r>
              <a:rPr lang="en-US" sz="1200" b="0" i="0" u="none" strike="noStrike" baseline="0"/>
              <a:t> </a:t>
            </a:r>
            <a:endParaRPr lang="en-US" sz="12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76000"/>
            </a:schemeClr>
          </a:solidFill>
          <a:ln w="19050">
            <a:solidFill>
              <a:schemeClr val="lt1"/>
            </a:solidFill>
          </a:ln>
          <a:effectLst/>
        </c:spPr>
      </c:pivotFmt>
      <c:pivotFmt>
        <c:idx val="2"/>
        <c:spPr>
          <a:solidFill>
            <a:schemeClr val="accent1">
              <a:tint val="77000"/>
            </a:schemeClr>
          </a:solidFill>
          <a:ln w="19050">
            <a:solidFill>
              <a:schemeClr val="lt1"/>
            </a:solidFill>
          </a:ln>
          <a:effectLst/>
        </c:spPr>
      </c:pivotFmt>
    </c:pivotFmts>
    <c:plotArea>
      <c:layout/>
      <c:pieChart>
        <c:varyColors val="1"/>
        <c:ser>
          <c:idx val="0"/>
          <c:order val="0"/>
          <c:tx>
            <c:strRef>
              <c:f>'AMAZON PIVOT TABLE'!$AX$3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C08B-4F13-A7F4-9DFB272D2126}"/>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C08B-4F13-A7F4-9DFB272D21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'AMAZON PIVOT TABLE'!$AW$4:$AW$6</c:f>
              <c:strCache>
                <c:ptCount val="2"/>
                <c:pt idx="0">
                  <c:v>Fewer than 1000</c:v>
                </c:pt>
                <c:pt idx="1">
                  <c:v>More than 1000</c:v>
                </c:pt>
              </c:strCache>
            </c:strRef>
          </c:cat>
          <c:val>
            <c:numRef>
              <c:f>'AMAZON PIVOT TABLE'!$AX$4:$AX$6</c:f>
              <c:numCache>
                <c:formatCode>General</c:formatCode>
                <c:ptCount val="2"/>
                <c:pt idx="0">
                  <c:v>328</c:v>
                </c:pt>
                <c:pt idx="1">
                  <c:v>1137</c:v>
                </c:pt>
              </c:numCache>
            </c:numRef>
          </c:val>
          <c:extLst>
            <c:ext xmlns:c16="http://schemas.microsoft.com/office/drawing/2014/chart" uri="{C3380CC4-5D6E-409C-BE32-E72D297353CC}">
              <c16:uniqueId val="{00000000-9E56-4D3A-A01E-FE8DCBADCF0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[AmazonReviewCS Dashboard.xlsx]AMAZON PIVOT TABLE!PivotTable1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 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52528135908139E-2"/>
          <c:y val="0.33285116269694026"/>
          <c:w val="0.88192960577925716"/>
          <c:h val="0.29537138586666406"/>
        </c:manualLayout>
      </c:layout>
      <c:barChart>
        <c:barDir val="col"/>
        <c:grouping val="clustered"/>
        <c:varyColors val="0"/>
        <c:ser>
          <c:idx val="0"/>
          <c:order val="0"/>
          <c:tx>
            <c:strRef>
              <c:f>'AMAZON PIVOT TABLE'!$E$3</c:f>
              <c:strCache>
                <c:ptCount val="1"/>
                <c:pt idx="0">
                  <c:v>Total</c:v>
                </c:pt>
              </c:strCache>
            </c:strRef>
          </c:tx>
          <c:spPr>
            <a:solidFill>
              <a:schemeClr val="accent4"/>
            </a:solidFill>
            <a:ln>
              <a:noFill/>
            </a:ln>
            <a:effectLst/>
          </c:spPr>
          <c:invertIfNegative val="0"/>
          <c:cat>
            <c:strRef>
              <c:f>'AMAZON PIVOT TABLE'!$D$4:$D$13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'AMAZON PIVOT TABLE'!$E$4:$E$13</c:f>
              <c:numCache>
                <c:formatCode>0.0%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7DA0-4A6A-AEAB-435BB15ED707}"/>
            </c:ext>
          </c:extLst>
        </c:ser>
        <c:dLbls>
          <c:showLegendKey val="0"/>
          <c:showVal val="0"/>
          <c:showCatName val="0"/>
          <c:showSerName val="0"/>
          <c:showPercent val="0"/>
          <c:showBubbleSize val="0"/>
        </c:dLbls>
        <c:gapWidth val="219"/>
        <c:overlap val="-27"/>
        <c:axId val="1578198287"/>
        <c:axId val="1738913151"/>
      </c:barChart>
      <c:catAx>
        <c:axId val="1578198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913151"/>
        <c:crosses val="autoZero"/>
        <c:auto val="1"/>
        <c:lblAlgn val="ctr"/>
        <c:lblOffset val="100"/>
        <c:noMultiLvlLbl val="0"/>
      </c:catAx>
      <c:valAx>
        <c:axId val="1738913151"/>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7819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5. AVERAGE ACTUAL PRICE vs DISCOUNTED PRICE BY CATEGORY</a:t>
            </a:r>
          </a:p>
        </c:rich>
      </c:tx>
      <c:layout>
        <c:manualLayout>
          <c:xMode val="edge"/>
          <c:yMode val="edge"/>
          <c:x val="7.8666666666666663E-2"/>
          <c:y val="0.207312627588218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'AMAZON PIVOT TABLE'!$U$3</c:f>
              <c:strCache>
                <c:ptCount val="1"/>
                <c:pt idx="0">
                  <c:v>Average of actual_price</c:v>
                </c:pt>
              </c:strCache>
            </c:strRef>
          </c:tx>
          <c:spPr>
            <a:ln w="28575" cap="rnd">
              <a:solidFill>
                <a:schemeClr val="accent1"/>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TABLE'!$U$4:$U$13</c:f>
              <c:numCache>
                <c:formatCode>#,##0.00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3208-4A81-9B89-941194D71D39}"/>
            </c:ext>
          </c:extLst>
        </c:ser>
        <c:ser>
          <c:idx val="1"/>
          <c:order val="1"/>
          <c:tx>
            <c:strRef>
              <c:f>'AMAZON PIVOT TABLE'!$V$3</c:f>
              <c:strCache>
                <c:ptCount val="1"/>
                <c:pt idx="0">
                  <c:v>Average of discounted_price</c:v>
                </c:pt>
              </c:strCache>
            </c:strRef>
          </c:tx>
          <c:spPr>
            <a:ln w="28575" cap="rnd">
              <a:solidFill>
                <a:schemeClr val="accent2"/>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TABLE'!$V$4:$V$13</c:f>
              <c:numCache>
                <c:formatCode>#,##0.00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3208-4A81-9B89-941194D71D39}"/>
            </c:ext>
          </c:extLst>
        </c:ser>
        <c:dLbls>
          <c:showLegendKey val="0"/>
          <c:showVal val="0"/>
          <c:showCatName val="0"/>
          <c:showSerName val="0"/>
          <c:showPercent val="0"/>
          <c:showBubbleSize val="0"/>
        </c:dLbls>
        <c:smooth val="0"/>
        <c:axId val="1678805775"/>
        <c:axId val="1734697823"/>
      </c:lineChart>
      <c:catAx>
        <c:axId val="1678805775"/>
        <c:scaling>
          <c:orientation val="minMax"/>
        </c:scaling>
        <c:delete val="1"/>
        <c:axPos val="b"/>
        <c:numFmt formatCode="General" sourceLinked="1"/>
        <c:majorTickMark val="out"/>
        <c:minorTickMark val="none"/>
        <c:tickLblPos val="nextTo"/>
        <c:crossAx val="1734697823"/>
        <c:crosses val="autoZero"/>
        <c:auto val="1"/>
        <c:lblAlgn val="ctr"/>
        <c:lblOffset val="100"/>
        <c:noMultiLvlLbl val="0"/>
      </c:catAx>
      <c:valAx>
        <c:axId val="1734697823"/>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167880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8. 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s>
    <c:plotArea>
      <c:layout/>
      <c:pieChart>
        <c:varyColors val="1"/>
        <c:ser>
          <c:idx val="0"/>
          <c:order val="0"/>
          <c:tx>
            <c:strRef>
              <c:f>'AMAZON PIVOT TABLE'!$AH$3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A7-43D1-8010-3282F77B32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A7-43D1-8010-3282F77B32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A7-43D1-8010-3282F77B327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5A7-43D1-8010-3282F77B327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5A7-43D1-8010-3282F77B327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5A7-43D1-8010-3282F77B327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5A7-43D1-8010-3282F77B327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5A7-43D1-8010-3282F77B327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5A7-43D1-8010-3282F77B327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5A7-43D1-8010-3282F77B327B}"/>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5A7-43D1-8010-3282F77B327B}"/>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5A7-43D1-8010-3282F77B327B}"/>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5A7-43D1-8010-3282F77B327B}"/>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5A7-43D1-8010-3282F77B327B}"/>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5A7-43D1-8010-3282F77B327B}"/>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5A7-43D1-8010-3282F77B327B}"/>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5A7-43D1-8010-3282F77B327B}"/>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B5A7-43D1-8010-3282F77B327B}"/>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B5A7-43D1-8010-3282F77B327B}"/>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B5A7-43D1-8010-3282F77B327B}"/>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B5A7-43D1-8010-3282F77B327B}"/>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B5A7-43D1-8010-3282F77B327B}"/>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B5A7-43D1-8010-3282F77B327B}"/>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B5A7-43D1-8010-3282F77B327B}"/>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B5A7-43D1-8010-3282F77B327B}"/>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B5A7-43D1-8010-3282F77B327B}"/>
              </c:ext>
            </c:extLst>
          </c:dPt>
          <c:cat>
            <c:strRef>
              <c:f>'AMAZON PIVOT TABLE'!$AG$4:$AG$30</c:f>
              <c:strCache>
                <c:ptCount val="26"/>
                <c:pt idx="0">
                  <c:v>4.1</c:v>
                </c:pt>
                <c:pt idx="1">
                  <c:v>4.3</c:v>
                </c:pt>
                <c:pt idx="2">
                  <c:v>4.2</c:v>
                </c:pt>
                <c:pt idx="3">
                  <c:v>4</c:v>
                </c:pt>
                <c:pt idx="4">
                  <c:v>3.9</c:v>
                </c:pt>
                <c:pt idx="5">
                  <c:v>4.4</c:v>
                </c:pt>
                <c:pt idx="6">
                  <c:v>3.8</c:v>
                </c:pt>
                <c:pt idx="7">
                  <c:v>4.5</c:v>
                </c:pt>
                <c:pt idx="8">
                  <c:v>3.7</c:v>
                </c:pt>
                <c:pt idx="9">
                  <c:v>3.6</c:v>
                </c:pt>
                <c:pt idx="10">
                  <c:v>3.5</c:v>
                </c:pt>
                <c:pt idx="11">
                  <c:v>4.6</c:v>
                </c:pt>
                <c:pt idx="12">
                  <c:v>3.3</c:v>
                </c:pt>
                <c:pt idx="13">
                  <c:v>3.4</c:v>
                </c:pt>
                <c:pt idx="14">
                  <c:v>4.7</c:v>
                </c:pt>
                <c:pt idx="15">
                  <c:v>3</c:v>
                </c:pt>
                <c:pt idx="16">
                  <c:v>3.1</c:v>
                </c:pt>
                <c:pt idx="17">
                  <c:v>5</c:v>
                </c:pt>
                <c:pt idx="18">
                  <c:v>4.8</c:v>
                </c:pt>
                <c:pt idx="19">
                  <c:v>2.8</c:v>
                </c:pt>
                <c:pt idx="20">
                  <c:v>3.2</c:v>
                </c:pt>
                <c:pt idx="21">
                  <c:v>2.3</c:v>
                </c:pt>
                <c:pt idx="22">
                  <c:v>2.6</c:v>
                </c:pt>
                <c:pt idx="23">
                  <c:v>2</c:v>
                </c:pt>
                <c:pt idx="24">
                  <c:v>|</c:v>
                </c:pt>
                <c:pt idx="25">
                  <c:v>2.9</c:v>
                </c:pt>
              </c:strCache>
            </c:strRef>
          </c:cat>
          <c:val>
            <c:numRef>
              <c:f>'AMAZON PIVOT TABLE'!$AH$4:$AH$30</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34-B5A7-43D1-8010-3282F77B32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11. RATING AND DISCOUNT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TABLE'!$AT$3</c:f>
              <c:strCache>
                <c:ptCount val="1"/>
                <c:pt idx="0">
                  <c:v>Total</c:v>
                </c:pt>
              </c:strCache>
            </c:strRef>
          </c:tx>
          <c:spPr>
            <a:solidFill>
              <a:schemeClr val="accent1"/>
            </a:solidFill>
            <a:ln>
              <a:noFill/>
            </a:ln>
            <a:effectLst/>
          </c:spPr>
          <c:invertIfNegative val="0"/>
          <c:cat>
            <c:strRef>
              <c:f>'AMAZON PIVOT TABLE'!$AS$4:$AS$9</c:f>
              <c:strCache>
                <c:ptCount val="5"/>
                <c:pt idx="0">
                  <c:v>&lt;20%</c:v>
                </c:pt>
                <c:pt idx="1">
                  <c:v>20%-40%</c:v>
                </c:pt>
                <c:pt idx="2">
                  <c:v>41%-60%</c:v>
                </c:pt>
                <c:pt idx="3">
                  <c:v>61%-80%</c:v>
                </c:pt>
                <c:pt idx="4">
                  <c:v>&gt;80%</c:v>
                </c:pt>
              </c:strCache>
            </c:strRef>
          </c:cat>
          <c:val>
            <c:numRef>
              <c:f>'AMAZON PIVOT TABLE'!$AT$4:$AT$9</c:f>
              <c:numCache>
                <c:formatCode>0.0</c:formatCode>
                <c:ptCount val="5"/>
                <c:pt idx="0">
                  <c:v>4.1684848484848498</c:v>
                </c:pt>
                <c:pt idx="1">
                  <c:v>4.1301136363636353</c:v>
                </c:pt>
                <c:pt idx="2">
                  <c:v>4.0793307086614083</c:v>
                </c:pt>
                <c:pt idx="3">
                  <c:v>4.0760526315789427</c:v>
                </c:pt>
                <c:pt idx="4">
                  <c:v>3.9762711864406786</c:v>
                </c:pt>
              </c:numCache>
            </c:numRef>
          </c:val>
          <c:extLst>
            <c:ext xmlns:c16="http://schemas.microsoft.com/office/drawing/2014/chart" uri="{C3380CC4-5D6E-409C-BE32-E72D297353CC}">
              <c16:uniqueId val="{00000000-4778-4399-B7FE-93FBDA15D413}"/>
            </c:ext>
          </c:extLst>
        </c:ser>
        <c:dLbls>
          <c:showLegendKey val="0"/>
          <c:showVal val="0"/>
          <c:showCatName val="0"/>
          <c:showSerName val="0"/>
          <c:showPercent val="0"/>
          <c:showBubbleSize val="0"/>
        </c:dLbls>
        <c:gapWidth val="219"/>
        <c:overlap val="-27"/>
        <c:axId val="1738448143"/>
        <c:axId val="1734714463"/>
      </c:barChart>
      <c:catAx>
        <c:axId val="1738448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714463"/>
        <c:crosses val="autoZero"/>
        <c:auto val="1"/>
        <c:lblAlgn val="ctr"/>
        <c:lblOffset val="100"/>
        <c:noMultiLvlLbl val="0"/>
      </c:catAx>
      <c:valAx>
        <c:axId val="1734714463"/>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4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14. TOP 5 PRODUCT BY RATING AND REVIEW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TABLE'!$BF$3</c:f>
              <c:strCache>
                <c:ptCount val="1"/>
                <c:pt idx="0">
                  <c:v>Total</c:v>
                </c:pt>
              </c:strCache>
            </c:strRef>
          </c:tx>
          <c:spPr>
            <a:solidFill>
              <a:schemeClr val="accent1"/>
            </a:solidFill>
            <a:ln>
              <a:noFill/>
            </a:ln>
            <a:effectLst/>
          </c:spPr>
          <c:invertIfNegative val="0"/>
          <c:cat>
            <c:strRef>
              <c:f>'AMAZON PIVOT TABLE'!$BE$4:$BE$9</c:f>
              <c:strCache>
                <c:ptCount val="5"/>
                <c:pt idx="0">
                  <c:v>B07KSMBL2H</c:v>
                </c:pt>
                <c:pt idx="1">
                  <c:v>B014I8SSD0</c:v>
                </c:pt>
                <c:pt idx="2">
                  <c:v>B014I8SX4Y</c:v>
                </c:pt>
                <c:pt idx="3">
                  <c:v>B07GQD4K6L</c:v>
                </c:pt>
                <c:pt idx="4">
                  <c:v>B07GPXXNNG</c:v>
                </c:pt>
              </c:strCache>
            </c:strRef>
          </c:cat>
          <c:val>
            <c:numRef>
              <c:f>'AMAZON PIVOT TABLE'!$BF$4:$BF$9</c:f>
              <c:numCache>
                <c:formatCode>#,##0</c:formatCode>
                <c:ptCount val="5"/>
                <c:pt idx="0">
                  <c:v>1878.6812000000002</c:v>
                </c:pt>
                <c:pt idx="1">
                  <c:v>1878.6812000000002</c:v>
                </c:pt>
                <c:pt idx="2">
                  <c:v>1878.6812000000002</c:v>
                </c:pt>
                <c:pt idx="3">
                  <c:v>1491.2232999999999</c:v>
                </c:pt>
                <c:pt idx="4">
                  <c:v>1491.2232999999999</c:v>
                </c:pt>
              </c:numCache>
            </c:numRef>
          </c:val>
          <c:extLst>
            <c:ext xmlns:c16="http://schemas.microsoft.com/office/drawing/2014/chart" uri="{C3380CC4-5D6E-409C-BE32-E72D297353CC}">
              <c16:uniqueId val="{00000000-405F-478A-AA67-258D7BD5E210}"/>
            </c:ext>
          </c:extLst>
        </c:ser>
        <c:dLbls>
          <c:showLegendKey val="0"/>
          <c:showVal val="0"/>
          <c:showCatName val="0"/>
          <c:showSerName val="0"/>
          <c:showPercent val="0"/>
          <c:showBubbleSize val="0"/>
        </c:dLbls>
        <c:gapWidth val="219"/>
        <c:overlap val="-27"/>
        <c:axId val="1688987983"/>
        <c:axId val="1734707391"/>
      </c:barChart>
      <c:catAx>
        <c:axId val="1688987983"/>
        <c:scaling>
          <c:orientation val="minMax"/>
        </c:scaling>
        <c:delete val="1"/>
        <c:axPos val="b"/>
        <c:numFmt formatCode="General" sourceLinked="1"/>
        <c:majorTickMark val="none"/>
        <c:minorTickMark val="none"/>
        <c:tickLblPos val="nextTo"/>
        <c:crossAx val="1734707391"/>
        <c:crosses val="autoZero"/>
        <c:auto val="1"/>
        <c:lblAlgn val="ctr"/>
        <c:lblOffset val="100"/>
        <c:noMultiLvlLbl val="0"/>
      </c:catAx>
      <c:valAx>
        <c:axId val="173470739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8898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3. 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hade val="44000"/>
            </a:schemeClr>
          </a:solidFill>
          <a:ln>
            <a:noFill/>
          </a:ln>
          <a:effectLst/>
        </c:spPr>
      </c:pivotFmt>
      <c:pivotFmt>
        <c:idx val="13"/>
        <c:spPr>
          <a:solidFill>
            <a:schemeClr val="accent1">
              <a:shade val="58000"/>
            </a:schemeClr>
          </a:solidFill>
          <a:ln>
            <a:noFill/>
          </a:ln>
          <a:effectLst/>
        </c:spPr>
      </c:pivotFmt>
      <c:pivotFmt>
        <c:idx val="14"/>
        <c:spPr>
          <a:solidFill>
            <a:schemeClr val="accent1">
              <a:shade val="72000"/>
            </a:schemeClr>
          </a:solidFill>
          <a:ln>
            <a:noFill/>
          </a:ln>
          <a:effectLst/>
        </c:spPr>
      </c:pivotFmt>
      <c:pivotFmt>
        <c:idx val="15"/>
        <c:spPr>
          <a:solidFill>
            <a:schemeClr val="accent1">
              <a:shade val="86000"/>
            </a:schemeClr>
          </a:solidFill>
          <a:ln>
            <a:noFill/>
          </a:ln>
          <a:effectLst/>
        </c:spPr>
      </c:pivotFmt>
      <c:pivotFmt>
        <c:idx val="16"/>
        <c:spPr>
          <a:solidFill>
            <a:schemeClr val="accent1"/>
          </a:solidFill>
          <a:ln>
            <a:noFill/>
          </a:ln>
          <a:effectLst/>
        </c:spPr>
      </c:pivotFmt>
      <c:pivotFmt>
        <c:idx val="17"/>
        <c:spPr>
          <a:solidFill>
            <a:schemeClr val="accent1">
              <a:tint val="86000"/>
            </a:schemeClr>
          </a:solidFill>
          <a:ln>
            <a:noFill/>
          </a:ln>
          <a:effectLst/>
        </c:spPr>
      </c:pivotFmt>
      <c:pivotFmt>
        <c:idx val="18"/>
        <c:spPr>
          <a:solidFill>
            <a:schemeClr val="accent1">
              <a:tint val="72000"/>
            </a:schemeClr>
          </a:solidFill>
          <a:ln>
            <a:noFill/>
          </a:ln>
          <a:effectLst/>
        </c:spPr>
      </c:pivotFmt>
      <c:pivotFmt>
        <c:idx val="19"/>
        <c:spPr>
          <a:solidFill>
            <a:schemeClr val="accent1">
              <a:tint val="58000"/>
            </a:schemeClr>
          </a:solidFill>
          <a:ln>
            <a:noFill/>
          </a:ln>
          <a:effectLst/>
        </c:spPr>
      </c:pivotFmt>
      <c:pivotFmt>
        <c:idx val="20"/>
        <c:spPr>
          <a:solidFill>
            <a:schemeClr val="accent1">
              <a:tint val="44000"/>
            </a:schemeClr>
          </a:solidFill>
          <a:ln>
            <a:noFill/>
          </a:ln>
          <a:effectLst/>
        </c:spPr>
      </c:pivotFmt>
    </c:pivotFmts>
    <c:plotArea>
      <c:layout/>
      <c:pieChart>
        <c:varyColors val="1"/>
        <c:ser>
          <c:idx val="0"/>
          <c:order val="0"/>
          <c:tx>
            <c:strRef>
              <c:f>'AMAZON PIVOT TABLE'!$M$3</c:f>
              <c:strCache>
                <c:ptCount val="1"/>
                <c:pt idx="0">
                  <c:v>Total</c:v>
                </c:pt>
              </c:strCache>
            </c:strRef>
          </c:tx>
          <c:dPt>
            <c:idx val="0"/>
            <c:bubble3D val="0"/>
            <c:spPr>
              <a:solidFill>
                <a:schemeClr val="accent1">
                  <a:shade val="44000"/>
                </a:schemeClr>
              </a:solidFill>
              <a:ln>
                <a:noFill/>
              </a:ln>
              <a:effectLst/>
            </c:spPr>
            <c:extLst>
              <c:ext xmlns:c16="http://schemas.microsoft.com/office/drawing/2014/chart" uri="{C3380CC4-5D6E-409C-BE32-E72D297353CC}">
                <c16:uniqueId val="{00000001-7F9B-4577-95DF-72945D48C9F8}"/>
              </c:ext>
            </c:extLst>
          </c:dPt>
          <c:dPt>
            <c:idx val="1"/>
            <c:bubble3D val="0"/>
            <c:spPr>
              <a:solidFill>
                <a:schemeClr val="accent1">
                  <a:shade val="58000"/>
                </a:schemeClr>
              </a:solidFill>
              <a:ln>
                <a:noFill/>
              </a:ln>
              <a:effectLst/>
            </c:spPr>
            <c:extLst>
              <c:ext xmlns:c16="http://schemas.microsoft.com/office/drawing/2014/chart" uri="{C3380CC4-5D6E-409C-BE32-E72D297353CC}">
                <c16:uniqueId val="{00000003-7F9B-4577-95DF-72945D48C9F8}"/>
              </c:ext>
            </c:extLst>
          </c:dPt>
          <c:dPt>
            <c:idx val="2"/>
            <c:bubble3D val="0"/>
            <c:spPr>
              <a:solidFill>
                <a:schemeClr val="accent1">
                  <a:shade val="72000"/>
                </a:schemeClr>
              </a:solidFill>
              <a:ln>
                <a:noFill/>
              </a:ln>
              <a:effectLst/>
            </c:spPr>
            <c:extLst>
              <c:ext xmlns:c16="http://schemas.microsoft.com/office/drawing/2014/chart" uri="{C3380CC4-5D6E-409C-BE32-E72D297353CC}">
                <c16:uniqueId val="{00000005-7F9B-4577-95DF-72945D48C9F8}"/>
              </c:ext>
            </c:extLst>
          </c:dPt>
          <c:dPt>
            <c:idx val="3"/>
            <c:bubble3D val="0"/>
            <c:spPr>
              <a:solidFill>
                <a:schemeClr val="accent1">
                  <a:shade val="86000"/>
                </a:schemeClr>
              </a:solidFill>
              <a:ln>
                <a:noFill/>
              </a:ln>
              <a:effectLst/>
            </c:spPr>
            <c:extLst>
              <c:ext xmlns:c16="http://schemas.microsoft.com/office/drawing/2014/chart" uri="{C3380CC4-5D6E-409C-BE32-E72D297353CC}">
                <c16:uniqueId val="{00000007-7F9B-4577-95DF-72945D48C9F8}"/>
              </c:ext>
            </c:extLst>
          </c:dPt>
          <c:dPt>
            <c:idx val="4"/>
            <c:bubble3D val="0"/>
            <c:spPr>
              <a:solidFill>
                <a:schemeClr val="accent1"/>
              </a:solidFill>
              <a:ln>
                <a:noFill/>
              </a:ln>
              <a:effectLst/>
            </c:spPr>
            <c:extLst>
              <c:ext xmlns:c16="http://schemas.microsoft.com/office/drawing/2014/chart" uri="{C3380CC4-5D6E-409C-BE32-E72D297353CC}">
                <c16:uniqueId val="{00000009-7F9B-4577-95DF-72945D48C9F8}"/>
              </c:ext>
            </c:extLst>
          </c:dPt>
          <c:dPt>
            <c:idx val="5"/>
            <c:bubble3D val="0"/>
            <c:spPr>
              <a:solidFill>
                <a:schemeClr val="accent1">
                  <a:tint val="86000"/>
                </a:schemeClr>
              </a:solidFill>
              <a:ln>
                <a:noFill/>
              </a:ln>
              <a:effectLst/>
            </c:spPr>
            <c:extLst>
              <c:ext xmlns:c16="http://schemas.microsoft.com/office/drawing/2014/chart" uri="{C3380CC4-5D6E-409C-BE32-E72D297353CC}">
                <c16:uniqueId val="{0000000B-7F9B-4577-95DF-72945D48C9F8}"/>
              </c:ext>
            </c:extLst>
          </c:dPt>
          <c:dPt>
            <c:idx val="6"/>
            <c:bubble3D val="0"/>
            <c:spPr>
              <a:solidFill>
                <a:schemeClr val="accent1">
                  <a:tint val="72000"/>
                </a:schemeClr>
              </a:solidFill>
              <a:ln>
                <a:noFill/>
              </a:ln>
              <a:effectLst/>
            </c:spPr>
            <c:extLst>
              <c:ext xmlns:c16="http://schemas.microsoft.com/office/drawing/2014/chart" uri="{C3380CC4-5D6E-409C-BE32-E72D297353CC}">
                <c16:uniqueId val="{0000000D-7F9B-4577-95DF-72945D48C9F8}"/>
              </c:ext>
            </c:extLst>
          </c:dPt>
          <c:dPt>
            <c:idx val="7"/>
            <c:bubble3D val="0"/>
            <c:spPr>
              <a:solidFill>
                <a:schemeClr val="accent1">
                  <a:tint val="58000"/>
                </a:schemeClr>
              </a:solidFill>
              <a:ln>
                <a:noFill/>
              </a:ln>
              <a:effectLst/>
            </c:spPr>
            <c:extLst>
              <c:ext xmlns:c16="http://schemas.microsoft.com/office/drawing/2014/chart" uri="{C3380CC4-5D6E-409C-BE32-E72D297353CC}">
                <c16:uniqueId val="{0000000F-7F9B-4577-95DF-72945D48C9F8}"/>
              </c:ext>
            </c:extLst>
          </c:dPt>
          <c:dPt>
            <c:idx val="8"/>
            <c:bubble3D val="0"/>
            <c:spPr>
              <a:solidFill>
                <a:schemeClr val="accent1">
                  <a:tint val="44000"/>
                </a:schemeClr>
              </a:solidFill>
              <a:ln>
                <a:noFill/>
              </a:ln>
              <a:effectLst/>
            </c:spPr>
            <c:extLst>
              <c:ext xmlns:c16="http://schemas.microsoft.com/office/drawing/2014/chart" uri="{C3380CC4-5D6E-409C-BE32-E72D297353CC}">
                <c16:uniqueId val="{00000011-7F9B-4577-95DF-72945D48C9F8}"/>
              </c:ext>
            </c:extLst>
          </c:dPt>
          <c:cat>
            <c:strRef>
              <c:f>'AMAZON PIVOT TABLE'!$L$4:$L$13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TABLE'!$M$4:$M$13</c:f>
              <c:numCache>
                <c:formatCode>#,##0</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12-7F9B-4577-95DF-72945D48C9F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9. 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ofPieChart>
        <c:ofPieType val="bar"/>
        <c:varyColors val="1"/>
        <c:ser>
          <c:idx val="0"/>
          <c:order val="0"/>
          <c:tx>
            <c:strRef>
              <c:f>'AMAZON PIVOT TABLE'!$AL$3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F7-4779-BA42-92FC0FA9BF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F7-4779-BA42-92FC0FA9BF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F7-4779-BA42-92FC0FA9BF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F7-4779-BA42-92FC0FA9BF3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F7-4779-BA42-92FC0FA9BF3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9F7-4779-BA42-92FC0FA9BF3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9F7-4779-BA42-92FC0FA9BF3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9F7-4779-BA42-92FC0FA9BF3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9F7-4779-BA42-92FC0FA9BF3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5E2-40E1-8976-3F33F995750D}"/>
              </c:ext>
            </c:extLst>
          </c:dPt>
          <c:cat>
            <c:strRef>
              <c:f>'AMAZON PIVOT TABLE'!$AK$4:$AK$13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TABLE'!$AL$4:$AL$13</c:f>
              <c:numCache>
                <c:formatCode>#,##0</c:formatCode>
                <c:ptCount val="9"/>
                <c:pt idx="0">
                  <c:v>4472000</c:v>
                </c:pt>
                <c:pt idx="1">
                  <c:v>12614808460.58</c:v>
                </c:pt>
                <c:pt idx="2">
                  <c:v>97190500294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2-D9F7-4779-BA42-92FC0FA9BF31}"/>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1. 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61851798262443E-2"/>
          <c:y val="0.16000676868945962"/>
          <c:w val="0.87568837490860396"/>
          <c:h val="0.65709427246763952"/>
        </c:manualLayout>
      </c:layout>
      <c:barChart>
        <c:barDir val="col"/>
        <c:grouping val="clustered"/>
        <c:varyColors val="0"/>
        <c:ser>
          <c:idx val="0"/>
          <c:order val="0"/>
          <c:tx>
            <c:strRef>
              <c:f>'AMAZON PIVOT TABLE'!$E$3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PIVOT TABLE'!$D$4:$D$13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'AMAZON PIVOT TABLE'!$E$4:$E$13</c:f>
              <c:numCache>
                <c:formatCode>0.0%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4A59-44F1-948C-7DC2ACECBE5A}"/>
            </c:ext>
          </c:extLst>
        </c:ser>
        <c:dLbls>
          <c:dLblPos val="outEnd"/>
          <c:showLegendKey val="0"/>
          <c:showVal val="1"/>
          <c:showCatName val="0"/>
          <c:showSerName val="0"/>
          <c:showPercent val="0"/>
          <c:showBubbleSize val="0"/>
        </c:dLbls>
        <c:gapWidth val="219"/>
        <c:overlap val="-27"/>
        <c:axId val="1578198287"/>
        <c:axId val="1738913151"/>
      </c:barChart>
      <c:catAx>
        <c:axId val="1578198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913151"/>
        <c:crosses val="autoZero"/>
        <c:auto val="1"/>
        <c:lblAlgn val="ctr"/>
        <c:lblOffset val="100"/>
        <c:noMultiLvlLbl val="0"/>
      </c:catAx>
      <c:valAx>
        <c:axId val="1738913151"/>
        <c:scaling>
          <c:orientation val="minMax"/>
        </c:scaling>
        <c:delete val="1"/>
        <c:axPos val="l"/>
        <c:numFmt formatCode="0.0%" sourceLinked="1"/>
        <c:majorTickMark val="out"/>
        <c:minorTickMark val="none"/>
        <c:tickLblPos val="nextTo"/>
        <c:crossAx val="157819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TABLE!PivotTable5</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5. AVERAGE ACTUAL PRICE vs DISCOUNTED PRICE BY CATEGORY</a:t>
            </a:r>
          </a:p>
        </c:rich>
      </c:tx>
      <c:layout>
        <c:manualLayout>
          <c:xMode val="edge"/>
          <c:yMode val="edge"/>
          <c:x val="0.1526621089370771"/>
          <c:y val="0.1204677511370918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'AMAZON PIVOT TABLE'!$U$3</c:f>
              <c:strCache>
                <c:ptCount val="1"/>
                <c:pt idx="0">
                  <c:v>Average of actual_price</c:v>
                </c:pt>
              </c:strCache>
            </c:strRef>
          </c:tx>
          <c:spPr>
            <a:ln w="28575" cap="rnd">
              <a:solidFill>
                <a:schemeClr val="accent1">
                  <a:tint val="77000"/>
                </a:schemeClr>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TABLE'!$U$4:$U$13</c:f>
              <c:numCache>
                <c:formatCode>#,##0.00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5CE4-459B-8FA0-971B262675D1}"/>
            </c:ext>
          </c:extLst>
        </c:ser>
        <c:ser>
          <c:idx val="1"/>
          <c:order val="1"/>
          <c:tx>
            <c:strRef>
              <c:f>'AMAZON PIVOT TABLE'!$V$3</c:f>
              <c:strCache>
                <c:ptCount val="1"/>
                <c:pt idx="0">
                  <c:v>Average of discounted_price</c:v>
                </c:pt>
              </c:strCache>
            </c:strRef>
          </c:tx>
          <c:spPr>
            <a:ln w="28575" cap="rnd">
              <a:solidFill>
                <a:schemeClr val="accent1">
                  <a:shade val="76000"/>
                </a:schemeClr>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TABLE'!$V$4:$V$13</c:f>
              <c:numCache>
                <c:formatCode>#,##0.00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5CE4-459B-8FA0-971B262675D1}"/>
            </c:ext>
          </c:extLst>
        </c:ser>
        <c:dLbls>
          <c:showLegendKey val="0"/>
          <c:showVal val="0"/>
          <c:showCatName val="0"/>
          <c:showSerName val="0"/>
          <c:showPercent val="0"/>
          <c:showBubbleSize val="0"/>
        </c:dLbls>
        <c:smooth val="0"/>
        <c:axId val="1678805775"/>
        <c:axId val="1734697823"/>
      </c:lineChart>
      <c:catAx>
        <c:axId val="1678805775"/>
        <c:scaling>
          <c:orientation val="minMax"/>
        </c:scaling>
        <c:delete val="1"/>
        <c:axPos val="b"/>
        <c:numFmt formatCode="General" sourceLinked="1"/>
        <c:majorTickMark val="out"/>
        <c:minorTickMark val="none"/>
        <c:tickLblPos val="nextTo"/>
        <c:crossAx val="1734697823"/>
        <c:crosses val="autoZero"/>
        <c:auto val="1"/>
        <c:lblAlgn val="ctr"/>
        <c:lblOffset val="100"/>
        <c:noMultiLvlLbl val="0"/>
      </c:catAx>
      <c:valAx>
        <c:axId val="1734697823"/>
        <c:scaling>
          <c:orientation val="minMax"/>
        </c:scaling>
        <c:delete val="1"/>
        <c:axPos val="l"/>
        <c:numFmt formatCode="#,##0.00" sourceLinked="1"/>
        <c:majorTickMark val="out"/>
        <c:minorTickMark val="none"/>
        <c:tickLblPos val="nextTo"/>
        <c:crossAx val="1678805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8. 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hade val="35000"/>
            </a:schemeClr>
          </a:solidFill>
          <a:ln w="19050">
            <a:solidFill>
              <a:schemeClr val="lt1"/>
            </a:solidFill>
          </a:ln>
          <a:effectLst/>
        </c:spPr>
      </c:pivotFmt>
      <c:pivotFmt>
        <c:idx val="56"/>
        <c:spPr>
          <a:solidFill>
            <a:schemeClr val="accent1">
              <a:shade val="40000"/>
            </a:schemeClr>
          </a:solidFill>
          <a:ln w="19050">
            <a:solidFill>
              <a:schemeClr val="lt1"/>
            </a:solidFill>
          </a:ln>
          <a:effectLst/>
        </c:spPr>
      </c:pivotFmt>
      <c:pivotFmt>
        <c:idx val="57"/>
        <c:spPr>
          <a:solidFill>
            <a:schemeClr val="accent1">
              <a:shade val="45000"/>
            </a:schemeClr>
          </a:solidFill>
          <a:ln w="19050">
            <a:solidFill>
              <a:schemeClr val="lt1"/>
            </a:solidFill>
          </a:ln>
          <a:effectLst/>
        </c:spPr>
      </c:pivotFmt>
      <c:pivotFmt>
        <c:idx val="58"/>
        <c:spPr>
          <a:solidFill>
            <a:schemeClr val="accent1">
              <a:shade val="50000"/>
            </a:schemeClr>
          </a:solidFill>
          <a:ln w="19050">
            <a:solidFill>
              <a:schemeClr val="lt1"/>
            </a:solidFill>
          </a:ln>
          <a:effectLst/>
        </c:spPr>
      </c:pivotFmt>
      <c:pivotFmt>
        <c:idx val="59"/>
        <c:spPr>
          <a:solidFill>
            <a:schemeClr val="accent1">
              <a:shade val="55000"/>
            </a:schemeClr>
          </a:solidFill>
          <a:ln w="19050">
            <a:solidFill>
              <a:schemeClr val="lt1"/>
            </a:solidFill>
          </a:ln>
          <a:effectLst/>
        </c:spPr>
      </c:pivotFmt>
      <c:pivotFmt>
        <c:idx val="60"/>
        <c:spPr>
          <a:solidFill>
            <a:schemeClr val="accent1">
              <a:shade val="61000"/>
            </a:schemeClr>
          </a:solidFill>
          <a:ln w="19050">
            <a:solidFill>
              <a:schemeClr val="lt1"/>
            </a:solidFill>
          </a:ln>
          <a:effectLst/>
        </c:spPr>
      </c:pivotFmt>
      <c:pivotFmt>
        <c:idx val="61"/>
        <c:spPr>
          <a:solidFill>
            <a:schemeClr val="accent1">
              <a:shade val="66000"/>
            </a:schemeClr>
          </a:solidFill>
          <a:ln w="19050">
            <a:solidFill>
              <a:schemeClr val="lt1"/>
            </a:solidFill>
          </a:ln>
          <a:effectLst/>
        </c:spPr>
      </c:pivotFmt>
      <c:pivotFmt>
        <c:idx val="62"/>
        <c:spPr>
          <a:solidFill>
            <a:schemeClr val="accent1">
              <a:shade val="71000"/>
            </a:schemeClr>
          </a:solidFill>
          <a:ln w="19050">
            <a:solidFill>
              <a:schemeClr val="lt1"/>
            </a:solidFill>
          </a:ln>
          <a:effectLst/>
        </c:spPr>
      </c:pivotFmt>
      <c:pivotFmt>
        <c:idx val="63"/>
        <c:spPr>
          <a:solidFill>
            <a:schemeClr val="accent1">
              <a:shade val="76000"/>
            </a:schemeClr>
          </a:solidFill>
          <a:ln w="19050">
            <a:solidFill>
              <a:schemeClr val="lt1"/>
            </a:solidFill>
          </a:ln>
          <a:effectLst/>
        </c:spPr>
      </c:pivotFmt>
      <c:pivotFmt>
        <c:idx val="64"/>
        <c:spPr>
          <a:solidFill>
            <a:schemeClr val="accent1">
              <a:shade val="81000"/>
            </a:schemeClr>
          </a:solidFill>
          <a:ln w="19050">
            <a:solidFill>
              <a:schemeClr val="lt1"/>
            </a:solidFill>
          </a:ln>
          <a:effectLst/>
        </c:spPr>
      </c:pivotFmt>
      <c:pivotFmt>
        <c:idx val="65"/>
        <c:spPr>
          <a:solidFill>
            <a:schemeClr val="accent1">
              <a:shade val="87000"/>
            </a:schemeClr>
          </a:solidFill>
          <a:ln w="19050">
            <a:solidFill>
              <a:schemeClr val="lt1"/>
            </a:solidFill>
          </a:ln>
          <a:effectLst/>
        </c:spPr>
      </c:pivotFmt>
      <c:pivotFmt>
        <c:idx val="66"/>
        <c:spPr>
          <a:solidFill>
            <a:schemeClr val="accent1">
              <a:shade val="92000"/>
            </a:schemeClr>
          </a:solidFill>
          <a:ln w="19050">
            <a:solidFill>
              <a:schemeClr val="lt1"/>
            </a:solidFill>
          </a:ln>
          <a:effectLst/>
        </c:spPr>
      </c:pivotFmt>
      <c:pivotFmt>
        <c:idx val="67"/>
        <c:spPr>
          <a:solidFill>
            <a:schemeClr val="accent1">
              <a:shade val="97000"/>
            </a:schemeClr>
          </a:solidFill>
          <a:ln w="19050">
            <a:solidFill>
              <a:schemeClr val="lt1"/>
            </a:solidFill>
          </a:ln>
          <a:effectLst/>
        </c:spPr>
      </c:pivotFmt>
      <c:pivotFmt>
        <c:idx val="68"/>
        <c:spPr>
          <a:solidFill>
            <a:schemeClr val="accent1">
              <a:tint val="98000"/>
            </a:schemeClr>
          </a:solidFill>
          <a:ln w="19050">
            <a:solidFill>
              <a:schemeClr val="lt1"/>
            </a:solidFill>
          </a:ln>
          <a:effectLst/>
        </c:spPr>
      </c:pivotFmt>
      <c:pivotFmt>
        <c:idx val="69"/>
        <c:spPr>
          <a:solidFill>
            <a:schemeClr val="accent1">
              <a:tint val="93000"/>
            </a:schemeClr>
          </a:solidFill>
          <a:ln w="19050">
            <a:solidFill>
              <a:schemeClr val="lt1"/>
            </a:solidFill>
          </a:ln>
          <a:effectLst/>
        </c:spPr>
      </c:pivotFmt>
      <c:pivotFmt>
        <c:idx val="70"/>
        <c:spPr>
          <a:solidFill>
            <a:schemeClr val="accent1">
              <a:tint val="88000"/>
            </a:schemeClr>
          </a:solidFill>
          <a:ln w="19050">
            <a:solidFill>
              <a:schemeClr val="lt1"/>
            </a:solidFill>
          </a:ln>
          <a:effectLst/>
        </c:spPr>
      </c:pivotFmt>
      <c:pivotFmt>
        <c:idx val="71"/>
        <c:spPr>
          <a:solidFill>
            <a:schemeClr val="accent1">
              <a:tint val="82000"/>
            </a:schemeClr>
          </a:solidFill>
          <a:ln w="19050">
            <a:solidFill>
              <a:schemeClr val="lt1"/>
            </a:solidFill>
          </a:ln>
          <a:effectLst/>
        </c:spPr>
      </c:pivotFmt>
      <c:pivotFmt>
        <c:idx val="72"/>
        <c:spPr>
          <a:solidFill>
            <a:schemeClr val="accent1">
              <a:tint val="77000"/>
            </a:schemeClr>
          </a:solidFill>
          <a:ln w="19050">
            <a:solidFill>
              <a:schemeClr val="lt1"/>
            </a:solidFill>
          </a:ln>
          <a:effectLst/>
        </c:spPr>
      </c:pivotFmt>
      <c:pivotFmt>
        <c:idx val="73"/>
        <c:spPr>
          <a:solidFill>
            <a:schemeClr val="accent1">
              <a:tint val="72000"/>
            </a:schemeClr>
          </a:solidFill>
          <a:ln w="19050">
            <a:solidFill>
              <a:schemeClr val="lt1"/>
            </a:solidFill>
          </a:ln>
          <a:effectLst/>
        </c:spPr>
      </c:pivotFmt>
      <c:pivotFmt>
        <c:idx val="74"/>
        <c:spPr>
          <a:solidFill>
            <a:schemeClr val="accent1">
              <a:tint val="67000"/>
            </a:schemeClr>
          </a:solidFill>
          <a:ln w="19050">
            <a:solidFill>
              <a:schemeClr val="lt1"/>
            </a:solidFill>
          </a:ln>
          <a:effectLst/>
        </c:spPr>
      </c:pivotFmt>
      <c:pivotFmt>
        <c:idx val="75"/>
        <c:spPr>
          <a:solidFill>
            <a:schemeClr val="accent1">
              <a:tint val="62000"/>
            </a:schemeClr>
          </a:solidFill>
          <a:ln w="19050">
            <a:solidFill>
              <a:schemeClr val="lt1"/>
            </a:solidFill>
          </a:ln>
          <a:effectLst/>
        </c:spPr>
      </c:pivotFmt>
      <c:pivotFmt>
        <c:idx val="76"/>
        <c:spPr>
          <a:solidFill>
            <a:schemeClr val="accent1">
              <a:tint val="56000"/>
            </a:schemeClr>
          </a:solidFill>
          <a:ln w="19050">
            <a:solidFill>
              <a:schemeClr val="lt1"/>
            </a:solidFill>
          </a:ln>
          <a:effectLst/>
        </c:spPr>
      </c:pivotFmt>
      <c:pivotFmt>
        <c:idx val="77"/>
        <c:spPr>
          <a:solidFill>
            <a:schemeClr val="accent1">
              <a:tint val="51000"/>
            </a:schemeClr>
          </a:solidFill>
          <a:ln w="19050">
            <a:solidFill>
              <a:schemeClr val="lt1"/>
            </a:solidFill>
          </a:ln>
          <a:effectLst/>
        </c:spPr>
      </c:pivotFmt>
      <c:pivotFmt>
        <c:idx val="78"/>
        <c:spPr>
          <a:solidFill>
            <a:schemeClr val="accent1">
              <a:tint val="46000"/>
            </a:schemeClr>
          </a:solidFill>
          <a:ln w="19050">
            <a:solidFill>
              <a:schemeClr val="lt1"/>
            </a:solidFill>
          </a:ln>
          <a:effectLst/>
        </c:spPr>
      </c:pivotFmt>
      <c:pivotFmt>
        <c:idx val="79"/>
        <c:spPr>
          <a:solidFill>
            <a:schemeClr val="accent1">
              <a:tint val="41000"/>
            </a:schemeClr>
          </a:solidFill>
          <a:ln w="19050">
            <a:solidFill>
              <a:schemeClr val="lt1"/>
            </a:solidFill>
          </a:ln>
          <a:effectLst/>
        </c:spPr>
      </c:pivotFmt>
      <c:pivotFmt>
        <c:idx val="80"/>
        <c:spPr>
          <a:solidFill>
            <a:schemeClr val="accent1">
              <a:tint val="36000"/>
            </a:schemeClr>
          </a:solidFill>
          <a:ln w="19050">
            <a:solidFill>
              <a:schemeClr val="lt1"/>
            </a:solidFill>
          </a:ln>
          <a:effectLst/>
        </c:spPr>
      </c:pivotFmt>
    </c:pivotFmts>
    <c:plotArea>
      <c:layout/>
      <c:pieChart>
        <c:varyColors val="1"/>
        <c:ser>
          <c:idx val="0"/>
          <c:order val="0"/>
          <c:tx>
            <c:strRef>
              <c:f>'AMAZON PIVOT TABLE'!$AH$3</c:f>
              <c:strCache>
                <c:ptCount val="1"/>
                <c:pt idx="0">
                  <c:v>Total</c:v>
                </c:pt>
              </c:strCache>
            </c:strRef>
          </c:tx>
          <c:dPt>
            <c:idx val="0"/>
            <c:bubble3D val="0"/>
            <c:spPr>
              <a:solidFill>
                <a:schemeClr val="accent1">
                  <a:tint val="82000"/>
                </a:schemeClr>
              </a:solidFill>
              <a:ln w="19050">
                <a:solidFill>
                  <a:schemeClr val="lt1"/>
                </a:solidFill>
              </a:ln>
              <a:effectLst/>
            </c:spPr>
            <c:extLst>
              <c:ext xmlns:c16="http://schemas.microsoft.com/office/drawing/2014/chart" uri="{C3380CC4-5D6E-409C-BE32-E72D297353CC}">
                <c16:uniqueId val="{00000001-0559-4D71-A70E-583C493F307B}"/>
              </c:ext>
            </c:extLst>
          </c:dPt>
          <c:dPt>
            <c:idx val="1"/>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3-0559-4D71-A70E-583C493F307B}"/>
              </c:ext>
            </c:extLst>
          </c:dPt>
          <c:dPt>
            <c:idx val="2"/>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5-0559-4D71-A70E-583C493F307B}"/>
              </c:ext>
            </c:extLst>
          </c:dPt>
          <c:dPt>
            <c:idx val="3"/>
            <c:bubble3D val="0"/>
            <c:spPr>
              <a:solidFill>
                <a:schemeClr val="accent1">
                  <a:tint val="88000"/>
                </a:schemeClr>
              </a:solidFill>
              <a:ln w="19050">
                <a:solidFill>
                  <a:schemeClr val="lt1"/>
                </a:solidFill>
              </a:ln>
              <a:effectLst/>
            </c:spPr>
            <c:extLst>
              <c:ext xmlns:c16="http://schemas.microsoft.com/office/drawing/2014/chart" uri="{C3380CC4-5D6E-409C-BE32-E72D297353CC}">
                <c16:uniqueId val="{00000007-0559-4D71-A70E-583C493F307B}"/>
              </c:ext>
            </c:extLst>
          </c:dPt>
          <c:dPt>
            <c:idx val="4"/>
            <c:bubble3D val="0"/>
            <c:spPr>
              <a:solidFill>
                <a:schemeClr val="accent1">
                  <a:tint val="93000"/>
                </a:schemeClr>
              </a:solidFill>
              <a:ln w="19050">
                <a:solidFill>
                  <a:schemeClr val="lt1"/>
                </a:solidFill>
              </a:ln>
              <a:effectLst/>
            </c:spPr>
            <c:extLst>
              <c:ext xmlns:c16="http://schemas.microsoft.com/office/drawing/2014/chart" uri="{C3380CC4-5D6E-409C-BE32-E72D297353CC}">
                <c16:uniqueId val="{00000009-0559-4D71-A70E-583C493F307B}"/>
              </c:ext>
            </c:extLst>
          </c:dPt>
          <c:dPt>
            <c:idx val="5"/>
            <c:bubble3D val="0"/>
            <c:spPr>
              <a:solidFill>
                <a:schemeClr val="accent1">
                  <a:tint val="67000"/>
                </a:schemeClr>
              </a:solidFill>
              <a:ln w="19050">
                <a:solidFill>
                  <a:schemeClr val="lt1"/>
                </a:solidFill>
              </a:ln>
              <a:effectLst/>
            </c:spPr>
            <c:extLst>
              <c:ext xmlns:c16="http://schemas.microsoft.com/office/drawing/2014/chart" uri="{C3380CC4-5D6E-409C-BE32-E72D297353CC}">
                <c16:uniqueId val="{0000000B-0559-4D71-A70E-583C493F307B}"/>
              </c:ext>
            </c:extLst>
          </c:dPt>
          <c:dPt>
            <c:idx val="6"/>
            <c:bubble3D val="0"/>
            <c:spPr>
              <a:solidFill>
                <a:schemeClr val="accent1">
                  <a:tint val="98000"/>
                </a:schemeClr>
              </a:solidFill>
              <a:ln w="19050">
                <a:solidFill>
                  <a:schemeClr val="lt1"/>
                </a:solidFill>
              </a:ln>
              <a:effectLst/>
            </c:spPr>
            <c:extLst>
              <c:ext xmlns:c16="http://schemas.microsoft.com/office/drawing/2014/chart" uri="{C3380CC4-5D6E-409C-BE32-E72D297353CC}">
                <c16:uniqueId val="{0000000D-0559-4D71-A70E-583C493F307B}"/>
              </c:ext>
            </c:extLst>
          </c:dPt>
          <c:dPt>
            <c:idx val="7"/>
            <c:bubble3D val="0"/>
            <c:spPr>
              <a:solidFill>
                <a:schemeClr val="accent1">
                  <a:tint val="62000"/>
                </a:schemeClr>
              </a:solidFill>
              <a:ln w="19050">
                <a:solidFill>
                  <a:schemeClr val="lt1"/>
                </a:solidFill>
              </a:ln>
              <a:effectLst/>
            </c:spPr>
            <c:extLst>
              <c:ext xmlns:c16="http://schemas.microsoft.com/office/drawing/2014/chart" uri="{C3380CC4-5D6E-409C-BE32-E72D297353CC}">
                <c16:uniqueId val="{0000000F-0559-4D71-A70E-583C493F307B}"/>
              </c:ext>
            </c:extLst>
          </c:dPt>
          <c:dPt>
            <c:idx val="8"/>
            <c:bubble3D val="0"/>
            <c:spPr>
              <a:solidFill>
                <a:schemeClr val="accent1">
                  <a:shade val="97000"/>
                </a:schemeClr>
              </a:solidFill>
              <a:ln w="19050">
                <a:solidFill>
                  <a:schemeClr val="lt1"/>
                </a:solidFill>
              </a:ln>
              <a:effectLst/>
            </c:spPr>
            <c:extLst>
              <c:ext xmlns:c16="http://schemas.microsoft.com/office/drawing/2014/chart" uri="{C3380CC4-5D6E-409C-BE32-E72D297353CC}">
                <c16:uniqueId val="{00000011-0559-4D71-A70E-583C493F307B}"/>
              </c:ext>
            </c:extLst>
          </c:dPt>
          <c:dPt>
            <c:idx val="9"/>
            <c:bubble3D val="0"/>
            <c:spPr>
              <a:solidFill>
                <a:schemeClr val="accent1">
                  <a:shade val="92000"/>
                </a:schemeClr>
              </a:solidFill>
              <a:ln w="19050">
                <a:solidFill>
                  <a:schemeClr val="lt1"/>
                </a:solidFill>
              </a:ln>
              <a:effectLst/>
            </c:spPr>
            <c:extLst>
              <c:ext xmlns:c16="http://schemas.microsoft.com/office/drawing/2014/chart" uri="{C3380CC4-5D6E-409C-BE32-E72D297353CC}">
                <c16:uniqueId val="{00000013-0559-4D71-A70E-583C493F307B}"/>
              </c:ext>
            </c:extLst>
          </c:dPt>
          <c:dPt>
            <c:idx val="10"/>
            <c:bubble3D val="0"/>
            <c:spPr>
              <a:solidFill>
                <a:schemeClr val="accent1">
                  <a:shade val="87000"/>
                </a:schemeClr>
              </a:solidFill>
              <a:ln w="19050">
                <a:solidFill>
                  <a:schemeClr val="lt1"/>
                </a:solidFill>
              </a:ln>
              <a:effectLst/>
            </c:spPr>
            <c:extLst>
              <c:ext xmlns:c16="http://schemas.microsoft.com/office/drawing/2014/chart" uri="{C3380CC4-5D6E-409C-BE32-E72D297353CC}">
                <c16:uniqueId val="{00000015-0559-4D71-A70E-583C493F307B}"/>
              </c:ext>
            </c:extLst>
          </c:dPt>
          <c:dPt>
            <c:idx val="11"/>
            <c:bubble3D val="0"/>
            <c:spPr>
              <a:solidFill>
                <a:schemeClr val="accent1">
                  <a:tint val="56000"/>
                </a:schemeClr>
              </a:solidFill>
              <a:ln w="19050">
                <a:solidFill>
                  <a:schemeClr val="lt1"/>
                </a:solidFill>
              </a:ln>
              <a:effectLst/>
            </c:spPr>
            <c:extLst>
              <c:ext xmlns:c16="http://schemas.microsoft.com/office/drawing/2014/chart" uri="{C3380CC4-5D6E-409C-BE32-E72D297353CC}">
                <c16:uniqueId val="{00000017-0559-4D71-A70E-583C493F307B}"/>
              </c:ext>
            </c:extLst>
          </c:dPt>
          <c:dPt>
            <c:idx val="12"/>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19-0559-4D71-A70E-583C493F307B}"/>
              </c:ext>
            </c:extLst>
          </c:dPt>
          <c:dPt>
            <c:idx val="13"/>
            <c:bubble3D val="0"/>
            <c:spPr>
              <a:solidFill>
                <a:schemeClr val="accent1">
                  <a:shade val="81000"/>
                </a:schemeClr>
              </a:solidFill>
              <a:ln w="19050">
                <a:solidFill>
                  <a:schemeClr val="lt1"/>
                </a:solidFill>
              </a:ln>
              <a:effectLst/>
            </c:spPr>
            <c:extLst>
              <c:ext xmlns:c16="http://schemas.microsoft.com/office/drawing/2014/chart" uri="{C3380CC4-5D6E-409C-BE32-E72D297353CC}">
                <c16:uniqueId val="{0000001B-0559-4D71-A70E-583C493F307B}"/>
              </c:ext>
            </c:extLst>
          </c:dPt>
          <c:dPt>
            <c:idx val="14"/>
            <c:bubble3D val="0"/>
            <c:spPr>
              <a:solidFill>
                <a:schemeClr val="accent1">
                  <a:tint val="51000"/>
                </a:schemeClr>
              </a:solidFill>
              <a:ln w="19050">
                <a:solidFill>
                  <a:schemeClr val="lt1"/>
                </a:solidFill>
              </a:ln>
              <a:effectLst/>
            </c:spPr>
            <c:extLst>
              <c:ext xmlns:c16="http://schemas.microsoft.com/office/drawing/2014/chart" uri="{C3380CC4-5D6E-409C-BE32-E72D297353CC}">
                <c16:uniqueId val="{0000001D-0559-4D71-A70E-583C493F307B}"/>
              </c:ext>
            </c:extLst>
          </c:dPt>
          <c:dPt>
            <c:idx val="15"/>
            <c:bubble3D val="0"/>
            <c:spPr>
              <a:solidFill>
                <a:schemeClr val="accent1">
                  <a:shade val="61000"/>
                </a:schemeClr>
              </a:solidFill>
              <a:ln w="19050">
                <a:solidFill>
                  <a:schemeClr val="lt1"/>
                </a:solidFill>
              </a:ln>
              <a:effectLst/>
            </c:spPr>
            <c:extLst>
              <c:ext xmlns:c16="http://schemas.microsoft.com/office/drawing/2014/chart" uri="{C3380CC4-5D6E-409C-BE32-E72D297353CC}">
                <c16:uniqueId val="{0000001F-0559-4D71-A70E-583C493F307B}"/>
              </c:ext>
            </c:extLst>
          </c:dPt>
          <c:dPt>
            <c:idx val="16"/>
            <c:bubble3D val="0"/>
            <c:spPr>
              <a:solidFill>
                <a:schemeClr val="accent1">
                  <a:shade val="66000"/>
                </a:schemeClr>
              </a:solidFill>
              <a:ln w="19050">
                <a:solidFill>
                  <a:schemeClr val="lt1"/>
                </a:solidFill>
              </a:ln>
              <a:effectLst/>
            </c:spPr>
            <c:extLst>
              <c:ext xmlns:c16="http://schemas.microsoft.com/office/drawing/2014/chart" uri="{C3380CC4-5D6E-409C-BE32-E72D297353CC}">
                <c16:uniqueId val="{00000021-0559-4D71-A70E-583C493F307B}"/>
              </c:ext>
            </c:extLst>
          </c:dPt>
          <c:dPt>
            <c:idx val="17"/>
            <c:bubble3D val="0"/>
            <c:spPr>
              <a:solidFill>
                <a:schemeClr val="accent1">
                  <a:tint val="41000"/>
                </a:schemeClr>
              </a:solidFill>
              <a:ln w="19050">
                <a:solidFill>
                  <a:schemeClr val="lt1"/>
                </a:solidFill>
              </a:ln>
              <a:effectLst/>
            </c:spPr>
            <c:extLst>
              <c:ext xmlns:c16="http://schemas.microsoft.com/office/drawing/2014/chart" uri="{C3380CC4-5D6E-409C-BE32-E72D297353CC}">
                <c16:uniqueId val="{00000023-0559-4D71-A70E-583C493F307B}"/>
              </c:ext>
            </c:extLst>
          </c:dPt>
          <c:dPt>
            <c:idx val="18"/>
            <c:bubble3D val="0"/>
            <c:spPr>
              <a:solidFill>
                <a:schemeClr val="accent1">
                  <a:tint val="46000"/>
                </a:schemeClr>
              </a:solidFill>
              <a:ln w="19050">
                <a:solidFill>
                  <a:schemeClr val="lt1"/>
                </a:solidFill>
              </a:ln>
              <a:effectLst/>
            </c:spPr>
            <c:extLst>
              <c:ext xmlns:c16="http://schemas.microsoft.com/office/drawing/2014/chart" uri="{C3380CC4-5D6E-409C-BE32-E72D297353CC}">
                <c16:uniqueId val="{00000025-0559-4D71-A70E-583C493F307B}"/>
              </c:ext>
            </c:extLst>
          </c:dPt>
          <c:dPt>
            <c:idx val="19"/>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27-0559-4D71-A70E-583C493F307B}"/>
              </c:ext>
            </c:extLst>
          </c:dPt>
          <c:dPt>
            <c:idx val="20"/>
            <c:bubble3D val="0"/>
            <c:spPr>
              <a:solidFill>
                <a:schemeClr val="accent1">
                  <a:shade val="71000"/>
                </a:schemeClr>
              </a:solidFill>
              <a:ln w="19050">
                <a:solidFill>
                  <a:schemeClr val="lt1"/>
                </a:solidFill>
              </a:ln>
              <a:effectLst/>
            </c:spPr>
            <c:extLst>
              <c:ext xmlns:c16="http://schemas.microsoft.com/office/drawing/2014/chart" uri="{C3380CC4-5D6E-409C-BE32-E72D297353CC}">
                <c16:uniqueId val="{00000029-0559-4D71-A70E-583C493F307B}"/>
              </c:ext>
            </c:extLst>
          </c:dPt>
          <c:dPt>
            <c:idx val="21"/>
            <c:bubble3D val="0"/>
            <c:spPr>
              <a:solidFill>
                <a:schemeClr val="accent1">
                  <a:shade val="40000"/>
                </a:schemeClr>
              </a:solidFill>
              <a:ln w="19050">
                <a:solidFill>
                  <a:schemeClr val="lt1"/>
                </a:solidFill>
              </a:ln>
              <a:effectLst/>
            </c:spPr>
            <c:extLst>
              <c:ext xmlns:c16="http://schemas.microsoft.com/office/drawing/2014/chart" uri="{C3380CC4-5D6E-409C-BE32-E72D297353CC}">
                <c16:uniqueId val="{0000002B-0559-4D71-A70E-583C493F307B}"/>
              </c:ext>
            </c:extLst>
          </c:dPt>
          <c:dPt>
            <c:idx val="22"/>
            <c:bubble3D val="0"/>
            <c:spPr>
              <a:solidFill>
                <a:schemeClr val="accent1">
                  <a:shade val="45000"/>
                </a:schemeClr>
              </a:solidFill>
              <a:ln w="19050">
                <a:solidFill>
                  <a:schemeClr val="lt1"/>
                </a:solidFill>
              </a:ln>
              <a:effectLst/>
            </c:spPr>
            <c:extLst>
              <c:ext xmlns:c16="http://schemas.microsoft.com/office/drawing/2014/chart" uri="{C3380CC4-5D6E-409C-BE32-E72D297353CC}">
                <c16:uniqueId val="{0000002D-0559-4D71-A70E-583C493F307B}"/>
              </c:ext>
            </c:extLst>
          </c:dPt>
          <c:dPt>
            <c:idx val="23"/>
            <c:bubble3D val="0"/>
            <c:spPr>
              <a:solidFill>
                <a:schemeClr val="accent1">
                  <a:shade val="35000"/>
                </a:schemeClr>
              </a:solidFill>
              <a:ln w="19050">
                <a:solidFill>
                  <a:schemeClr val="lt1"/>
                </a:solidFill>
              </a:ln>
              <a:effectLst/>
            </c:spPr>
            <c:extLst>
              <c:ext xmlns:c16="http://schemas.microsoft.com/office/drawing/2014/chart" uri="{C3380CC4-5D6E-409C-BE32-E72D297353CC}">
                <c16:uniqueId val="{0000002F-0559-4D71-A70E-583C493F307B}"/>
              </c:ext>
            </c:extLst>
          </c:dPt>
          <c:dPt>
            <c:idx val="24"/>
            <c:bubble3D val="0"/>
            <c:spPr>
              <a:solidFill>
                <a:schemeClr val="accent1">
                  <a:tint val="36000"/>
                </a:schemeClr>
              </a:solidFill>
              <a:ln w="19050">
                <a:solidFill>
                  <a:schemeClr val="lt1"/>
                </a:solidFill>
              </a:ln>
              <a:effectLst/>
            </c:spPr>
            <c:extLst>
              <c:ext xmlns:c16="http://schemas.microsoft.com/office/drawing/2014/chart" uri="{C3380CC4-5D6E-409C-BE32-E72D297353CC}">
                <c16:uniqueId val="{00000031-0559-4D71-A70E-583C493F307B}"/>
              </c:ext>
            </c:extLst>
          </c:dPt>
          <c:dPt>
            <c:idx val="25"/>
            <c:bubble3D val="0"/>
            <c:spPr>
              <a:solidFill>
                <a:schemeClr val="accent1">
                  <a:shade val="55000"/>
                </a:schemeClr>
              </a:solidFill>
              <a:ln w="19050">
                <a:solidFill>
                  <a:schemeClr val="lt1"/>
                </a:solidFill>
              </a:ln>
              <a:effectLst/>
            </c:spPr>
            <c:extLst>
              <c:ext xmlns:c16="http://schemas.microsoft.com/office/drawing/2014/chart" uri="{C3380CC4-5D6E-409C-BE32-E72D297353CC}">
                <c16:uniqueId val="{00000033-0559-4D71-A70E-583C493F307B}"/>
              </c:ext>
            </c:extLst>
          </c:dPt>
          <c:cat>
            <c:strRef>
              <c:f>'AMAZON PIVOT TABLE'!$AG$4:$AG$30</c:f>
              <c:strCache>
                <c:ptCount val="26"/>
                <c:pt idx="0">
                  <c:v>4.1</c:v>
                </c:pt>
                <c:pt idx="1">
                  <c:v>4.3</c:v>
                </c:pt>
                <c:pt idx="2">
                  <c:v>4.2</c:v>
                </c:pt>
                <c:pt idx="3">
                  <c:v>4</c:v>
                </c:pt>
                <c:pt idx="4">
                  <c:v>3.9</c:v>
                </c:pt>
                <c:pt idx="5">
                  <c:v>4.4</c:v>
                </c:pt>
                <c:pt idx="6">
                  <c:v>3.8</c:v>
                </c:pt>
                <c:pt idx="7">
                  <c:v>4.5</c:v>
                </c:pt>
                <c:pt idx="8">
                  <c:v>3.7</c:v>
                </c:pt>
                <c:pt idx="9">
                  <c:v>3.6</c:v>
                </c:pt>
                <c:pt idx="10">
                  <c:v>3.5</c:v>
                </c:pt>
                <c:pt idx="11">
                  <c:v>4.6</c:v>
                </c:pt>
                <c:pt idx="12">
                  <c:v>3.3</c:v>
                </c:pt>
                <c:pt idx="13">
                  <c:v>3.4</c:v>
                </c:pt>
                <c:pt idx="14">
                  <c:v>4.7</c:v>
                </c:pt>
                <c:pt idx="15">
                  <c:v>3</c:v>
                </c:pt>
                <c:pt idx="16">
                  <c:v>3.1</c:v>
                </c:pt>
                <c:pt idx="17">
                  <c:v>5</c:v>
                </c:pt>
                <c:pt idx="18">
                  <c:v>4.8</c:v>
                </c:pt>
                <c:pt idx="19">
                  <c:v>2.8</c:v>
                </c:pt>
                <c:pt idx="20">
                  <c:v>3.2</c:v>
                </c:pt>
                <c:pt idx="21">
                  <c:v>2.3</c:v>
                </c:pt>
                <c:pt idx="22">
                  <c:v>2.6</c:v>
                </c:pt>
                <c:pt idx="23">
                  <c:v>2</c:v>
                </c:pt>
                <c:pt idx="24">
                  <c:v>|</c:v>
                </c:pt>
                <c:pt idx="25">
                  <c:v>2.9</c:v>
                </c:pt>
              </c:strCache>
            </c:strRef>
          </c:cat>
          <c:val>
            <c:numRef>
              <c:f>'AMAZON PIVOT TABLE'!$AH$4:$AH$30</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34-0559-4D71-A70E-583C493F307B}"/>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11. RATING AND DISCOUNT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'AMAZON PIVOT TABLE'!$AT$3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PIVOT TABLE'!$AS$4:$AS$9</c:f>
              <c:strCache>
                <c:ptCount val="5"/>
                <c:pt idx="0">
                  <c:v>&lt;20%</c:v>
                </c:pt>
                <c:pt idx="1">
                  <c:v>20%-40%</c:v>
                </c:pt>
                <c:pt idx="2">
                  <c:v>41%-60%</c:v>
                </c:pt>
                <c:pt idx="3">
                  <c:v>61%-80%</c:v>
                </c:pt>
                <c:pt idx="4">
                  <c:v>&gt;80%</c:v>
                </c:pt>
              </c:strCache>
            </c:strRef>
          </c:cat>
          <c:val>
            <c:numRef>
              <c:f>'AMAZON PIVOT TABLE'!$AT$4:$AT$9</c:f>
              <c:numCache>
                <c:formatCode>0.0</c:formatCode>
                <c:ptCount val="5"/>
                <c:pt idx="0">
                  <c:v>4.1684848484848498</c:v>
                </c:pt>
                <c:pt idx="1">
                  <c:v>4.1301136363636353</c:v>
                </c:pt>
                <c:pt idx="2">
                  <c:v>4.0793307086614083</c:v>
                </c:pt>
                <c:pt idx="3">
                  <c:v>4.0760526315789427</c:v>
                </c:pt>
                <c:pt idx="4">
                  <c:v>3.9762711864406786</c:v>
                </c:pt>
              </c:numCache>
            </c:numRef>
          </c:val>
          <c:extLst>
            <c:ext xmlns:c16="http://schemas.microsoft.com/office/drawing/2014/chart" uri="{C3380CC4-5D6E-409C-BE32-E72D297353CC}">
              <c16:uniqueId val="{00000000-30FD-4902-ACBE-57ADE073E370}"/>
            </c:ext>
          </c:extLst>
        </c:ser>
        <c:dLbls>
          <c:dLblPos val="outEnd"/>
          <c:showLegendKey val="0"/>
          <c:showVal val="1"/>
          <c:showCatName val="0"/>
          <c:showSerName val="0"/>
          <c:showPercent val="0"/>
          <c:showBubbleSize val="0"/>
        </c:dLbls>
        <c:gapWidth val="219"/>
        <c:axId val="1738448143"/>
        <c:axId val="1734714463"/>
      </c:barChart>
      <c:catAx>
        <c:axId val="17384481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714463"/>
        <c:crosses val="autoZero"/>
        <c:auto val="1"/>
        <c:lblAlgn val="ctr"/>
        <c:lblOffset val="100"/>
        <c:noMultiLvlLbl val="0"/>
      </c:catAx>
      <c:valAx>
        <c:axId val="1734714463"/>
        <c:scaling>
          <c:orientation val="minMax"/>
        </c:scaling>
        <c:delete val="1"/>
        <c:axPos val="b"/>
        <c:numFmt formatCode="0.0" sourceLinked="1"/>
        <c:majorTickMark val="out"/>
        <c:minorTickMark val="none"/>
        <c:tickLblPos val="nextTo"/>
        <c:crossAx val="17384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9. 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hade val="44000"/>
            </a:schemeClr>
          </a:solidFill>
          <a:ln w="19050">
            <a:solidFill>
              <a:schemeClr val="lt1"/>
            </a:solidFill>
          </a:ln>
          <a:effectLst/>
        </c:spPr>
      </c:pivotFmt>
      <c:pivotFmt>
        <c:idx val="42"/>
        <c:spPr>
          <a:solidFill>
            <a:schemeClr val="accent1">
              <a:shade val="58000"/>
            </a:schemeClr>
          </a:solidFill>
          <a:ln w="19050">
            <a:solidFill>
              <a:schemeClr val="lt1"/>
            </a:solidFill>
          </a:ln>
          <a:effectLst/>
        </c:spPr>
      </c:pivotFmt>
      <c:pivotFmt>
        <c:idx val="43"/>
        <c:spPr>
          <a:solidFill>
            <a:schemeClr val="accent1">
              <a:shade val="72000"/>
            </a:schemeClr>
          </a:solidFill>
          <a:ln w="19050">
            <a:solidFill>
              <a:schemeClr val="lt1"/>
            </a:solidFill>
          </a:ln>
          <a:effectLst/>
        </c:spPr>
      </c:pivotFmt>
      <c:pivotFmt>
        <c:idx val="44"/>
        <c:spPr>
          <a:solidFill>
            <a:schemeClr val="accent1">
              <a:shade val="86000"/>
            </a:schemeClr>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tint val="86000"/>
            </a:schemeClr>
          </a:solidFill>
          <a:ln w="19050">
            <a:solidFill>
              <a:schemeClr val="lt1"/>
            </a:solidFill>
          </a:ln>
          <a:effectLst/>
        </c:spPr>
      </c:pivotFmt>
      <c:pivotFmt>
        <c:idx val="47"/>
        <c:spPr>
          <a:solidFill>
            <a:schemeClr val="accent1">
              <a:tint val="72000"/>
            </a:schemeClr>
          </a:solidFill>
          <a:ln w="19050">
            <a:solidFill>
              <a:schemeClr val="lt1"/>
            </a:solidFill>
          </a:ln>
          <a:effectLst/>
        </c:spPr>
      </c:pivotFmt>
      <c:pivotFmt>
        <c:idx val="48"/>
        <c:spPr>
          <a:solidFill>
            <a:schemeClr val="accent1">
              <a:tint val="58000"/>
            </a:schemeClr>
          </a:solidFill>
          <a:ln w="19050">
            <a:solidFill>
              <a:schemeClr val="lt1"/>
            </a:solidFill>
          </a:ln>
          <a:effectLst/>
        </c:spPr>
      </c:pivotFmt>
      <c:pivotFmt>
        <c:idx val="49"/>
        <c:spPr>
          <a:solidFill>
            <a:schemeClr val="accent1">
              <a:tint val="44000"/>
            </a:schemeClr>
          </a:solidFill>
          <a:ln w="19050">
            <a:solidFill>
              <a:schemeClr val="lt1"/>
            </a:solidFill>
          </a:ln>
          <a:effectLst/>
        </c:spPr>
      </c:pivotFmt>
    </c:pivotFmts>
    <c:plotArea>
      <c:layout/>
      <c:ofPieChart>
        <c:ofPieType val="bar"/>
        <c:varyColors val="1"/>
        <c:ser>
          <c:idx val="0"/>
          <c:order val="0"/>
          <c:tx>
            <c:strRef>
              <c:f>'AMAZON PIVOT TABLE'!$AL$3</c:f>
              <c:strCache>
                <c:ptCount val="1"/>
                <c:pt idx="0">
                  <c:v>Total</c:v>
                </c:pt>
              </c:strCache>
            </c:strRef>
          </c:tx>
          <c:dPt>
            <c:idx val="0"/>
            <c:bubble3D val="0"/>
            <c:spPr>
              <a:solidFill>
                <a:schemeClr val="accent1">
                  <a:shade val="44000"/>
                </a:schemeClr>
              </a:solidFill>
              <a:ln w="19050">
                <a:solidFill>
                  <a:schemeClr val="lt1"/>
                </a:solidFill>
              </a:ln>
              <a:effectLst/>
            </c:spPr>
            <c:extLst>
              <c:ext xmlns:c16="http://schemas.microsoft.com/office/drawing/2014/chart" uri="{C3380CC4-5D6E-409C-BE32-E72D297353CC}">
                <c16:uniqueId val="{00000001-5964-4CD0-9123-34A1DA99FFE2}"/>
              </c:ext>
            </c:extLst>
          </c:dPt>
          <c:dPt>
            <c:idx val="1"/>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3-5964-4CD0-9123-34A1DA99FFE2}"/>
              </c:ext>
            </c:extLst>
          </c:dPt>
          <c:dPt>
            <c:idx val="2"/>
            <c:bubble3D val="0"/>
            <c:spPr>
              <a:solidFill>
                <a:schemeClr val="accent1">
                  <a:shade val="72000"/>
                </a:schemeClr>
              </a:solidFill>
              <a:ln w="19050">
                <a:solidFill>
                  <a:schemeClr val="lt1"/>
                </a:solidFill>
              </a:ln>
              <a:effectLst/>
            </c:spPr>
            <c:extLst>
              <c:ext xmlns:c16="http://schemas.microsoft.com/office/drawing/2014/chart" uri="{C3380CC4-5D6E-409C-BE32-E72D297353CC}">
                <c16:uniqueId val="{00000005-5964-4CD0-9123-34A1DA99FFE2}"/>
              </c:ext>
            </c:extLst>
          </c:dPt>
          <c:dPt>
            <c:idx val="3"/>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7-5964-4CD0-9123-34A1DA99FFE2}"/>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5964-4CD0-9123-34A1DA99FFE2}"/>
              </c:ext>
            </c:extLst>
          </c:dPt>
          <c:dPt>
            <c:idx val="5"/>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B-5964-4CD0-9123-34A1DA99FFE2}"/>
              </c:ext>
            </c:extLst>
          </c:dPt>
          <c:dPt>
            <c:idx val="6"/>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D-5964-4CD0-9123-34A1DA99FFE2}"/>
              </c:ext>
            </c:extLst>
          </c:dPt>
          <c:dPt>
            <c:idx val="7"/>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F-5964-4CD0-9123-34A1DA99FFE2}"/>
              </c:ext>
            </c:extLst>
          </c:dPt>
          <c:dPt>
            <c:idx val="8"/>
            <c:bubble3D val="0"/>
            <c:spPr>
              <a:solidFill>
                <a:schemeClr val="accent1">
                  <a:tint val="44000"/>
                </a:schemeClr>
              </a:solidFill>
              <a:ln w="19050">
                <a:solidFill>
                  <a:schemeClr val="lt1"/>
                </a:solidFill>
              </a:ln>
              <a:effectLst/>
            </c:spPr>
            <c:extLst>
              <c:ext xmlns:c16="http://schemas.microsoft.com/office/drawing/2014/chart" uri="{C3380CC4-5D6E-409C-BE32-E72D297353CC}">
                <c16:uniqueId val="{00000011-5964-4CD0-9123-34A1DA99FFE2}"/>
              </c:ext>
            </c:extLst>
          </c:dPt>
          <c:dPt>
            <c:idx val="9"/>
            <c:bubble3D val="0"/>
            <c:spPr>
              <a:solidFill>
                <a:schemeClr val="accent1">
                  <a:tint val="30000"/>
                </a:schemeClr>
              </a:solidFill>
              <a:ln w="19050">
                <a:solidFill>
                  <a:schemeClr val="lt1"/>
                </a:solidFill>
              </a:ln>
              <a:effectLst/>
            </c:spPr>
            <c:extLst>
              <c:ext xmlns:c16="http://schemas.microsoft.com/office/drawing/2014/chart" uri="{C3380CC4-5D6E-409C-BE32-E72D297353CC}">
                <c16:uniqueId val="{00000013-5964-4CD0-9123-34A1DA99FF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'AMAZON PIVOT TABLE'!$AK$4:$AK$13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TABLE'!$AL$4:$AL$13</c:f>
              <c:numCache>
                <c:formatCode>#,##0</c:formatCode>
                <c:ptCount val="9"/>
                <c:pt idx="0">
                  <c:v>4472000</c:v>
                </c:pt>
                <c:pt idx="1">
                  <c:v>12614808460.58</c:v>
                </c:pt>
                <c:pt idx="2">
                  <c:v>97190500294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4-5964-4CD0-9123-34A1DA99FFE2}"/>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layout>
        <c:manualLayout>
          <c:xMode val="edge"/>
          <c:yMode val="edge"/>
          <c:x val="0.14100903932012579"/>
          <c:y val="0.77775586663627216"/>
          <c:w val="0.72889717544165233"/>
          <c:h val="0.167482249819400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withinLinearReversed" id="21">
  <a:schemeClr val="accent1"/>
</cs:colorStyle>
</file>

<file path=xl/charts/colors23.xml><?xml version="1.0" encoding="utf-8"?>
<cs:colorStyle xmlns:cs="http://schemas.microsoft.com/office/drawing/2012/chartStyle" xmlns:a="http://schemas.openxmlformats.org/drawingml/2006/main" meth="withinLinear" id="14">
  <a:schemeClr val="accent1"/>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chart" Target="../charts/chart24.xml"/><Relationship Id="rId26" Type="http://schemas.openxmlformats.org/officeDocument/2006/relationships/image" Target="../media/image20.svg"/><Relationship Id="rId3" Type="http://schemas.openxmlformats.org/officeDocument/2006/relationships/image" Target="../media/image3.png"/><Relationship Id="rId21" Type="http://schemas.openxmlformats.org/officeDocument/2006/relationships/image" Target="../media/image16.sv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23.xml"/><Relationship Id="rId25" Type="http://schemas.openxmlformats.org/officeDocument/2006/relationships/image" Target="../media/image19.png"/><Relationship Id="rId2" Type="http://schemas.openxmlformats.org/officeDocument/2006/relationships/image" Target="../media/image2.svg"/><Relationship Id="rId16" Type="http://schemas.openxmlformats.org/officeDocument/2006/relationships/chart" Target="../charts/chart22.xml"/><Relationship Id="rId20"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18.svg"/><Relationship Id="rId5" Type="http://schemas.openxmlformats.org/officeDocument/2006/relationships/image" Target="../media/image5.png"/><Relationship Id="rId15" Type="http://schemas.openxmlformats.org/officeDocument/2006/relationships/chart" Target="../charts/chart21.xml"/><Relationship Id="rId23" Type="http://schemas.openxmlformats.org/officeDocument/2006/relationships/image" Target="../media/image17.png"/><Relationship Id="rId10" Type="http://schemas.openxmlformats.org/officeDocument/2006/relationships/image" Target="../media/image10.svg"/><Relationship Id="rId19" Type="http://schemas.openxmlformats.org/officeDocument/2006/relationships/image" Target="../media/image14.svg"/><Relationship Id="rId4" Type="http://schemas.openxmlformats.org/officeDocument/2006/relationships/image" Target="../media/image4.svg"/><Relationship Id="rId9" Type="http://schemas.openxmlformats.org/officeDocument/2006/relationships/image" Target="../media/image9.png"/><Relationship Id="rId14" Type="http://schemas.microsoft.com/office/2007/relationships/hdphoto" Target="../media/hdphoto1.wdp"/><Relationship Id="rId22" Type="http://schemas.openxmlformats.org/officeDocument/2006/relationships/chart" Target="../charts/chart25.xml"/><Relationship Id="rId27"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xdr:from>
      <xdr:col>3</xdr:col>
      <xdr:colOff>85530</xdr:colOff>
      <xdr:row>15</xdr:row>
      <xdr:rowOff>184668</xdr:rowOff>
    </xdr:from>
    <xdr:to>
      <xdr:col>5</xdr:col>
      <xdr:colOff>0</xdr:colOff>
      <xdr:row>29</xdr:row>
      <xdr:rowOff>142098</xdr:rowOff>
    </xdr:to>
    <xdr:graphicFrame macro="">
      <xdr:nvGraphicFramePr>
        <xdr:cNvPr id="2" name="Chart 1">
          <a:extLst>
            <a:ext uri="{FF2B5EF4-FFF2-40B4-BE49-F238E27FC236}">
              <a16:creationId xmlns:a16="http://schemas.microsoft.com/office/drawing/2014/main" id="{280BC5DB-7968-4D44-AF0F-D0F1D0BCE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7774</xdr:colOff>
      <xdr:row>16</xdr:row>
      <xdr:rowOff>145789</xdr:rowOff>
    </xdr:from>
    <xdr:to>
      <xdr:col>9</xdr:col>
      <xdr:colOff>126352</xdr:colOff>
      <xdr:row>31</xdr:row>
      <xdr:rowOff>19439</xdr:rowOff>
    </xdr:to>
    <xdr:graphicFrame macro="">
      <xdr:nvGraphicFramePr>
        <xdr:cNvPr id="3" name="Chart 2">
          <a:extLst>
            <a:ext uri="{FF2B5EF4-FFF2-40B4-BE49-F238E27FC236}">
              <a16:creationId xmlns:a16="http://schemas.microsoft.com/office/drawing/2014/main" id="{1B6E51D6-A2A7-4EB3-B368-43D3E7589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690078</xdr:colOff>
      <xdr:row>16</xdr:row>
      <xdr:rowOff>165229</xdr:rowOff>
    </xdr:from>
    <xdr:to>
      <xdr:col>13</xdr:col>
      <xdr:colOff>194386</xdr:colOff>
      <xdr:row>30</xdr:row>
      <xdr:rowOff>145791</xdr:rowOff>
    </xdr:to>
    <xdr:graphicFrame macro="">
      <xdr:nvGraphicFramePr>
        <xdr:cNvPr id="4" name="Chart 3">
          <a:extLst>
            <a:ext uri="{FF2B5EF4-FFF2-40B4-BE49-F238E27FC236}">
              <a16:creationId xmlns:a16="http://schemas.microsoft.com/office/drawing/2014/main" id="{69313105-9F39-46F6-846E-F71CC7A57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464586</xdr:colOff>
      <xdr:row>16</xdr:row>
      <xdr:rowOff>23131</xdr:rowOff>
    </xdr:from>
    <xdr:to>
      <xdr:col>21</xdr:col>
      <xdr:colOff>1382096</xdr:colOff>
      <xdr:row>30</xdr:row>
      <xdr:rowOff>44903</xdr:rowOff>
    </xdr:to>
    <xdr:graphicFrame macro="">
      <xdr:nvGraphicFramePr>
        <xdr:cNvPr id="5" name="Chart 4">
          <a:extLst>
            <a:ext uri="{FF2B5EF4-FFF2-40B4-BE49-F238E27FC236}">
              <a16:creationId xmlns:a16="http://schemas.microsoft.com/office/drawing/2014/main" id="{73FB0C5F-8728-4C21-8E91-348B9869C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678413</xdr:colOff>
      <xdr:row>16</xdr:row>
      <xdr:rowOff>19439</xdr:rowOff>
    </xdr:from>
    <xdr:to>
      <xdr:col>26</xdr:col>
      <xdr:colOff>29158</xdr:colOff>
      <xdr:row>30</xdr:row>
      <xdr:rowOff>171255</xdr:rowOff>
    </xdr:to>
    <xdr:graphicFrame macro="">
      <xdr:nvGraphicFramePr>
        <xdr:cNvPr id="7" name="Chart 6">
          <a:extLst>
            <a:ext uri="{FF2B5EF4-FFF2-40B4-BE49-F238E27FC236}">
              <a16:creationId xmlns:a16="http://schemas.microsoft.com/office/drawing/2014/main" id="{633FA373-2474-4C15-A046-57ADBFEC0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882522</xdr:colOff>
      <xdr:row>11</xdr:row>
      <xdr:rowOff>13412</xdr:rowOff>
    </xdr:from>
    <xdr:to>
      <xdr:col>29</xdr:col>
      <xdr:colOff>1856404</xdr:colOff>
      <xdr:row>24</xdr:row>
      <xdr:rowOff>38877</xdr:rowOff>
    </xdr:to>
    <xdr:graphicFrame macro="">
      <xdr:nvGraphicFramePr>
        <xdr:cNvPr id="8" name="Chart 7">
          <a:extLst>
            <a:ext uri="{FF2B5EF4-FFF2-40B4-BE49-F238E27FC236}">
              <a16:creationId xmlns:a16="http://schemas.microsoft.com/office/drawing/2014/main" id="{BF691913-E22F-4C74-BCF7-985365AC60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736729</xdr:colOff>
      <xdr:row>30</xdr:row>
      <xdr:rowOff>149484</xdr:rowOff>
    </xdr:from>
    <xdr:to>
      <xdr:col>34</xdr:col>
      <xdr:colOff>320740</xdr:colOff>
      <xdr:row>44</xdr:row>
      <xdr:rowOff>155510</xdr:rowOff>
    </xdr:to>
    <xdr:graphicFrame macro="">
      <xdr:nvGraphicFramePr>
        <xdr:cNvPr id="9" name="Chart 8">
          <a:extLst>
            <a:ext uri="{FF2B5EF4-FFF2-40B4-BE49-F238E27FC236}">
              <a16:creationId xmlns:a16="http://schemas.microsoft.com/office/drawing/2014/main" id="{4361A224-0590-4595-B201-05F7F2843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95249</xdr:colOff>
      <xdr:row>16</xdr:row>
      <xdr:rowOff>136073</xdr:rowOff>
    </xdr:from>
    <xdr:to>
      <xdr:col>37</xdr:col>
      <xdr:colOff>1632857</xdr:colOff>
      <xdr:row>29</xdr:row>
      <xdr:rowOff>142098</xdr:rowOff>
    </xdr:to>
    <xdr:graphicFrame macro="">
      <xdr:nvGraphicFramePr>
        <xdr:cNvPr id="10" name="Chart 9">
          <a:extLst>
            <a:ext uri="{FF2B5EF4-FFF2-40B4-BE49-F238E27FC236}">
              <a16:creationId xmlns:a16="http://schemas.microsoft.com/office/drawing/2014/main" id="{718BCE50-78A2-411F-A090-0B0B50BB5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39</xdr:col>
      <xdr:colOff>503465</xdr:colOff>
      <xdr:row>15</xdr:row>
      <xdr:rowOff>38876</xdr:rowOff>
    </xdr:from>
    <xdr:to>
      <xdr:col>42</xdr:col>
      <xdr:colOff>447092</xdr:colOff>
      <xdr:row>29</xdr:row>
      <xdr:rowOff>35183</xdr:rowOff>
    </xdr:to>
    <xdr:graphicFrame macro="">
      <xdr:nvGraphicFramePr>
        <xdr:cNvPr id="11" name="Chart 10">
          <a:extLst>
            <a:ext uri="{FF2B5EF4-FFF2-40B4-BE49-F238E27FC236}">
              <a16:creationId xmlns:a16="http://schemas.microsoft.com/office/drawing/2014/main" id="{B817A20B-F523-4CEC-AE42-72457C3CC3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43</xdr:col>
      <xdr:colOff>727010</xdr:colOff>
      <xdr:row>15</xdr:row>
      <xdr:rowOff>19438</xdr:rowOff>
    </xdr:from>
    <xdr:to>
      <xdr:col>46</xdr:col>
      <xdr:colOff>874745</xdr:colOff>
      <xdr:row>29</xdr:row>
      <xdr:rowOff>54623</xdr:rowOff>
    </xdr:to>
    <xdr:graphicFrame macro="">
      <xdr:nvGraphicFramePr>
        <xdr:cNvPr id="12" name="Chart 11">
          <a:extLst>
            <a:ext uri="{FF2B5EF4-FFF2-40B4-BE49-F238E27FC236}">
              <a16:creationId xmlns:a16="http://schemas.microsoft.com/office/drawing/2014/main" id="{7BF43BA0-D2D8-4771-93D4-F8240BFBF9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52</xdr:col>
      <xdr:colOff>17494</xdr:colOff>
      <xdr:row>15</xdr:row>
      <xdr:rowOff>38876</xdr:rowOff>
    </xdr:from>
    <xdr:to>
      <xdr:col>53</xdr:col>
      <xdr:colOff>2216019</xdr:colOff>
      <xdr:row>29</xdr:row>
      <xdr:rowOff>54621</xdr:rowOff>
    </xdr:to>
    <xdr:graphicFrame macro="">
      <xdr:nvGraphicFramePr>
        <xdr:cNvPr id="13" name="Chart 12">
          <a:extLst>
            <a:ext uri="{FF2B5EF4-FFF2-40B4-BE49-F238E27FC236}">
              <a16:creationId xmlns:a16="http://schemas.microsoft.com/office/drawing/2014/main" id="{6E6D3AAD-4175-4427-8D93-B4D971A92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55</xdr:col>
      <xdr:colOff>746448</xdr:colOff>
      <xdr:row>14</xdr:row>
      <xdr:rowOff>0</xdr:rowOff>
    </xdr:from>
    <xdr:to>
      <xdr:col>58</xdr:col>
      <xdr:colOff>19439</xdr:colOff>
      <xdr:row>29</xdr:row>
      <xdr:rowOff>171256</xdr:rowOff>
    </xdr:to>
    <xdr:graphicFrame macro="">
      <xdr:nvGraphicFramePr>
        <xdr:cNvPr id="14" name="Chart 13">
          <a:extLst>
            <a:ext uri="{FF2B5EF4-FFF2-40B4-BE49-F238E27FC236}">
              <a16:creationId xmlns:a16="http://schemas.microsoft.com/office/drawing/2014/main" id="{186648A6-44AB-4621-A9A2-51D0CF5D1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668694</xdr:colOff>
      <xdr:row>10</xdr:row>
      <xdr:rowOff>71729</xdr:rowOff>
    </xdr:from>
    <xdr:to>
      <xdr:col>50</xdr:col>
      <xdr:colOff>660919</xdr:colOff>
      <xdr:row>24</xdr:row>
      <xdr:rowOff>93500</xdr:rowOff>
    </xdr:to>
    <xdr:graphicFrame macro="">
      <xdr:nvGraphicFramePr>
        <xdr:cNvPr id="15" name="Chart 14">
          <a:extLst>
            <a:ext uri="{FF2B5EF4-FFF2-40B4-BE49-F238E27FC236}">
              <a16:creationId xmlns:a16="http://schemas.microsoft.com/office/drawing/2014/main" id="{292AC2E1-D47C-42DD-9889-46DAA3654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786460</xdr:colOff>
      <xdr:row>1</xdr:row>
      <xdr:rowOff>154422</xdr:rowOff>
    </xdr:from>
    <xdr:to>
      <xdr:col>14</xdr:col>
      <xdr:colOff>112205</xdr:colOff>
      <xdr:row>6</xdr:row>
      <xdr:rowOff>154421</xdr:rowOff>
    </xdr:to>
    <xdr:grpSp>
      <xdr:nvGrpSpPr>
        <xdr:cNvPr id="2" name="Group 1">
          <a:extLst>
            <a:ext uri="{FF2B5EF4-FFF2-40B4-BE49-F238E27FC236}">
              <a16:creationId xmlns:a16="http://schemas.microsoft.com/office/drawing/2014/main" id="{21EA372C-24AC-45AF-92B4-0D34346B57A6}"/>
            </a:ext>
          </a:extLst>
        </xdr:cNvPr>
        <xdr:cNvGrpSpPr/>
      </xdr:nvGrpSpPr>
      <xdr:grpSpPr>
        <a:xfrm>
          <a:off x="786460" y="335851"/>
          <a:ext cx="11980388" cy="907141"/>
          <a:chOff x="266700" y="152400"/>
          <a:chExt cx="10534650" cy="1171575"/>
        </a:xfrm>
      </xdr:grpSpPr>
      <xdr:sp macro="" textlink="">
        <xdr:nvSpPr>
          <xdr:cNvPr id="3" name="Rectangle: Diagonal Corners Snipped 2">
            <a:extLst>
              <a:ext uri="{FF2B5EF4-FFF2-40B4-BE49-F238E27FC236}">
                <a16:creationId xmlns:a16="http://schemas.microsoft.com/office/drawing/2014/main" id="{D2AFE118-B6FC-451C-A0D7-5C8CBC7B4952}"/>
              </a:ext>
            </a:extLst>
          </xdr:cNvPr>
          <xdr:cNvSpPr/>
        </xdr:nvSpPr>
        <xdr:spPr>
          <a:xfrm>
            <a:off x="266700" y="152400"/>
            <a:ext cx="10534650" cy="1171575"/>
          </a:xfrm>
          <a:prstGeom prst="snip2Diag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NG" sz="1100"/>
          </a:p>
        </xdr:txBody>
      </xdr:sp>
      <xdr:sp macro="" textlink="">
        <xdr:nvSpPr>
          <xdr:cNvPr id="4" name="TextBox 3">
            <a:extLst>
              <a:ext uri="{FF2B5EF4-FFF2-40B4-BE49-F238E27FC236}">
                <a16:creationId xmlns:a16="http://schemas.microsoft.com/office/drawing/2014/main" id="{7F42D74C-E22F-4214-8457-4E1262F82922}"/>
              </a:ext>
            </a:extLst>
          </xdr:cNvPr>
          <xdr:cNvSpPr txBox="1"/>
        </xdr:nvSpPr>
        <xdr:spPr>
          <a:xfrm>
            <a:off x="2600325" y="542925"/>
            <a:ext cx="7296150" cy="6953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NG" sz="3600" b="1">
                <a:solidFill>
                  <a:schemeClr val="dk1"/>
                </a:solidFill>
                <a:effectLst/>
                <a:latin typeface="+mn-lt"/>
                <a:ea typeface="+mn-ea"/>
                <a:cs typeface="+mn-cs"/>
              </a:rPr>
              <a:t>Amazon Product Review Analysis</a:t>
            </a:r>
            <a:endParaRPr lang="en-NG" sz="3600">
              <a:solidFill>
                <a:schemeClr val="dk1"/>
              </a:solidFill>
              <a:effectLst/>
              <a:latin typeface="+mn-lt"/>
              <a:ea typeface="+mn-ea"/>
              <a:cs typeface="+mn-cs"/>
            </a:endParaRPr>
          </a:p>
          <a:p>
            <a:endParaRPr lang="en-NG" sz="1100"/>
          </a:p>
        </xdr:txBody>
      </xdr:sp>
    </xdr:grpSp>
    <xdr:clientData/>
  </xdr:twoCellAnchor>
  <xdr:twoCellAnchor>
    <xdr:from>
      <xdr:col>1</xdr:col>
      <xdr:colOff>1203100</xdr:colOff>
      <xdr:row>13</xdr:row>
      <xdr:rowOff>106794</xdr:rowOff>
    </xdr:from>
    <xdr:to>
      <xdr:col>6</xdr:col>
      <xdr:colOff>608418</xdr:colOff>
      <xdr:row>29</xdr:row>
      <xdr:rowOff>118794</xdr:rowOff>
    </xdr:to>
    <xdr:graphicFrame macro="">
      <xdr:nvGraphicFramePr>
        <xdr:cNvPr id="5" name="Chart 4">
          <a:extLst>
            <a:ext uri="{FF2B5EF4-FFF2-40B4-BE49-F238E27FC236}">
              <a16:creationId xmlns:a16="http://schemas.microsoft.com/office/drawing/2014/main" id="{6F2EF26F-7ECB-4D96-9872-04FD5C31F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1203100</xdr:colOff>
      <xdr:row>29</xdr:row>
      <xdr:rowOff>178500</xdr:rowOff>
    </xdr:from>
    <xdr:to>
      <xdr:col>6</xdr:col>
      <xdr:colOff>608418</xdr:colOff>
      <xdr:row>46</xdr:row>
      <xdr:rowOff>0</xdr:rowOff>
    </xdr:to>
    <xdr:graphicFrame macro="">
      <xdr:nvGraphicFramePr>
        <xdr:cNvPr id="7" name="Chart 6">
          <a:extLst>
            <a:ext uri="{FF2B5EF4-FFF2-40B4-BE49-F238E27FC236}">
              <a16:creationId xmlns:a16="http://schemas.microsoft.com/office/drawing/2014/main" id="{FD7E0E9A-BB66-4A68-B68C-46FBC60DC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101815</xdr:colOff>
      <xdr:row>30</xdr:row>
      <xdr:rowOff>67829</xdr:rowOff>
    </xdr:from>
    <xdr:to>
      <xdr:col>13</xdr:col>
      <xdr:colOff>251815</xdr:colOff>
      <xdr:row>46</xdr:row>
      <xdr:rowOff>79829</xdr:rowOff>
    </xdr:to>
    <xdr:graphicFrame macro="">
      <xdr:nvGraphicFramePr>
        <xdr:cNvPr id="8" name="Chart 7">
          <a:extLst>
            <a:ext uri="{FF2B5EF4-FFF2-40B4-BE49-F238E27FC236}">
              <a16:creationId xmlns:a16="http://schemas.microsoft.com/office/drawing/2014/main" id="{A41BCAA4-A5AD-4762-8C28-C0AD4D858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1130301</xdr:colOff>
      <xdr:row>47</xdr:row>
      <xdr:rowOff>0</xdr:rowOff>
    </xdr:from>
    <xdr:to>
      <xdr:col>6</xdr:col>
      <xdr:colOff>535619</xdr:colOff>
      <xdr:row>62</xdr:row>
      <xdr:rowOff>185182</xdr:rowOff>
    </xdr:to>
    <xdr:graphicFrame macro="">
      <xdr:nvGraphicFramePr>
        <xdr:cNvPr id="9" name="Chart 8">
          <a:extLst>
            <a:ext uri="{FF2B5EF4-FFF2-40B4-BE49-F238E27FC236}">
              <a16:creationId xmlns:a16="http://schemas.microsoft.com/office/drawing/2014/main" id="{09CD7BCF-498D-4613-AB90-01C138C53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178880</xdr:colOff>
      <xdr:row>47</xdr:row>
      <xdr:rowOff>0</xdr:rowOff>
    </xdr:from>
    <xdr:to>
      <xdr:col>13</xdr:col>
      <xdr:colOff>328880</xdr:colOff>
      <xdr:row>62</xdr:row>
      <xdr:rowOff>185182</xdr:rowOff>
    </xdr:to>
    <xdr:graphicFrame macro="">
      <xdr:nvGraphicFramePr>
        <xdr:cNvPr id="10" name="Chart 9">
          <a:extLst>
            <a:ext uri="{FF2B5EF4-FFF2-40B4-BE49-F238E27FC236}">
              <a16:creationId xmlns:a16="http://schemas.microsoft.com/office/drawing/2014/main" id="{D74D6340-14E0-458B-AA0E-C7F95112D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112206</xdr:colOff>
      <xdr:row>13</xdr:row>
      <xdr:rowOff>106794</xdr:rowOff>
    </xdr:from>
    <xdr:to>
      <xdr:col>13</xdr:col>
      <xdr:colOff>262206</xdr:colOff>
      <xdr:row>29</xdr:row>
      <xdr:rowOff>118794</xdr:rowOff>
    </xdr:to>
    <xdr:graphicFrame macro="">
      <xdr:nvGraphicFramePr>
        <xdr:cNvPr id="11" name="Chart 10">
          <a:extLst>
            <a:ext uri="{FF2B5EF4-FFF2-40B4-BE49-F238E27FC236}">
              <a16:creationId xmlns:a16="http://schemas.microsoft.com/office/drawing/2014/main" id="{321D4D37-43DF-4528-806C-16870BB33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1453210</xdr:colOff>
      <xdr:row>7</xdr:row>
      <xdr:rowOff>9525</xdr:rowOff>
    </xdr:from>
    <xdr:to>
      <xdr:col>2</xdr:col>
      <xdr:colOff>152326</xdr:colOff>
      <xdr:row>11</xdr:row>
      <xdr:rowOff>106797</xdr:rowOff>
    </xdr:to>
    <xdr:grpSp>
      <xdr:nvGrpSpPr>
        <xdr:cNvPr id="14" name="Group 13">
          <a:extLst>
            <a:ext uri="{FF2B5EF4-FFF2-40B4-BE49-F238E27FC236}">
              <a16:creationId xmlns:a16="http://schemas.microsoft.com/office/drawing/2014/main" id="{7EDD7861-C33F-49A9-8FA1-C30BF428AA54}"/>
            </a:ext>
          </a:extLst>
        </xdr:cNvPr>
        <xdr:cNvGrpSpPr/>
      </xdr:nvGrpSpPr>
      <xdr:grpSpPr>
        <a:xfrm>
          <a:off x="1453210" y="1279525"/>
          <a:ext cx="2100902" cy="822986"/>
          <a:chOff x="2647950" y="1428750"/>
          <a:chExt cx="1924050" cy="847726"/>
        </a:xfrm>
      </xdr:grpSpPr>
      <xdr:sp macro="" textlink="">
        <xdr:nvSpPr>
          <xdr:cNvPr id="12" name="Rectangle: Rounded Corners 11">
            <a:extLst>
              <a:ext uri="{FF2B5EF4-FFF2-40B4-BE49-F238E27FC236}">
                <a16:creationId xmlns:a16="http://schemas.microsoft.com/office/drawing/2014/main" id="{073AA465-C221-4EFD-8325-09BA99540306}"/>
              </a:ext>
            </a:extLst>
          </xdr:cNvPr>
          <xdr:cNvSpPr/>
        </xdr:nvSpPr>
        <xdr:spPr>
          <a:xfrm>
            <a:off x="2647950" y="1428750"/>
            <a:ext cx="1924050" cy="847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3" name="TextBox 12">
            <a:extLst>
              <a:ext uri="{FF2B5EF4-FFF2-40B4-BE49-F238E27FC236}">
                <a16:creationId xmlns:a16="http://schemas.microsoft.com/office/drawing/2014/main" id="{37792028-886C-479C-A331-DBB816A7FA75}"/>
              </a:ext>
            </a:extLst>
          </xdr:cNvPr>
          <xdr:cNvSpPr txBox="1"/>
        </xdr:nvSpPr>
        <xdr:spPr>
          <a:xfrm>
            <a:off x="2790825" y="1533526"/>
            <a:ext cx="1476375" cy="7429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TOTAL PRODUCTS</a:t>
            </a:r>
          </a:p>
          <a:p>
            <a:pPr algn="ctr"/>
            <a:r>
              <a:rPr lang="en-NG" sz="1800" b="0" i="0" u="none" strike="noStrike">
                <a:solidFill>
                  <a:schemeClr val="bg1"/>
                </a:solidFill>
                <a:effectLst/>
                <a:latin typeface="+mn-lt"/>
                <a:ea typeface="+mn-ea"/>
                <a:cs typeface="+mn-cs"/>
              </a:rPr>
              <a:t>1465</a:t>
            </a:r>
            <a:r>
              <a:rPr lang="en-NG" sz="1800"/>
              <a:t> </a:t>
            </a:r>
          </a:p>
        </xdr:txBody>
      </xdr:sp>
    </xdr:grpSp>
    <xdr:clientData/>
  </xdr:twoCellAnchor>
  <xdr:twoCellAnchor>
    <xdr:from>
      <xdr:col>5</xdr:col>
      <xdr:colOff>169355</xdr:colOff>
      <xdr:row>7</xdr:row>
      <xdr:rowOff>0</xdr:rowOff>
    </xdr:from>
    <xdr:to>
      <xdr:col>7</xdr:col>
      <xdr:colOff>557860</xdr:colOff>
      <xdr:row>11</xdr:row>
      <xdr:rowOff>85725</xdr:rowOff>
    </xdr:to>
    <xdr:grpSp>
      <xdr:nvGrpSpPr>
        <xdr:cNvPr id="20" name="Group 19">
          <a:extLst>
            <a:ext uri="{FF2B5EF4-FFF2-40B4-BE49-F238E27FC236}">
              <a16:creationId xmlns:a16="http://schemas.microsoft.com/office/drawing/2014/main" id="{E15AA4EC-0113-4C75-9AF1-625D1A03B59F}"/>
            </a:ext>
          </a:extLst>
        </xdr:cNvPr>
        <xdr:cNvGrpSpPr/>
      </xdr:nvGrpSpPr>
      <xdr:grpSpPr>
        <a:xfrm>
          <a:off x="5884355" y="1270000"/>
          <a:ext cx="1930648" cy="811439"/>
          <a:chOff x="5286375" y="1552575"/>
          <a:chExt cx="1924050" cy="847725"/>
        </a:xfrm>
      </xdr:grpSpPr>
      <xdr:sp macro="" textlink="">
        <xdr:nvSpPr>
          <xdr:cNvPr id="15" name="Rectangle: Rounded Corners 14">
            <a:extLst>
              <a:ext uri="{FF2B5EF4-FFF2-40B4-BE49-F238E27FC236}">
                <a16:creationId xmlns:a16="http://schemas.microsoft.com/office/drawing/2014/main" id="{005378CF-92C6-40D0-9874-208DDF635D76}"/>
              </a:ext>
            </a:extLst>
          </xdr:cNvPr>
          <xdr:cNvSpPr/>
        </xdr:nvSpPr>
        <xdr:spPr>
          <a:xfrm>
            <a:off x="5286375" y="1552575"/>
            <a:ext cx="1924050" cy="847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7" name="TextBox 16">
            <a:extLst>
              <a:ext uri="{FF2B5EF4-FFF2-40B4-BE49-F238E27FC236}">
                <a16:creationId xmlns:a16="http://schemas.microsoft.com/office/drawing/2014/main" id="{7A51D695-ECB2-40E5-ADCE-D4A352C92188}"/>
              </a:ext>
            </a:extLst>
          </xdr:cNvPr>
          <xdr:cNvSpPr txBox="1"/>
        </xdr:nvSpPr>
        <xdr:spPr>
          <a:xfrm>
            <a:off x="5514975" y="1628775"/>
            <a:ext cx="1495425" cy="63817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bg1"/>
                </a:solidFill>
                <a:effectLst/>
                <a:latin typeface="+mn-lt"/>
                <a:ea typeface="+mn-ea"/>
                <a:cs typeface="+mn-cs"/>
              </a:rPr>
              <a:t>AVERAGE RATING</a:t>
            </a:r>
            <a:r>
              <a:rPr lang="en-US">
                <a:solidFill>
                  <a:schemeClr val="bg1"/>
                </a:solidFill>
              </a:rPr>
              <a:t> </a:t>
            </a:r>
          </a:p>
          <a:p>
            <a:pPr algn="ctr"/>
            <a:r>
              <a:rPr lang="en-NG" sz="1800" b="0" i="0" u="none" strike="noStrike">
                <a:solidFill>
                  <a:schemeClr val="bg1"/>
                </a:solidFill>
                <a:effectLst/>
                <a:latin typeface="+mn-lt"/>
                <a:ea typeface="+mn-ea"/>
                <a:cs typeface="+mn-cs"/>
              </a:rPr>
              <a:t>4.1</a:t>
            </a:r>
            <a:r>
              <a:rPr lang="en-NG">
                <a:solidFill>
                  <a:schemeClr val="bg1"/>
                </a:solidFill>
              </a:rPr>
              <a:t> </a:t>
            </a:r>
            <a:endParaRPr lang="en-NG" sz="1100">
              <a:solidFill>
                <a:schemeClr val="bg1"/>
              </a:solidFill>
            </a:endParaRPr>
          </a:p>
        </xdr:txBody>
      </xdr:sp>
    </xdr:grpSp>
    <xdr:clientData/>
  </xdr:twoCellAnchor>
  <xdr:twoCellAnchor>
    <xdr:from>
      <xdr:col>11</xdr:col>
      <xdr:colOff>321755</xdr:colOff>
      <xdr:row>7</xdr:row>
      <xdr:rowOff>19050</xdr:rowOff>
    </xdr:from>
    <xdr:to>
      <xdr:col>13</xdr:col>
      <xdr:colOff>710260</xdr:colOff>
      <xdr:row>11</xdr:row>
      <xdr:rowOff>116321</xdr:rowOff>
    </xdr:to>
    <xdr:grpSp>
      <xdr:nvGrpSpPr>
        <xdr:cNvPr id="21" name="Group 20">
          <a:extLst>
            <a:ext uri="{FF2B5EF4-FFF2-40B4-BE49-F238E27FC236}">
              <a16:creationId xmlns:a16="http://schemas.microsoft.com/office/drawing/2014/main" id="{6E40414E-146C-4C25-B0F1-7843E25B6FA6}"/>
            </a:ext>
          </a:extLst>
        </xdr:cNvPr>
        <xdr:cNvGrpSpPr/>
      </xdr:nvGrpSpPr>
      <xdr:grpSpPr>
        <a:xfrm>
          <a:off x="10663184" y="1289050"/>
          <a:ext cx="1930647" cy="822985"/>
          <a:chOff x="8924925" y="1552575"/>
          <a:chExt cx="1924050" cy="847725"/>
        </a:xfrm>
      </xdr:grpSpPr>
      <xdr:sp macro="" textlink="">
        <xdr:nvSpPr>
          <xdr:cNvPr id="16" name="Rectangle: Rounded Corners 15">
            <a:extLst>
              <a:ext uri="{FF2B5EF4-FFF2-40B4-BE49-F238E27FC236}">
                <a16:creationId xmlns:a16="http://schemas.microsoft.com/office/drawing/2014/main" id="{674C5ED9-90F6-4C6F-9202-1B3AC902D11E}"/>
              </a:ext>
            </a:extLst>
          </xdr:cNvPr>
          <xdr:cNvSpPr/>
        </xdr:nvSpPr>
        <xdr:spPr>
          <a:xfrm>
            <a:off x="8924925" y="1552575"/>
            <a:ext cx="1924050" cy="847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9" name="TextBox 18">
            <a:extLst>
              <a:ext uri="{FF2B5EF4-FFF2-40B4-BE49-F238E27FC236}">
                <a16:creationId xmlns:a16="http://schemas.microsoft.com/office/drawing/2014/main" id="{1EABCDD6-E2CD-43AB-B664-4D63197E4693}"/>
              </a:ext>
            </a:extLst>
          </xdr:cNvPr>
          <xdr:cNvSpPr txBox="1"/>
        </xdr:nvSpPr>
        <xdr:spPr>
          <a:xfrm>
            <a:off x="9153525" y="1609726"/>
            <a:ext cx="1552575" cy="5905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bg1"/>
                </a:solidFill>
                <a:effectLst/>
                <a:latin typeface="+mn-lt"/>
                <a:ea typeface="+mn-ea"/>
                <a:cs typeface="+mn-cs"/>
              </a:rPr>
              <a:t>AVERAGE DISCOUNT </a:t>
            </a:r>
            <a:r>
              <a:rPr lang="en-NG" sz="1800" b="0" i="0" u="none" strike="noStrike">
                <a:solidFill>
                  <a:schemeClr val="bg1"/>
                </a:solidFill>
                <a:effectLst/>
                <a:latin typeface="+mn-lt"/>
                <a:ea typeface="+mn-ea"/>
                <a:cs typeface="+mn-cs"/>
              </a:rPr>
              <a:t>48%</a:t>
            </a:r>
            <a:r>
              <a:rPr lang="en-NG" sz="1800">
                <a:solidFill>
                  <a:schemeClr val="bg1"/>
                </a:solidFill>
              </a:rPr>
              <a:t> </a:t>
            </a:r>
            <a:r>
              <a:rPr lang="en-US" sz="1800">
                <a:solidFill>
                  <a:schemeClr val="bg1"/>
                </a:solidFill>
              </a:rPr>
              <a:t> </a:t>
            </a:r>
            <a:endParaRPr lang="en-NG" sz="1800">
              <a:solidFill>
                <a:schemeClr val="bg1"/>
              </a:solidFill>
            </a:endParaRPr>
          </a:p>
        </xdr:txBody>
      </xdr:sp>
    </xdr:grpSp>
    <xdr:clientData/>
  </xdr:twoCellAnchor>
  <xdr:twoCellAnchor>
    <xdr:from>
      <xdr:col>15</xdr:col>
      <xdr:colOff>0</xdr:colOff>
      <xdr:row>15</xdr:row>
      <xdr:rowOff>0</xdr:rowOff>
    </xdr:from>
    <xdr:to>
      <xdr:col>19</xdr:col>
      <xdr:colOff>290226</xdr:colOff>
      <xdr:row>28</xdr:row>
      <xdr:rowOff>79929</xdr:rowOff>
    </xdr:to>
    <xdr:graphicFrame macro="">
      <xdr:nvGraphicFramePr>
        <xdr:cNvPr id="22" name="Chart 21">
          <a:extLst>
            <a:ext uri="{FF2B5EF4-FFF2-40B4-BE49-F238E27FC236}">
              <a16:creationId xmlns:a16="http://schemas.microsoft.com/office/drawing/2014/main" id="{B00AC566-BCFE-47E9-A881-00250725D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20707</xdr:rowOff>
    </xdr:from>
    <xdr:to>
      <xdr:col>23</xdr:col>
      <xdr:colOff>766140</xdr:colOff>
      <xdr:row>52</xdr:row>
      <xdr:rowOff>20706</xdr:rowOff>
    </xdr:to>
    <xdr:grpSp>
      <xdr:nvGrpSpPr>
        <xdr:cNvPr id="2" name="Group 1">
          <a:extLst>
            <a:ext uri="{FF2B5EF4-FFF2-40B4-BE49-F238E27FC236}">
              <a16:creationId xmlns:a16="http://schemas.microsoft.com/office/drawing/2014/main" id="{FD3B88D7-C901-416D-AAFE-822100533219}"/>
            </a:ext>
          </a:extLst>
        </xdr:cNvPr>
        <xdr:cNvGrpSpPr/>
      </xdr:nvGrpSpPr>
      <xdr:grpSpPr>
        <a:xfrm>
          <a:off x="0" y="393424"/>
          <a:ext cx="18387390" cy="9317934"/>
          <a:chOff x="0" y="393424"/>
          <a:chExt cx="18387390" cy="9317934"/>
        </a:xfrm>
      </xdr:grpSpPr>
      <xdr:grpSp>
        <xdr:nvGrpSpPr>
          <xdr:cNvPr id="101" name="Group 100">
            <a:extLst>
              <a:ext uri="{FF2B5EF4-FFF2-40B4-BE49-F238E27FC236}">
                <a16:creationId xmlns:a16="http://schemas.microsoft.com/office/drawing/2014/main" id="{31EB7F2C-10A4-4A21-8D9A-33E9817318B3}"/>
              </a:ext>
            </a:extLst>
          </xdr:cNvPr>
          <xdr:cNvGrpSpPr/>
        </xdr:nvGrpSpPr>
        <xdr:grpSpPr>
          <a:xfrm>
            <a:off x="0" y="393424"/>
            <a:ext cx="18387390" cy="9317934"/>
            <a:chOff x="1" y="621197"/>
            <a:chExt cx="18387390" cy="9317934"/>
          </a:xfrm>
        </xdr:grpSpPr>
        <xdr:grpSp>
          <xdr:nvGrpSpPr>
            <xdr:cNvPr id="81" name="Group 80">
              <a:extLst>
                <a:ext uri="{FF2B5EF4-FFF2-40B4-BE49-F238E27FC236}">
                  <a16:creationId xmlns:a16="http://schemas.microsoft.com/office/drawing/2014/main" id="{00460A75-5603-4BEC-900B-35ABCB73E52F}"/>
                </a:ext>
              </a:extLst>
            </xdr:cNvPr>
            <xdr:cNvGrpSpPr/>
          </xdr:nvGrpSpPr>
          <xdr:grpSpPr>
            <a:xfrm>
              <a:off x="1" y="621197"/>
              <a:ext cx="18387390" cy="9317934"/>
              <a:chOff x="0" y="0"/>
              <a:chExt cx="17701116" cy="9071428"/>
            </a:xfrm>
          </xdr:grpSpPr>
          <xdr:sp macro="" textlink="">
            <xdr:nvSpPr>
              <xdr:cNvPr id="6" name="Rectangle: Rounded Corners 5">
                <a:extLst>
                  <a:ext uri="{FF2B5EF4-FFF2-40B4-BE49-F238E27FC236}">
                    <a16:creationId xmlns:a16="http://schemas.microsoft.com/office/drawing/2014/main" id="{A1ECD8DA-86FA-410E-BDE8-3BD8F3A128EC}"/>
                  </a:ext>
                </a:extLst>
              </xdr:cNvPr>
              <xdr:cNvSpPr/>
            </xdr:nvSpPr>
            <xdr:spPr>
              <a:xfrm>
                <a:off x="0" y="0"/>
                <a:ext cx="17701116" cy="9071428"/>
              </a:xfrm>
              <a:prstGeom prst="roundRect">
                <a:avLst/>
              </a:prstGeom>
              <a:gradFill flip="none" rotWithShape="1">
                <a:gsLst>
                  <a:gs pos="0">
                    <a:schemeClr val="accent1">
                      <a:lumMod val="40000"/>
                      <a:lumOff val="60000"/>
                    </a:schemeClr>
                  </a:gs>
                  <a:gs pos="50000">
                    <a:schemeClr val="tx2">
                      <a:lumMod val="50000"/>
                      <a:lumOff val="50000"/>
                      <a:tint val="44500"/>
                      <a:satMod val="160000"/>
                    </a:schemeClr>
                  </a:gs>
                  <a:gs pos="100000">
                    <a:schemeClr val="tx2">
                      <a:lumMod val="50000"/>
                      <a:lumOff val="50000"/>
                      <a:tint val="23500"/>
                      <a:satMod val="16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9" name="Rectangle: Rounded Corners 8">
                <a:extLst>
                  <a:ext uri="{FF2B5EF4-FFF2-40B4-BE49-F238E27FC236}">
                    <a16:creationId xmlns:a16="http://schemas.microsoft.com/office/drawing/2014/main" id="{FB44A126-4447-40D6-AF07-AD2F223EC310}"/>
                  </a:ext>
                </a:extLst>
              </xdr:cNvPr>
              <xdr:cNvSpPr/>
            </xdr:nvSpPr>
            <xdr:spPr>
              <a:xfrm>
                <a:off x="766798" y="1613705"/>
                <a:ext cx="1864447" cy="6994071"/>
              </a:xfrm>
              <a:prstGeom prst="roundRect">
                <a:avLst/>
              </a:prstGeom>
              <a:gradFill>
                <a:gsLst>
                  <a:gs pos="16000">
                    <a:srgbClr val="2A2258"/>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5" name="Rectangle: Rounded Corners 14">
                <a:extLst>
                  <a:ext uri="{FF2B5EF4-FFF2-40B4-BE49-F238E27FC236}">
                    <a16:creationId xmlns:a16="http://schemas.microsoft.com/office/drawing/2014/main" id="{CE218841-240F-41B2-AC30-BECE654553C6}"/>
                  </a:ext>
                </a:extLst>
              </xdr:cNvPr>
              <xdr:cNvSpPr/>
            </xdr:nvSpPr>
            <xdr:spPr>
              <a:xfrm>
                <a:off x="2952719" y="3023808"/>
                <a:ext cx="5299828" cy="2540000"/>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2" name="Rectangle: Rounded Corners 21">
                <a:extLst>
                  <a:ext uri="{FF2B5EF4-FFF2-40B4-BE49-F238E27FC236}">
                    <a16:creationId xmlns:a16="http://schemas.microsoft.com/office/drawing/2014/main" id="{71575A40-A27C-4668-A3FD-2527C0A214A4}"/>
                  </a:ext>
                </a:extLst>
              </xdr:cNvPr>
              <xdr:cNvSpPr/>
            </xdr:nvSpPr>
            <xdr:spPr>
              <a:xfrm>
                <a:off x="12877163" y="5261428"/>
                <a:ext cx="4082143" cy="3628571"/>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nvGrpSpPr>
              <xdr:cNvPr id="65" name="Group 64">
                <a:extLst>
                  <a:ext uri="{FF2B5EF4-FFF2-40B4-BE49-F238E27FC236}">
                    <a16:creationId xmlns:a16="http://schemas.microsoft.com/office/drawing/2014/main" id="{6464EB06-601C-4465-9794-FABFD3F8F511}"/>
                  </a:ext>
                </a:extLst>
              </xdr:cNvPr>
              <xdr:cNvGrpSpPr/>
            </xdr:nvGrpSpPr>
            <xdr:grpSpPr>
              <a:xfrm>
                <a:off x="2950185" y="485321"/>
                <a:ext cx="14013385" cy="1088572"/>
                <a:chOff x="2874094" y="511240"/>
                <a:chExt cx="13234053" cy="1166326"/>
              </a:xfrm>
            </xdr:grpSpPr>
            <xdr:sp macro="" textlink="">
              <xdr:nvSpPr>
                <xdr:cNvPr id="7" name="Rectangle: Rounded Corners 6">
                  <a:extLst>
                    <a:ext uri="{FF2B5EF4-FFF2-40B4-BE49-F238E27FC236}">
                      <a16:creationId xmlns:a16="http://schemas.microsoft.com/office/drawing/2014/main" id="{53C9763A-C8B8-4BC5-87DC-1F0201F35B6D}"/>
                    </a:ext>
                  </a:extLst>
                </xdr:cNvPr>
                <xdr:cNvSpPr/>
              </xdr:nvSpPr>
              <xdr:spPr>
                <a:xfrm>
                  <a:off x="2874094" y="511240"/>
                  <a:ext cx="13234053" cy="1166326"/>
                </a:xfrm>
                <a:prstGeom prst="roundRect">
                  <a:avLst/>
                </a:prstGeom>
                <a:gradFill>
                  <a:gsLst>
                    <a:gs pos="16000">
                      <a:srgbClr val="2A2258"/>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3" name="TextBox 22">
                  <a:extLst>
                    <a:ext uri="{FF2B5EF4-FFF2-40B4-BE49-F238E27FC236}">
                      <a16:creationId xmlns:a16="http://schemas.microsoft.com/office/drawing/2014/main" id="{B3190784-65C0-42C0-9980-423CA9B89897}"/>
                    </a:ext>
                  </a:extLst>
                </xdr:cNvPr>
                <xdr:cNvSpPr txBox="1"/>
              </xdr:nvSpPr>
              <xdr:spPr>
                <a:xfrm>
                  <a:off x="4921213" y="704007"/>
                  <a:ext cx="9097347" cy="77755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AMAZON</a:t>
                  </a:r>
                  <a:r>
                    <a:rPr lang="en-NG"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 </a:t>
                  </a:r>
                  <a:r>
                    <a:rPr lang="en-US"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PRODUCT</a:t>
                  </a:r>
                  <a:r>
                    <a:rPr lang="en-NG"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 </a:t>
                  </a:r>
                  <a:r>
                    <a:rPr lang="en-US"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REVIEW</a:t>
                  </a:r>
                  <a:r>
                    <a:rPr lang="en-NG"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 </a:t>
                  </a:r>
                  <a:r>
                    <a:rPr lang="en-US"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DASHBOARD</a:t>
                  </a:r>
                  <a:endParaRPr lang="en-NG" sz="4000">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cs typeface="Calibri" panose="020F0502020204030204" pitchFamily="34" charset="0"/>
                  </a:endParaRPr>
                </a:p>
                <a:p>
                  <a:endParaRPr lang="en-NG" sz="1100">
                    <a:ln>
                      <a:noFill/>
                    </a:ln>
                    <a:effectLst>
                      <a:outerShdw blurRad="50800" dist="38100" dir="8100000" algn="tr" rotWithShape="0">
                        <a:prstClr val="black">
                          <a:alpha val="40000"/>
                        </a:prstClr>
                      </a:outerShdw>
                    </a:effectLst>
                  </a:endParaRPr>
                </a:p>
              </xdr:txBody>
            </xdr:sp>
          </xdr:grpSp>
          <xdr:pic>
            <xdr:nvPicPr>
              <xdr:cNvPr id="28" name="Graphic 27" descr="Statistics">
                <a:extLst>
                  <a:ext uri="{FF2B5EF4-FFF2-40B4-BE49-F238E27FC236}">
                    <a16:creationId xmlns:a16="http://schemas.microsoft.com/office/drawing/2014/main" id="{9A06F061-8D74-49FF-8067-2459BEBD9E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667880" y="562226"/>
                <a:ext cx="932543" cy="869043"/>
              </a:xfrm>
              <a:prstGeom prst="rect">
                <a:avLst/>
              </a:prstGeom>
            </xdr:spPr>
          </xdr:pic>
          <xdr:pic>
            <xdr:nvPicPr>
              <xdr:cNvPr id="39" name="Graphic 38" descr="Boardroom">
                <a:extLst>
                  <a:ext uri="{FF2B5EF4-FFF2-40B4-BE49-F238E27FC236}">
                    <a16:creationId xmlns:a16="http://schemas.microsoft.com/office/drawing/2014/main" id="{48771E28-2FB9-4B9D-8445-458EE95A46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730059" y="2226329"/>
                <a:ext cx="923472" cy="878114"/>
              </a:xfrm>
              <a:prstGeom prst="rect">
                <a:avLst/>
              </a:prstGeom>
            </xdr:spPr>
          </xdr:pic>
          <xdr:pic>
            <xdr:nvPicPr>
              <xdr:cNvPr id="41" name="Graphic 40" descr="Lightbulb">
                <a:extLst>
                  <a:ext uri="{FF2B5EF4-FFF2-40B4-BE49-F238E27FC236}">
                    <a16:creationId xmlns:a16="http://schemas.microsoft.com/office/drawing/2014/main" id="{0B46FEEA-981E-4099-85C2-7DF7F59C7C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866131" y="1675692"/>
                <a:ext cx="672159" cy="632543"/>
              </a:xfrm>
              <a:prstGeom prst="rect">
                <a:avLst/>
              </a:prstGeom>
            </xdr:spPr>
          </xdr:pic>
          <xdr:grpSp>
            <xdr:nvGrpSpPr>
              <xdr:cNvPr id="62" name="Group 61">
                <a:extLst>
                  <a:ext uri="{FF2B5EF4-FFF2-40B4-BE49-F238E27FC236}">
                    <a16:creationId xmlns:a16="http://schemas.microsoft.com/office/drawing/2014/main" id="{B954B373-6401-4A98-ADD0-550B2ABD1F0F}"/>
                  </a:ext>
                </a:extLst>
              </xdr:cNvPr>
              <xdr:cNvGrpSpPr/>
            </xdr:nvGrpSpPr>
            <xdr:grpSpPr>
              <a:xfrm>
                <a:off x="2867914" y="1693331"/>
                <a:ext cx="2673650" cy="1088570"/>
                <a:chOff x="2824253" y="1808453"/>
                <a:chExt cx="2621813" cy="1166326"/>
              </a:xfrm>
            </xdr:grpSpPr>
            <xdr:sp macro="" textlink="">
              <xdr:nvSpPr>
                <xdr:cNvPr id="11" name="Rectangle: Rounded Corners 10">
                  <a:extLst>
                    <a:ext uri="{FF2B5EF4-FFF2-40B4-BE49-F238E27FC236}">
                      <a16:creationId xmlns:a16="http://schemas.microsoft.com/office/drawing/2014/main" id="{BBF71FA4-A239-446F-ADCA-1CD49BD1F86C}"/>
                    </a:ext>
                  </a:extLst>
                </xdr:cNvPr>
                <xdr:cNvSpPr/>
              </xdr:nvSpPr>
              <xdr:spPr>
                <a:xfrm>
                  <a:off x="2919503" y="1808453"/>
                  <a:ext cx="2526563" cy="1166326"/>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30" name="Graphic 29" descr="Checklist">
                  <a:extLst>
                    <a:ext uri="{FF2B5EF4-FFF2-40B4-BE49-F238E27FC236}">
                      <a16:creationId xmlns:a16="http://schemas.microsoft.com/office/drawing/2014/main" id="{514F4EC0-842E-488D-862B-9E632F5E2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824253" y="2057911"/>
                  <a:ext cx="730256" cy="749694"/>
                </a:xfrm>
                <a:prstGeom prst="rect">
                  <a:avLst/>
                </a:prstGeom>
              </xdr:spPr>
            </xdr:pic>
            <xdr:sp macro="" textlink="">
              <xdr:nvSpPr>
                <xdr:cNvPr id="35" name="TextBox 34">
                  <a:extLst>
                    <a:ext uri="{FF2B5EF4-FFF2-40B4-BE49-F238E27FC236}">
                      <a16:creationId xmlns:a16="http://schemas.microsoft.com/office/drawing/2014/main" id="{DAED33D0-2B7D-4F69-AACB-7C81C55DEE25}"/>
                    </a:ext>
                  </a:extLst>
                </xdr:cNvPr>
                <xdr:cNvSpPr txBox="1"/>
              </xdr:nvSpPr>
              <xdr:spPr>
                <a:xfrm>
                  <a:off x="3554509" y="2018268"/>
                  <a:ext cx="1500838" cy="291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n>
                        <a:noFill/>
                      </a:ln>
                      <a:solidFill>
                        <a:schemeClr val="tx2"/>
                      </a:solidFill>
                      <a:effectLst/>
                      <a:latin typeface="Calibri" panose="020F0502020204030204" pitchFamily="34" charset="0"/>
                      <a:ea typeface="+mn-ea"/>
                      <a:cs typeface="Calibri" panose="020F0502020204030204" pitchFamily="34" charset="0"/>
                    </a:rPr>
                    <a:t>TOTAL PRODUCTS</a:t>
                  </a:r>
                  <a:endParaRPr lang="en-NG" sz="1400">
                    <a:ln>
                      <a:noFill/>
                    </a:ln>
                    <a:solidFill>
                      <a:schemeClr val="tx2"/>
                    </a:solidFill>
                    <a:effectLst/>
                    <a:latin typeface="Calibri" panose="020F0502020204030204" pitchFamily="34" charset="0"/>
                    <a:cs typeface="Calibri" panose="020F0502020204030204" pitchFamily="34" charset="0"/>
                  </a:endParaRPr>
                </a:p>
                <a:p>
                  <a:endParaRPr lang="en-NG" sz="1100"/>
                </a:p>
              </xdr:txBody>
            </xdr:sp>
            <xdr:sp macro="" textlink="'AMAZON PIVOT TABLE'!A16">
              <xdr:nvSpPr>
                <xdr:cNvPr id="54" name="TextBox 53">
                  <a:extLst>
                    <a:ext uri="{FF2B5EF4-FFF2-40B4-BE49-F238E27FC236}">
                      <a16:creationId xmlns:a16="http://schemas.microsoft.com/office/drawing/2014/main" id="{B34C25FB-9A64-496F-970F-36BE1245E968}"/>
                    </a:ext>
                  </a:extLst>
                </xdr:cNvPr>
                <xdr:cNvSpPr txBox="1"/>
              </xdr:nvSpPr>
              <xdr:spPr>
                <a:xfrm>
                  <a:off x="3321409" y="2293785"/>
                  <a:ext cx="1895445" cy="513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C11E03-1F78-45AA-B279-7C574D7D35FE}" type="TxLink">
                    <a:rPr lang="en-US" sz="2400" b="0" i="0" u="none" strike="noStrike">
                      <a:ln>
                        <a:noFill/>
                      </a:ln>
                      <a:solidFill>
                        <a:schemeClr val="tx2"/>
                      </a:solidFill>
                      <a:latin typeface="Aptos Narrow"/>
                    </a:rPr>
                    <a:pPr algn="ctr"/>
                    <a:t>1465</a:t>
                  </a:fld>
                  <a:endParaRPr lang="en-US" sz="2000">
                    <a:ln>
                      <a:noFill/>
                    </a:ln>
                    <a:solidFill>
                      <a:schemeClr val="tx2"/>
                    </a:solidFill>
                  </a:endParaRPr>
                </a:p>
              </xdr:txBody>
            </xdr:sp>
          </xdr:grpSp>
          <xdr:grpSp>
            <xdr:nvGrpSpPr>
              <xdr:cNvPr id="63" name="Group 62">
                <a:extLst>
                  <a:ext uri="{FF2B5EF4-FFF2-40B4-BE49-F238E27FC236}">
                    <a16:creationId xmlns:a16="http://schemas.microsoft.com/office/drawing/2014/main" id="{3A9380B8-205A-495D-9116-BC8801427754}"/>
                  </a:ext>
                </a:extLst>
              </xdr:cNvPr>
              <xdr:cNvGrpSpPr/>
            </xdr:nvGrpSpPr>
            <xdr:grpSpPr>
              <a:xfrm>
                <a:off x="5841735" y="1739409"/>
                <a:ext cx="2610150" cy="1088571"/>
                <a:chOff x="5747534" y="1857821"/>
                <a:chExt cx="2571273" cy="1166326"/>
              </a:xfrm>
            </xdr:grpSpPr>
            <xdr:sp macro="" textlink="">
              <xdr:nvSpPr>
                <xdr:cNvPr id="13" name="Rectangle: Rounded Corners 12">
                  <a:extLst>
                    <a:ext uri="{FF2B5EF4-FFF2-40B4-BE49-F238E27FC236}">
                      <a16:creationId xmlns:a16="http://schemas.microsoft.com/office/drawing/2014/main" id="{6921CF6C-2E49-43C8-98F8-D29A4664E78D}"/>
                    </a:ext>
                  </a:extLst>
                </xdr:cNvPr>
                <xdr:cNvSpPr/>
              </xdr:nvSpPr>
              <xdr:spPr>
                <a:xfrm>
                  <a:off x="5747534" y="1857821"/>
                  <a:ext cx="2530451" cy="1166326"/>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26" name="Graphic 25" descr="Customer review">
                  <a:extLst>
                    <a:ext uri="{FF2B5EF4-FFF2-40B4-BE49-F238E27FC236}">
                      <a16:creationId xmlns:a16="http://schemas.microsoft.com/office/drawing/2014/main" id="{7E70941C-ADB4-47B1-BBAD-8E2EDB1C7D0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758720" y="2067636"/>
                  <a:ext cx="716113" cy="735551"/>
                </a:xfrm>
                <a:prstGeom prst="rect">
                  <a:avLst/>
                </a:prstGeom>
              </xdr:spPr>
            </xdr:pic>
            <xdr:sp macro="" textlink="">
              <xdr:nvSpPr>
                <xdr:cNvPr id="36" name="TextBox 35">
                  <a:extLst>
                    <a:ext uri="{FF2B5EF4-FFF2-40B4-BE49-F238E27FC236}">
                      <a16:creationId xmlns:a16="http://schemas.microsoft.com/office/drawing/2014/main" id="{7CE30DA4-37D5-4380-9CDA-06E5F59F4C76}"/>
                    </a:ext>
                  </a:extLst>
                </xdr:cNvPr>
                <xdr:cNvSpPr txBox="1"/>
              </xdr:nvSpPr>
              <xdr:spPr>
                <a:xfrm>
                  <a:off x="6474833" y="2067636"/>
                  <a:ext cx="1843974" cy="291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a:ln>
                        <a:noFill/>
                      </a:ln>
                      <a:solidFill>
                        <a:schemeClr val="tx2"/>
                      </a:solidFill>
                      <a:effectLst/>
                      <a:latin typeface="+mn-lt"/>
                      <a:ea typeface="+mn-ea"/>
                      <a:cs typeface="+mn-cs"/>
                    </a:rPr>
                    <a:t>AVERAGE </a:t>
                  </a:r>
                  <a:r>
                    <a:rPr lang="en-US" sz="1400" b="0" i="0">
                      <a:ln>
                        <a:noFill/>
                      </a:ln>
                      <a:solidFill>
                        <a:schemeClr val="tx2"/>
                      </a:solidFill>
                      <a:effectLst/>
                      <a:latin typeface="Calibri" panose="020F0502020204030204" pitchFamily="34" charset="0"/>
                      <a:ea typeface="+mn-ea"/>
                      <a:cs typeface="Calibri" panose="020F0502020204030204" pitchFamily="34" charset="0"/>
                    </a:rPr>
                    <a:t>RATING</a:t>
                  </a:r>
                  <a:r>
                    <a:rPr lang="en-US" sz="1400">
                      <a:ln>
                        <a:noFill/>
                      </a:ln>
                      <a:solidFill>
                        <a:schemeClr val="tx2"/>
                      </a:solidFill>
                      <a:effectLst/>
                      <a:latin typeface="+mn-lt"/>
                      <a:ea typeface="+mn-ea"/>
                      <a:cs typeface="+mn-cs"/>
                    </a:rPr>
                    <a:t> </a:t>
                  </a:r>
                  <a:endParaRPr lang="en-NG" sz="1400">
                    <a:ln>
                      <a:noFill/>
                    </a:ln>
                    <a:solidFill>
                      <a:schemeClr val="tx2"/>
                    </a:solidFill>
                    <a:effectLst/>
                  </a:endParaRPr>
                </a:p>
                <a:p>
                  <a:endParaRPr lang="en-NG">
                    <a:effectLst/>
                  </a:endParaRPr>
                </a:p>
                <a:p>
                  <a:endParaRPr lang="en-NG" sz="1100"/>
                </a:p>
              </xdr:txBody>
            </xdr:sp>
            <xdr:sp macro="" textlink="'AMAZON PIVOT TABLE'!A17">
              <xdr:nvSpPr>
                <xdr:cNvPr id="55" name="TextBox 54">
                  <a:extLst>
                    <a:ext uri="{FF2B5EF4-FFF2-40B4-BE49-F238E27FC236}">
                      <a16:creationId xmlns:a16="http://schemas.microsoft.com/office/drawing/2014/main" id="{F03C3789-499C-4FB7-8675-E69CA6A13AFB}"/>
                    </a:ext>
                  </a:extLst>
                </xdr:cNvPr>
                <xdr:cNvSpPr txBox="1"/>
              </xdr:nvSpPr>
              <xdr:spPr>
                <a:xfrm>
                  <a:off x="6474833" y="2361162"/>
                  <a:ext cx="1500838" cy="454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7B724A-E364-4391-AF43-A143C5F8E3E7}" type="TxLink">
                    <a:rPr lang="en-US" sz="2400" b="0" i="0" u="none" strike="noStrike">
                      <a:ln>
                        <a:noFill/>
                      </a:ln>
                      <a:solidFill>
                        <a:schemeClr val="tx2"/>
                      </a:solidFill>
                      <a:effectLst/>
                      <a:latin typeface="Calibri" panose="020F0502020204030204" pitchFamily="34" charset="0"/>
                      <a:cs typeface="Calibri" panose="020F0502020204030204" pitchFamily="34" charset="0"/>
                    </a:rPr>
                    <a:pPr algn="ctr"/>
                    <a:t>4.10</a:t>
                  </a:fld>
                  <a:endParaRPr lang="en-NG" sz="2400">
                    <a:solidFill>
                      <a:schemeClr val="tx2"/>
                    </a:solidFill>
                    <a:latin typeface="Calibri" panose="020F0502020204030204" pitchFamily="34" charset="0"/>
                    <a:cs typeface="Calibri" panose="020F0502020204030204" pitchFamily="34" charset="0"/>
                  </a:endParaRPr>
                </a:p>
              </xdr:txBody>
            </xdr:sp>
          </xdr:grpSp>
          <xdr:grpSp>
            <xdr:nvGrpSpPr>
              <xdr:cNvPr id="64" name="Group 63">
                <a:extLst>
                  <a:ext uri="{FF2B5EF4-FFF2-40B4-BE49-F238E27FC236}">
                    <a16:creationId xmlns:a16="http://schemas.microsoft.com/office/drawing/2014/main" id="{8413C44E-916A-4256-A57E-BB4755DE86E1}"/>
                  </a:ext>
                </a:extLst>
              </xdr:cNvPr>
              <xdr:cNvGrpSpPr/>
            </xdr:nvGrpSpPr>
            <xdr:grpSpPr>
              <a:xfrm>
                <a:off x="8821480" y="1753808"/>
                <a:ext cx="2606899" cy="1088571"/>
                <a:chOff x="8678766" y="1873249"/>
                <a:chExt cx="2555062" cy="1166326"/>
              </a:xfrm>
            </xdr:grpSpPr>
            <xdr:sp macro="" textlink="">
              <xdr:nvSpPr>
                <xdr:cNvPr id="32" name="Rectangle: Rounded Corners 31">
                  <a:extLst>
                    <a:ext uri="{FF2B5EF4-FFF2-40B4-BE49-F238E27FC236}">
                      <a16:creationId xmlns:a16="http://schemas.microsoft.com/office/drawing/2014/main" id="{4435C78F-F511-44D3-B5C8-4C11435E9002}"/>
                    </a:ext>
                  </a:extLst>
                </xdr:cNvPr>
                <xdr:cNvSpPr/>
              </xdr:nvSpPr>
              <xdr:spPr>
                <a:xfrm>
                  <a:off x="8707265" y="1873249"/>
                  <a:ext cx="2526563" cy="1166326"/>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34" name="Graphic 33" descr="Calculator">
                  <a:extLst>
                    <a:ext uri="{FF2B5EF4-FFF2-40B4-BE49-F238E27FC236}">
                      <a16:creationId xmlns:a16="http://schemas.microsoft.com/office/drawing/2014/main" id="{43D540B2-D72A-4D70-AD80-36E547C32C2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678766" y="2027992"/>
                  <a:ext cx="716112" cy="735551"/>
                </a:xfrm>
                <a:prstGeom prst="rect">
                  <a:avLst/>
                </a:prstGeom>
              </xdr:spPr>
            </xdr:pic>
            <xdr:sp macro="" textlink="">
              <xdr:nvSpPr>
                <xdr:cNvPr id="37" name="TextBox 36">
                  <a:extLst>
                    <a:ext uri="{FF2B5EF4-FFF2-40B4-BE49-F238E27FC236}">
                      <a16:creationId xmlns:a16="http://schemas.microsoft.com/office/drawing/2014/main" id="{05A62F31-9529-4F88-8429-EA74F25D06D7}"/>
                    </a:ext>
                  </a:extLst>
                </xdr:cNvPr>
                <xdr:cNvSpPr txBox="1"/>
              </xdr:nvSpPr>
              <xdr:spPr>
                <a:xfrm>
                  <a:off x="9394879" y="2027993"/>
                  <a:ext cx="1746123" cy="346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i="0">
                      <a:ln>
                        <a:noFill/>
                      </a:ln>
                      <a:solidFill>
                        <a:schemeClr val="tx2"/>
                      </a:solidFill>
                      <a:effectLst/>
                      <a:latin typeface="Calibri" panose="020F0502020204030204" pitchFamily="34" charset="0"/>
                      <a:ea typeface="+mn-ea"/>
                      <a:cs typeface="Calibri" panose="020F0502020204030204" pitchFamily="34" charset="0"/>
                    </a:rPr>
                    <a:t>AVERAGE DISCOUNT</a:t>
                  </a:r>
                </a:p>
                <a:p>
                  <a:endParaRPr lang="en-NG" sz="1100"/>
                </a:p>
              </xdr:txBody>
            </xdr:sp>
            <xdr:sp macro="" textlink="'AMAZON PIVOT TABLE'!A18">
              <xdr:nvSpPr>
                <xdr:cNvPr id="57" name="TextBox 56">
                  <a:extLst>
                    <a:ext uri="{FF2B5EF4-FFF2-40B4-BE49-F238E27FC236}">
                      <a16:creationId xmlns:a16="http://schemas.microsoft.com/office/drawing/2014/main" id="{8BAAED2C-1DF4-48C1-8A6E-054778A95925}"/>
                    </a:ext>
                  </a:extLst>
                </xdr:cNvPr>
                <xdr:cNvSpPr txBox="1"/>
              </xdr:nvSpPr>
              <xdr:spPr>
                <a:xfrm>
                  <a:off x="9394878" y="2275631"/>
                  <a:ext cx="1500839" cy="487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3E21C7-1CFE-42C6-BE4C-768B16F464B5}" type="TxLink">
                    <a:rPr lang="en-US" sz="2400" b="0" i="0" u="none" strike="noStrike">
                      <a:ln>
                        <a:noFill/>
                      </a:ln>
                      <a:solidFill>
                        <a:schemeClr val="tx2"/>
                      </a:solidFill>
                      <a:latin typeface="Calibri" panose="020F0502020204030204" pitchFamily="34" charset="0"/>
                      <a:cs typeface="Calibri" panose="020F0502020204030204" pitchFamily="34" charset="0"/>
                    </a:rPr>
                    <a:pPr algn="ctr"/>
                    <a:t>48%</a:t>
                  </a:fld>
                  <a:endParaRPr lang="en-NG" sz="2400">
                    <a:ln>
                      <a:noFill/>
                    </a:ln>
                    <a:solidFill>
                      <a:schemeClr val="tx2"/>
                    </a:solidFill>
                    <a:latin typeface="Calibri" panose="020F0502020204030204" pitchFamily="34" charset="0"/>
                    <a:cs typeface="Calibri" panose="020F0502020204030204" pitchFamily="34" charset="0"/>
                  </a:endParaRPr>
                </a:p>
              </xdr:txBody>
            </xdr:sp>
          </xdr:grpSp>
          <xdr:pic>
            <xdr:nvPicPr>
              <xdr:cNvPr id="61" name="Picture 60">
                <a:extLst>
                  <a:ext uri="{FF2B5EF4-FFF2-40B4-BE49-F238E27FC236}">
                    <a16:creationId xmlns:a16="http://schemas.microsoft.com/office/drawing/2014/main" id="{C41672A6-A51B-4403-82FD-683B14A51F49}"/>
                  </a:ext>
                </a:extLst>
              </xdr:cNvPr>
              <xdr:cNvPicPr>
                <a:picLocks noChangeAspect="1"/>
              </xdr:cNvPicPr>
            </xdr:nvPicPr>
            <xdr:blipFill>
              <a:blip xmlns:r="http://schemas.openxmlformats.org/officeDocument/2006/relationships" r:embed="rId13" cstate="print">
                <a:duotone>
                  <a:schemeClr val="accent1">
                    <a:shade val="45000"/>
                    <a:satMod val="135000"/>
                  </a:schemeClr>
                  <a:prstClr val="white"/>
                </a:duotone>
                <a:extLst>
                  <a:ext uri="{BEBA8EAE-BF5A-486C-A8C5-ECC9F3942E4B}">
                    <a14:imgProps xmlns:a14="http://schemas.microsoft.com/office/drawing/2010/main">
                      <a14:imgLayer r:embed="rId14">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737545" y="483808"/>
                <a:ext cx="1850839" cy="1028095"/>
              </a:xfrm>
              <a:prstGeom prst="roundRect">
                <a:avLst>
                  <a:gd name="adj" fmla="val 16667"/>
                </a:avLst>
              </a:prstGeom>
              <a:ln>
                <a:noFill/>
              </a:ln>
              <a:effectLst>
                <a:outerShdw blurRad="50800" dist="38100" dir="2700000" algn="tl" rotWithShape="0">
                  <a:prstClr val="black">
                    <a:alpha val="40000"/>
                  </a:prstClr>
                </a:outerShdw>
              </a:effectLst>
              <a:scene3d>
                <a:camera prst="orthographicFront"/>
                <a:lightRig rig="contrasting" dir="t">
                  <a:rot lat="0" lon="0" rev="4200000"/>
                </a:lightRig>
              </a:scene3d>
              <a:sp3d prstMaterial="plastic">
                <a:bevelT w="381000" h="114300" prst="relaxedInset"/>
                <a:contourClr>
                  <a:srgbClr val="969696"/>
                </a:contourClr>
              </a:sp3d>
            </xdr:spPr>
          </xdr:pic>
          <xdr:graphicFrame macro="">
            <xdr:nvGraphicFramePr>
              <xdr:cNvPr id="66" name="Chart 65">
                <a:extLst>
                  <a:ext uri="{FF2B5EF4-FFF2-40B4-BE49-F238E27FC236}">
                    <a16:creationId xmlns:a16="http://schemas.microsoft.com/office/drawing/2014/main" id="{29BBFBE4-B031-4AC6-AA44-3D6ED2E8FF84}"/>
                  </a:ext>
                </a:extLst>
              </xdr:cNvPr>
              <xdr:cNvGraphicFramePr>
                <a:graphicFrameLocks/>
              </xdr:cNvGraphicFramePr>
            </xdr:nvGraphicFramePr>
            <xdr:xfrm>
              <a:off x="3107526" y="3172477"/>
              <a:ext cx="5005485" cy="2471966"/>
            </xdr:xfrm>
            <a:graphic>
              <a:graphicData uri="http://schemas.openxmlformats.org/drawingml/2006/chart">
                <c:chart xmlns:c="http://schemas.openxmlformats.org/drawingml/2006/chart" xmlns:r="http://schemas.openxmlformats.org/officeDocument/2006/relationships" r:id="rId15"/>
              </a:graphicData>
            </a:graphic>
          </xdr:graphicFrame>
          <xdr:grpSp>
            <xdr:nvGrpSpPr>
              <xdr:cNvPr id="69" name="Group 68">
                <a:extLst>
                  <a:ext uri="{FF2B5EF4-FFF2-40B4-BE49-F238E27FC236}">
                    <a16:creationId xmlns:a16="http://schemas.microsoft.com/office/drawing/2014/main" id="{9B87184E-23BF-4BD9-A89A-7F615AD7B708}"/>
                  </a:ext>
                </a:extLst>
              </xdr:cNvPr>
              <xdr:cNvGrpSpPr/>
            </xdr:nvGrpSpPr>
            <xdr:grpSpPr>
              <a:xfrm>
                <a:off x="2927507" y="5987142"/>
                <a:ext cx="5185504" cy="2842380"/>
                <a:chOff x="3239947" y="5842698"/>
                <a:chExt cx="5153368" cy="2915889"/>
              </a:xfrm>
            </xdr:grpSpPr>
            <xdr:sp macro="" textlink="">
              <xdr:nvSpPr>
                <xdr:cNvPr id="17" name="Rectangle: Rounded Corners 16">
                  <a:extLst>
                    <a:ext uri="{FF2B5EF4-FFF2-40B4-BE49-F238E27FC236}">
                      <a16:creationId xmlns:a16="http://schemas.microsoft.com/office/drawing/2014/main" id="{D10D4573-B17E-4A83-AA54-A2C382C6C500}"/>
                    </a:ext>
                  </a:extLst>
                </xdr:cNvPr>
                <xdr:cNvSpPr/>
              </xdr:nvSpPr>
              <xdr:spPr>
                <a:xfrm>
                  <a:off x="3262485" y="5842698"/>
                  <a:ext cx="5130830" cy="2915889"/>
                </a:xfrm>
                <a:prstGeom prst="roundRect">
                  <a:avLst/>
                </a:prstGeom>
                <a:solidFill>
                  <a:schemeClr val="accent1">
                    <a:lumMod val="40000"/>
                    <a:lumOff val="6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68" name="Chart 67">
                  <a:extLst>
                    <a:ext uri="{FF2B5EF4-FFF2-40B4-BE49-F238E27FC236}">
                      <a16:creationId xmlns:a16="http://schemas.microsoft.com/office/drawing/2014/main" id="{D73FB9FA-27DB-4DE7-A152-A3CC2FB240DC}"/>
                    </a:ext>
                  </a:extLst>
                </xdr:cNvPr>
                <xdr:cNvGraphicFramePr>
                  <a:graphicFrameLocks/>
                </xdr:cNvGraphicFramePr>
              </xdr:nvGraphicFramePr>
              <xdr:xfrm>
                <a:off x="3239947" y="6052083"/>
                <a:ext cx="5042877" cy="2069343"/>
              </xdr:xfrm>
              <a:graphic>
                <a:graphicData uri="http://schemas.openxmlformats.org/drawingml/2006/chart">
                  <c:chart xmlns:c="http://schemas.openxmlformats.org/drawingml/2006/chart" xmlns:r="http://schemas.openxmlformats.org/officeDocument/2006/relationships" r:id="rId16"/>
                </a:graphicData>
              </a:graphic>
            </xdr:graphicFrame>
          </xdr:grpSp>
          <xdr:grpSp>
            <xdr:nvGrpSpPr>
              <xdr:cNvPr id="78" name="Group 77">
                <a:extLst>
                  <a:ext uri="{FF2B5EF4-FFF2-40B4-BE49-F238E27FC236}">
                    <a16:creationId xmlns:a16="http://schemas.microsoft.com/office/drawing/2014/main" id="{1ACB4030-D19F-4B66-AC6D-8230596261C5}"/>
                  </a:ext>
                </a:extLst>
              </xdr:cNvPr>
              <xdr:cNvGrpSpPr/>
            </xdr:nvGrpSpPr>
            <xdr:grpSpPr>
              <a:xfrm>
                <a:off x="8646648" y="3023809"/>
                <a:ext cx="3891643" cy="3415393"/>
                <a:chOff x="8514707" y="3102079"/>
                <a:chExt cx="3532540" cy="3499851"/>
              </a:xfrm>
            </xdr:grpSpPr>
            <xdr:sp macro="" textlink="">
              <xdr:nvSpPr>
                <xdr:cNvPr id="19" name="Rectangle: Rounded Corners 18">
                  <a:extLst>
                    <a:ext uri="{FF2B5EF4-FFF2-40B4-BE49-F238E27FC236}">
                      <a16:creationId xmlns:a16="http://schemas.microsoft.com/office/drawing/2014/main" id="{24EA3809-8DAF-428E-AB2D-ED2FF845F72A}"/>
                    </a:ext>
                  </a:extLst>
                </xdr:cNvPr>
                <xdr:cNvSpPr/>
              </xdr:nvSpPr>
              <xdr:spPr>
                <a:xfrm>
                  <a:off x="8514707" y="3102079"/>
                  <a:ext cx="3532540" cy="3499851"/>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70" name="Chart 69">
                  <a:extLst>
                    <a:ext uri="{FF2B5EF4-FFF2-40B4-BE49-F238E27FC236}">
                      <a16:creationId xmlns:a16="http://schemas.microsoft.com/office/drawing/2014/main" id="{DBED0E74-1E00-439B-A735-A2B5856AD39C}"/>
                    </a:ext>
                  </a:extLst>
                </xdr:cNvPr>
                <xdr:cNvGraphicFramePr>
                  <a:graphicFrameLocks/>
                </xdr:cNvGraphicFramePr>
              </xdr:nvGraphicFramePr>
              <xdr:xfrm>
                <a:off x="8657401" y="3201867"/>
                <a:ext cx="3136525" cy="3164052"/>
              </xdr:xfrm>
              <a:graphic>
                <a:graphicData uri="http://schemas.openxmlformats.org/drawingml/2006/chart">
                  <c:chart xmlns:c="http://schemas.openxmlformats.org/drawingml/2006/chart" xmlns:r="http://schemas.openxmlformats.org/officeDocument/2006/relationships" r:id="rId17"/>
                </a:graphicData>
              </a:graphic>
            </xdr:graphicFrame>
          </xdr:grpSp>
          <xdr:grpSp>
            <xdr:nvGrpSpPr>
              <xdr:cNvPr id="76" name="Group 75">
                <a:extLst>
                  <a:ext uri="{FF2B5EF4-FFF2-40B4-BE49-F238E27FC236}">
                    <a16:creationId xmlns:a16="http://schemas.microsoft.com/office/drawing/2014/main" id="{AE09E24F-DA37-4A32-9DF4-7683EF157EB7}"/>
                  </a:ext>
                </a:extLst>
              </xdr:cNvPr>
              <xdr:cNvGrpSpPr/>
            </xdr:nvGrpSpPr>
            <xdr:grpSpPr>
              <a:xfrm>
                <a:off x="12931923" y="1882324"/>
                <a:ext cx="4290786" cy="3016247"/>
                <a:chOff x="12523388" y="943907"/>
                <a:chExt cx="4263216" cy="2350435"/>
              </a:xfrm>
            </xdr:grpSpPr>
            <xdr:sp macro="" textlink="">
              <xdr:nvSpPr>
                <xdr:cNvPr id="20" name="Rectangle: Rounded Corners 19">
                  <a:extLst>
                    <a:ext uri="{FF2B5EF4-FFF2-40B4-BE49-F238E27FC236}">
                      <a16:creationId xmlns:a16="http://schemas.microsoft.com/office/drawing/2014/main" id="{9433802B-EA44-4800-83D5-BF3EBF6AA924}"/>
                    </a:ext>
                  </a:extLst>
                </xdr:cNvPr>
                <xdr:cNvSpPr/>
              </xdr:nvSpPr>
              <xdr:spPr>
                <a:xfrm>
                  <a:off x="12523388" y="943907"/>
                  <a:ext cx="4263216" cy="2350435"/>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71" name="Chart 70">
                  <a:extLst>
                    <a:ext uri="{FF2B5EF4-FFF2-40B4-BE49-F238E27FC236}">
                      <a16:creationId xmlns:a16="http://schemas.microsoft.com/office/drawing/2014/main" id="{80D5677F-88F3-409D-ADE9-9F347B38CCC3}"/>
                    </a:ext>
                  </a:extLst>
                </xdr:cNvPr>
                <xdr:cNvGraphicFramePr>
                  <a:graphicFrameLocks/>
                </xdr:cNvGraphicFramePr>
              </xdr:nvGraphicFramePr>
              <xdr:xfrm>
                <a:off x="12609410" y="1042442"/>
                <a:ext cx="3752561" cy="2113741"/>
              </xdr:xfrm>
              <a:graphic>
                <a:graphicData uri="http://schemas.openxmlformats.org/drawingml/2006/chart">
                  <c:chart xmlns:c="http://schemas.openxmlformats.org/drawingml/2006/chart" xmlns:r="http://schemas.openxmlformats.org/officeDocument/2006/relationships" r:id="rId18"/>
                </a:graphicData>
              </a:graphic>
            </xdr:graphicFrame>
          </xdr:grpSp>
          <xdr:sp macro="" textlink="">
            <xdr:nvSpPr>
              <xdr:cNvPr id="21" name="Rectangle: Rounded Corners 20">
                <a:extLst>
                  <a:ext uri="{FF2B5EF4-FFF2-40B4-BE49-F238E27FC236}">
                    <a16:creationId xmlns:a16="http://schemas.microsoft.com/office/drawing/2014/main" id="{9520F96F-CDF7-4A23-ADF5-16822F4328A6}"/>
                  </a:ext>
                </a:extLst>
              </xdr:cNvPr>
              <xdr:cNvSpPr/>
            </xdr:nvSpPr>
            <xdr:spPr>
              <a:xfrm>
                <a:off x="8372147" y="6675060"/>
                <a:ext cx="4166142" cy="2154463"/>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80" name="Graphic 79" descr="Statistics">
                <a:extLst>
                  <a:ext uri="{FF2B5EF4-FFF2-40B4-BE49-F238E27FC236}">
                    <a16:creationId xmlns:a16="http://schemas.microsoft.com/office/drawing/2014/main" id="{36E70D97-BF0A-4807-8F34-EDD5FC0005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3492735" y="624920"/>
                <a:ext cx="932543" cy="869043"/>
              </a:xfrm>
              <a:prstGeom prst="rect">
                <a:avLst/>
              </a:prstGeom>
            </xdr:spPr>
          </xdr:pic>
        </xdr:grpSp>
        <xdr:pic>
          <xdr:nvPicPr>
            <xdr:cNvPr id="86" name="Graphic 85" descr="Box">
              <a:extLst>
                <a:ext uri="{FF2B5EF4-FFF2-40B4-BE49-F238E27FC236}">
                  <a16:creationId xmlns:a16="http://schemas.microsoft.com/office/drawing/2014/main" id="{A5DD588A-C57F-4A19-9D60-3113ECF4CA0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7702826" y="7288696"/>
              <a:ext cx="766142" cy="746079"/>
            </a:xfrm>
            <a:prstGeom prst="rect">
              <a:avLst/>
            </a:prstGeom>
          </xdr:spPr>
        </xdr:pic>
        <xdr:graphicFrame macro="">
          <xdr:nvGraphicFramePr>
            <xdr:cNvPr id="90" name="Chart 89">
              <a:extLst>
                <a:ext uri="{FF2B5EF4-FFF2-40B4-BE49-F238E27FC236}">
                  <a16:creationId xmlns:a16="http://schemas.microsoft.com/office/drawing/2014/main" id="{EEE7A1C4-878E-4E19-B615-B293341B0D0A}"/>
                </a:ext>
              </a:extLst>
            </xdr:cNvPr>
            <xdr:cNvGraphicFramePr>
              <a:graphicFrameLocks/>
            </xdr:cNvGraphicFramePr>
          </xdr:nvGraphicFramePr>
          <xdr:xfrm>
            <a:off x="13604184" y="6191250"/>
            <a:ext cx="3518136" cy="3354457"/>
          </xdr:xfrm>
          <a:graphic>
            <a:graphicData uri="http://schemas.openxmlformats.org/drawingml/2006/chart">
              <c:chart xmlns:c="http://schemas.openxmlformats.org/drawingml/2006/chart" xmlns:r="http://schemas.openxmlformats.org/officeDocument/2006/relationships" r:id="rId22"/>
            </a:graphicData>
          </a:graphic>
        </xdr:graphicFrame>
        <xdr:pic>
          <xdr:nvPicPr>
            <xdr:cNvPr id="92" name="Graphic 91" descr="Tag">
              <a:extLst>
                <a:ext uri="{FF2B5EF4-FFF2-40B4-BE49-F238E27FC236}">
                  <a16:creationId xmlns:a16="http://schemas.microsoft.com/office/drawing/2014/main" id="{491976AB-C15A-4F3F-8B1E-2CF45AE9220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8054837" y="3830706"/>
              <a:ext cx="923105" cy="898112"/>
            </a:xfrm>
            <a:prstGeom prst="rect">
              <a:avLst/>
            </a:prstGeom>
          </xdr:spPr>
        </xdr:pic>
        <xdr:pic>
          <xdr:nvPicPr>
            <xdr:cNvPr id="94" name="Graphic 93" descr="Teacher">
              <a:extLst>
                <a:ext uri="{FF2B5EF4-FFF2-40B4-BE49-F238E27FC236}">
                  <a16:creationId xmlns:a16="http://schemas.microsoft.com/office/drawing/2014/main" id="{BF735023-D4B9-4189-B2D6-5378D16351D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2051196" y="3934239"/>
              <a:ext cx="923105" cy="898111"/>
            </a:xfrm>
            <a:prstGeom prst="rect">
              <a:avLst/>
            </a:prstGeom>
          </xdr:spPr>
        </xdr:pic>
        <mc:AlternateContent xmlns:mc="http://schemas.openxmlformats.org/markup-compatibility/2006" xmlns:a14="http://schemas.microsoft.com/office/drawing/2010/main">
          <mc:Choice Requires="a14">
            <xdr:graphicFrame macro="">
              <xdr:nvGraphicFramePr>
                <xdr:cNvPr id="97" name="rating 1">
                  <a:extLst>
                    <a:ext uri="{FF2B5EF4-FFF2-40B4-BE49-F238E27FC236}">
                      <a16:creationId xmlns:a16="http://schemas.microsoft.com/office/drawing/2014/main" id="{6C5905ED-76B6-468B-8F23-5471664080A7}"/>
                    </a:ext>
                  </a:extLst>
                </xdr:cNvPr>
                <xdr:cNvGraphicFramePr/>
              </xdr:nvGraphicFramePr>
              <xdr:xfrm>
                <a:off x="766141" y="6646794"/>
                <a:ext cx="1925707" cy="266700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766140" y="6419021"/>
                  <a:ext cx="1925707"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8" name="category 2">
                  <a:extLst>
                    <a:ext uri="{FF2B5EF4-FFF2-40B4-BE49-F238E27FC236}">
                      <a16:creationId xmlns:a16="http://schemas.microsoft.com/office/drawing/2014/main" id="{B4013F10-4EBE-4746-AC65-DE5F7FB673C4}"/>
                    </a:ext>
                  </a:extLst>
                </xdr:cNvPr>
                <xdr:cNvGraphicFramePr/>
              </xdr:nvGraphicFramePr>
              <xdr:xfrm>
                <a:off x="766141" y="2422663"/>
                <a:ext cx="1828800" cy="2609022"/>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766140" y="2194890"/>
                  <a:ext cx="1828800" cy="260902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9" name="Price Range Bucket 2">
                  <a:extLst>
                    <a:ext uri="{FF2B5EF4-FFF2-40B4-BE49-F238E27FC236}">
                      <a16:creationId xmlns:a16="http://schemas.microsoft.com/office/drawing/2014/main" id="{A85A1105-1DFF-417C-AE3B-6D3CC929B824}"/>
                    </a:ext>
                  </a:extLst>
                </xdr:cNvPr>
                <xdr:cNvGraphicFramePr/>
              </xdr:nvGraphicFramePr>
              <xdr:xfrm>
                <a:off x="766141" y="5097946"/>
                <a:ext cx="1828800" cy="1445315"/>
              </xdr:xfrm>
              <a:graphic>
                <a:graphicData uri="http://schemas.microsoft.com/office/drawing/2010/slicer">
                  <sle:slicer xmlns:sle="http://schemas.microsoft.com/office/drawing/2010/slicer" name="Price Range Bucket 2"/>
                </a:graphicData>
              </a:graphic>
            </xdr:graphicFrame>
          </mc:Choice>
          <mc:Fallback xmlns="">
            <xdr:sp macro="" textlink="">
              <xdr:nvSpPr>
                <xdr:cNvPr id="0" name=""/>
                <xdr:cNvSpPr>
                  <a:spLocks noTextEdit="1"/>
                </xdr:cNvSpPr>
              </xdr:nvSpPr>
              <xdr:spPr>
                <a:xfrm>
                  <a:off x="766140" y="4870173"/>
                  <a:ext cx="1828800" cy="144531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100" name="Graphic 99" descr="Tag">
              <a:extLst>
                <a:ext uri="{FF2B5EF4-FFF2-40B4-BE49-F238E27FC236}">
                  <a16:creationId xmlns:a16="http://schemas.microsoft.com/office/drawing/2014/main" id="{5F42AA48-770A-4684-B619-41ACE32121B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7464286" y="2766942"/>
              <a:ext cx="923105" cy="898112"/>
            </a:xfrm>
            <a:prstGeom prst="rect">
              <a:avLst/>
            </a:prstGeom>
          </xdr:spPr>
        </xdr:pic>
      </xdr:grpSp>
      <xdr:pic>
        <xdr:nvPicPr>
          <xdr:cNvPr id="56" name="Picture 55">
            <a:extLst>
              <a:ext uri="{FF2B5EF4-FFF2-40B4-BE49-F238E27FC236}">
                <a16:creationId xmlns:a16="http://schemas.microsoft.com/office/drawing/2014/main" id="{AF1C6F3E-22D9-49B5-BE91-694048A790F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883099" y="7537173"/>
            <a:ext cx="3943327" cy="165652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by's Laboratory" refreshedDate="45841.571889930558" createdVersion="6" refreshedVersion="6" minRefreshableVersion="3" recordCount="1465" xr:uid="{E845EB8A-5121-440E-841F-E7460F58CCC0}">
  <cacheSource type="worksheet">
    <worksheetSource name="Table1"/>
  </cacheSource>
  <cacheFields count="2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product_name_short" numFmtId="0">
      <sharedItems count="1230">
        <s v="Wayona Nylon Braided USB to"/>
        <s v="Ambrane Unbreakable 60W / 3"/>
        <s v="Sounce Fast Phone Charging "/>
        <s v="boAt Deuce USB 300 2 in 1 T"/>
        <s v="Portronics Konnect L 1.2M F"/>
        <s v="pTron Solero TB301 3A Type-"/>
        <s v="boAt Micro USB 55 Tangle-fr"/>
        <s v="MI Usb Type-C Cable Smartph"/>
        <s v="TP-Link USB WiFi Adapter fo"/>
        <s v="Portronics Konnect L POR-10"/>
        <s v="boAt Rugged v3 Extra Tough "/>
        <s v="AmazonBasics Flexible Premi"/>
        <s v="Portronics Konnect CL 20W P"/>
        <s v="Portronics Konnect L 1.2M P"/>
        <s v="MI Braided USB Type-C Cable"/>
        <s v="MI 80 cm (32 inches) 5A Ser"/>
        <s v="boAt Type C A325 Tangle-fre"/>
        <s v="LG 80 cm (32 inches) HD Rea"/>
        <s v="Duracell USB Lightning Appl"/>
        <s v="tizum HDMI to VGA Adapter C"/>
        <s v="Samsung 80 cm (32 Inches) W"/>
        <s v="Flix Micro Usb Cable For Sm"/>
        <s v="Acer 80 cm (32 inches) I Se"/>
        <s v="Tizum High Speed HDMI Cable"/>
        <s v="OnePlus 80 cm (32 inches) Y"/>
        <s v="Ambrane Unbreakable 3 in 1 "/>
        <s v="Duracell USB C To Lightning"/>
        <s v="boAt A400 USB Type-C to USB"/>
        <s v="AmazonBasics USB 2.0 - A-Ma"/>
        <s v="Ambrane 60W / 3A Type C Fas"/>
        <s v="Zoul USB C 60W Fast Chargin"/>
        <s v="Samsung Original Type C to "/>
        <s v="pTron Solero T351 3.5Amps F"/>
        <s v="pTron Solero MB301 3A Micro"/>
        <s v="Amazonbasics Nylon Braided "/>
        <s v="Sounce 65W OnePlus Dash War"/>
        <s v="OnePlus 126 cm (50 inches) "/>
        <s v="Duracell Type C To Type C 5"/>
        <s v="AmazonBasics USB 2.0 Cable "/>
        <s v="Mi 108 cm (43 inches) Full "/>
        <s v="Wayona Nylon Braided 3A Lig"/>
        <s v="TP-Link Nano AC600 USB Wi-F"/>
        <s v="FLiX (Beetel USB to Micro U"/>
        <s v="Wecool Nylon Braided Multif"/>
        <s v="D-Link DWA-131 300 Mbps Wir"/>
        <s v="Amazon Basics High-Speed HD"/>
        <s v="7SEVEN¬Æ Compatible for Sam"/>
        <s v="Amazonbasics Micro Usb Fast"/>
        <s v="TP-Link AC600 600 Mbps WiFi"/>
        <s v="AmazonBasics New Release Ny"/>
        <s v="VW 80 cm (32 inches) Framel"/>
        <s v="Ambrane Unbreakable 3A Fast"/>
        <s v="Tata Sky Universal Remote"/>
        <s v="TP-LINK WiFi Dongle 300 Mbp"/>
        <s v="Wecool Unbreakable 3 in 1 C"/>
        <s v="Portronics Konnect L 1.2Mtr"/>
        <s v="Airtel DigitalTV DTH Televi"/>
        <s v="Samsung 108 cm (43 inches) "/>
        <s v="Lapster 1.5 mtr USB 2.0 Typ"/>
        <s v="AmazonBasics USB Type-C to "/>
        <s v="Redmi 80 cm (32 inches) And"/>
        <s v="Portronics Konnect L 20W PD"/>
        <s v="Acer 80 cm (32 inches) N Se"/>
        <s v="Model-P4 6 Way Swivel Tilt "/>
        <s v="Amazon Basics USB Type-C to"/>
        <s v="oraimo 65W Type C to C Fast"/>
        <s v="CEDO 65W OnePlus Dash Warp "/>
        <s v="Redmi 108 cm (43 inches) 4K"/>
        <s v="Pinnaclz Original Combo of "/>
        <s v="boAt Type C A750 Stress Res"/>
        <s v="Ambrane 2 in 1 Type-C &amp; Mic"/>
        <s v="Ambrane 60W / 3A Fast Charg"/>
        <s v="TCL 80 cm (32 inches) HD Re"/>
        <s v="SWAPKART Fast Charging Cabl"/>
        <s v="Firestick Remote"/>
        <s v="Wayona Usb Nylon Braided Da"/>
        <s v="Flix (Beetel) Usb To Type C"/>
        <s v="SKYWALL 81.28 cm (32 inches"/>
        <s v="boAt A 350 Type C Cable for"/>
        <s v="Wayona Usb Type C Fast Char"/>
        <s v="OnePlus 108 cm (43 inches) "/>
        <s v="Acer 127 cm (50 inches) I S"/>
        <s v="Lapster 65W compatible for "/>
        <s v="Wayona Nylon Braided (2 Pac"/>
        <s v="Gizga Essentials USB WiFi A"/>
        <s v="Lapster USB 3.0 A to Micro "/>
        <s v="TCL 100 cm (40 inches) Full"/>
        <s v="ZEBRONICS ZEB-USB150WF1 WiF"/>
        <s v="LOHAYA Remote Compatible fo"/>
        <s v="Gilary Multi Charging Cable"/>
        <s v="TP-Link UE300 USB 3.0 to RJ"/>
        <s v="Wayona Type C to Lightning "/>
        <s v="Dealfreez Case Compatible w"/>
        <s v="Amazon Basics New Release N"/>
        <s v="Isoelite Remote Compatible "/>
        <s v="MI 100 cm (40 inches) 5A Se"/>
        <s v="Wayona Nylon Braided USB Da"/>
        <s v="Wayona Type C To Type C Lon"/>
        <s v="Wayona Nylon Braided 2M / 6"/>
        <s v="CROSSVOLT Compatible Dash/W"/>
        <s v="VU 139 cm (55 inches) The G"/>
        <s v="PTron Solero T241 2.4A Type"/>
        <s v="Croma 80 cm (32 Inches) HD "/>
        <s v="boAt Laptop, Smartphone Typ"/>
        <s v="Cotbolt Silicone Protective"/>
        <s v="Portronics Konnect L POR-14"/>
        <s v="Electvision Remote Control "/>
        <s v="King Shine Multi Retractabl"/>
        <s v="Lapster 5 pin mini usb cabl"/>
        <s v="Portronics Konnect Spydr 31"/>
        <s v="Belkin Apple Certified Ligh"/>
        <s v="Remote Control Compatible f"/>
        <s v="VW 80 cm (32 inches) Playwa"/>
        <s v="Hisense 108 cm (43 inches) "/>
        <s v="Redmi 126 cm (50 inches) 4K"/>
        <s v="AmazonBasics 6-Feet Display"/>
        <s v="AmazonBasics 3 Feet High Sp"/>
        <s v="iFFALCON 80 cm (32 inches) "/>
        <s v="7SEVEN¬Æ Compatible Lg Smar"/>
        <s v="AmazonBasics 3.5mm to 2-Mal"/>
        <s v="Acer 109 cm (43 inches) I S"/>
        <s v="Wayona Usb Type C 65W 6Ft/2"/>
        <s v="Saifsmart Outlet Wall Mount"/>
        <s v="MI 2-in-1 USB Type C Cable "/>
        <s v="AmazonBasics New Release AB"/>
        <s v="LG 108 cm (43 inches) 4K Ul"/>
        <s v="pTron Solero 331 3.4Amps Mu"/>
        <s v="10k 8k 4k HDMI Cable, Certi"/>
        <s v="LRIPL Compatible Sony Bravi"/>
        <s v="boAt Type-c A400 Type-c to "/>
        <s v="Zoul Type C to Type C Fast "/>
        <s v="TP-LINK AC1300 Archer T3U P"/>
        <s v="LRIPL Mi Remote Control wit"/>
        <s v="TP-Link Nano USB WiFi Dongl"/>
        <s v="Kodak 80 cm (32 inches) HD "/>
        <s v="Airtel DigitalTV DTH Remote"/>
        <s v="Ambrane Fast 100W Output Ca"/>
        <s v="BlueRigger Digital Optical "/>
        <s v="Duracell Type-C To Micro 1."/>
        <s v="VU 138 cm (55 inches) Premi"/>
        <s v="Zoul USB Type C Fast Chargi"/>
        <s v="MI Xiaomi USB Type C HYperC"/>
        <s v="GENERIC Ultra-Mini Bluetoot"/>
        <s v="7SEVEN¬Æ Compatible for Tat"/>
        <s v="EGate i9 Pro-Max 1080p Nati"/>
        <s v="ZEBRONICS HAA2021 HDMI vers"/>
        <s v="7SEVEN¬Æ Compatible for Son"/>
        <s v="AmazonBasics Digital Optica"/>
        <s v="Wayona Type C Cable Nylon B"/>
        <s v="Ambrane BCL-15 Lightning Ca"/>
        <s v="Belkin USB C to USB-C Fast "/>
        <s v="LOHAYA Television Remote Co"/>
        <s v="Wayona Nylon Braided Lightn"/>
        <s v="Acer 80 cm (32 inches) S Se"/>
        <s v="realme 10W Fast Charging Mi"/>
        <s v="TP-Link AC1300 USB WiFi Ada"/>
        <s v="Acer 139 cm (55 inches) I S"/>
        <s v="Wayona USB Type C 65W Fast "/>
        <s v="Syncwire LTG to USB Cable f"/>
        <s v="Skadioo WiFi Adapter for pc"/>
        <s v="FLiX (Beetel USB to Type C "/>
        <s v="Zoul USB C to USB C Fast Ch"/>
        <s v="FLiX (Beetel Flow USB to Mi"/>
        <s v="7SEVEN¬Æ Bluetooth Voice Co"/>
        <s v="Sony TV - Remote Compatible"/>
        <s v="Storite USB 3.0 Cable A to "/>
        <s v="boAt LTG 500 Apple MFI Cert"/>
        <s v="AmazonBasics USB C to Light"/>
        <s v="AmazonBasics Double Braided"/>
        <s v="Amazon Basics USB 3.0 Cable"/>
        <s v="Wayona Usb C 65W Fast Charg"/>
        <s v="Karbonn 80 cm (32 inches) M"/>
        <s v="VW 60 cm (24 inches) Premiu"/>
        <s v="Amazon Basics USB A to Ligh"/>
        <s v="Samsung 138 cm (55 inches) "/>
        <s v="Duracell Micro USB 3A Braid"/>
        <s v="Zebronics CU3100V Fast char"/>
        <s v="FLiX (Beetel) USB to iPhone"/>
        <s v="MI 108 cm (43 inches) 5A Se"/>
        <s v="Time Office Scanner Replace"/>
        <s v="Caldipree Silicone Case Cov"/>
        <s v="Storite USB 2.0 A to Mini 5"/>
        <s v="Universal Remote Control fo"/>
        <s v="Cotbolt Silicone Case Cover"/>
        <s v="BlueRigger High Speed HDMI "/>
        <s v="Amkette 30 Pin to USB Charg"/>
        <s v="POPIO Type C Dash Charging "/>
        <s v="MYVN LTG to USB for¬†Fast C"/>
        <s v="Tata Sky Universal Remote C"/>
        <s v="WZATCO Pixel | Portable LED"/>
        <s v="7SEVEN¬Æ Compatible Tata Sk"/>
        <s v="AmazonBasics USB 2.0 Extens"/>
        <s v="Amazon Basics USB C to Ligh"/>
        <s v="Crypo‚Ñ¢ Universal Remote C"/>
        <s v="OnePlus 138.7 cm (55 inches"/>
        <s v="Posh 1.5 Meter High Speed G"/>
        <s v="Amazon Basics HDMI Coupler,"/>
        <s v="boAt LTG 550v3 Lightning Ap"/>
        <s v="Wayona Nylon Braided Usb Sy"/>
        <s v="Astigo Compatible Remote fo"/>
        <s v="Caprigo Heavy Duty TV Wall "/>
        <s v="Portronics Konnect L 60W PD"/>
        <s v="TATA SKY HD Connection with"/>
        <s v="Remote Compatible for Samsu"/>
        <s v="SoniVision SA-D10 SA-D100 S"/>
        <s v="Rts‚Ñ¢ High Speed 3D Full H"/>
        <s v="Agaro Blaze USBA to micro +"/>
        <s v="AmazonBasics 6 Feet Display"/>
        <s v="MI 108 cm (43 inches) 5X Se"/>
        <s v="Sansui 140cm (55 inches) 4K"/>
        <s v="LOHAYA LCD/LED Remote Compa"/>
        <s v="7SEVEN¬Æ TCL Remote Control"/>
        <s v="Wayona 3in1 Nylon Braided 6"/>
        <s v="Hi-Mobiler iPhone Charger L"/>
        <s v="Amazon Basics 16-Gauge Spea"/>
        <s v="Wayona Usb Type C To Usb Ny"/>
        <s v="Smashtronics¬Æ - Case for F"/>
        <s v="Boat A 350 Type C Cable 1.5"/>
        <s v="pTron Solero M241 2.4A Micr"/>
        <s v="Croma 3A Fast charge 1m Typ"/>
        <s v="Sony Bravia 164 cm (65 inch"/>
        <s v="7SEVEN¬Æ Compatible for Mi "/>
        <s v="7SEVEN¬Æ Compatible Vu Smar"/>
        <s v="Storite High Speed Micro US"/>
        <s v="FLiX (Beetel) 3in1 (Type C|"/>
        <s v="SVM Products Unbreakable Se"/>
        <s v="VU 164 cm (65 inches) The G"/>
        <s v="CableCreation RCA to 3.5mm "/>
        <s v="boAt Rugged V3 Braided Micr"/>
        <s v="AmazonBasics - High-Speed M"/>
        <s v="Wayona Nylon Braided Usb Ty"/>
        <s v="7SEVEN Compatible LG TV Rem"/>
        <s v="Realme Smart TV Stick 4K"/>
        <s v="Acer 100 cm (40 inches) P S"/>
        <s v="Lapster usb 2.0 mantra cabl"/>
        <s v="AmazonBasics High-Speed Bra"/>
        <s v="Cubetek 3 in 1 LCD Display "/>
        <s v="KRISONS Thunder Speaker, Mu"/>
        <s v="Acer 139 cm (55 inches) H S"/>
        <s v="Dealfreez Case Compatible f"/>
        <s v="VW 80 cm (32 inches) HD Rea"/>
        <s v="Airtel Digital TV HD Set To"/>
        <s v="LOHAYA Voice Assistant Remo"/>
        <s v="Amazon Brand - Solimo 3A Fa"/>
        <s v="Mi 100 cm (40 inches) Horiz"/>
        <s v="Astigo Compatible Remote Co"/>
        <s v="Toshiba 108 cm (43 inches) "/>
        <s v="Lenovo USB A to Type-C Tang"/>
        <s v="Amazon Brand - Solimo 65W F"/>
        <s v="LG 139 cm (55 inches) 4K Ul"/>
        <s v="Tata Sky Digital TV HD Setu"/>
        <s v="VU 108 cm (43 inches) Premi"/>
        <s v="Storite Super Speed USB 3.0"/>
        <s v="AmazonBasics 10.2 Gbps High"/>
        <s v="Hisense 126 cm (50 inches) "/>
        <s v="Tuarso 8K HDMI 2.1 Cable 48"/>
        <s v="Kodak 139 cm (55 inches) 4K"/>
        <s v="7SEVEN¬Æ Suitable Sony Tv R"/>
        <s v="PROLEGEND¬Æ PL-T002 Univers"/>
        <s v="WANBO X1 Pro (Upgraded) | N"/>
        <s v="Lava Charging Adapter Eleme"/>
        <s v="Technotech High Speed HDMI "/>
        <s v="NK STAR 950 Mbps USB WiFi A"/>
        <s v="LS LAPSTER Quality Assured "/>
        <s v="Amazon Basics 10.2 Gbps Hig"/>
        <s v="Kodak 126 cm (50 inches) Be"/>
        <s v="ZORBES¬Æ Wall Adapter Holde"/>
        <s v="Sansui 80cm (32 inches) HD "/>
        <s v="Synqe USB Type C Fast Charg"/>
        <s v="MI 80 cm (32 inches) HD Rea"/>
        <s v="Bestor ¬Æ 8K Hdmi 2.1 Cable"/>
        <s v="Irusu Play VR Plus Virtual "/>
        <s v="Amazon Brand - Solimo Fast "/>
        <s v="Synqe USB C to USB C 60W Ny"/>
        <s v="Shopoflux Silicone Remote C"/>
        <s v="EYNK Extra Long Micro USB F"/>
        <s v="LUNAGARIYA¬Æ, Protective Ca"/>
        <s v="7SEVEN¬Æ Compatible with Fi"/>
        <s v="PRUSHTI COVER AND BAGS, Pro"/>
        <s v="Aine HDMI Male to VGA Femal"/>
        <s v="TCL 108 cm (43 inches) 4K U"/>
        <s v="REDTECH USB-C to Lightning "/>
        <s v="OnePlus 163.8 cm (65 inches"/>
        <s v="AmazonBasics 108 cm (43 inc"/>
        <s v="Synqe Type C to Type C Shor"/>
        <s v="Airtel DigitalTV HD Setup B"/>
        <s v="ESR USB C to Lightning Cabl"/>
        <s v="MI 138.8 cm (55 inches) 5X "/>
        <s v="Storite USB Extension Cable"/>
        <s v="Fire-Boltt Ninja Call Pro P"/>
        <s v="Fire-Boltt Phoenix Smart Wa"/>
        <s v="boAt Wave Call Smart Watch,"/>
        <s v="MI Power Bank 3i 20000mAh L"/>
        <s v="Redmi A1 (Light Blue, 2GB R"/>
        <s v="OnePlus Nord 2T 5G (Jade Fo"/>
        <s v="OnePlus Nord 2T 5G (Gray Sh"/>
        <s v="Redmi A1 (Black, 2GB RAM, 3"/>
        <s v="Redmi A1 (Light Green, 2GB "/>
        <s v="SanDisk Ultra¬Æ microSDXC‚Ñ"/>
        <s v="Noise Pulse Go Buzz Smart W"/>
        <s v="Nokia 105 Single SIM, Keypa"/>
        <s v="boAt Wave Lite Smartwatch w"/>
        <s v="JBL C100SI Wired In Ear Hea"/>
        <s v="Samsung Galaxy M04 Dark Blu"/>
        <s v="PTron Tangentbeat in-Ear Bl"/>
        <s v="Redmi 10A (Charcoal Black, "/>
        <s v="pTron Bullet Pro 36W PD Qui"/>
        <s v="boAt Bassheads 100 in Ear W"/>
        <s v="Samsung Galaxy M04 Light Gr"/>
        <s v="MI 10000mAh Lithium Ion, Li"/>
        <s v="Mi 10000mAH Li-Polymer, Mic"/>
        <s v="ELV Car Mount Adjustable Ca"/>
        <s v="Samsung 25W USB Travel Adap"/>
        <s v="Noise ColorFit Pulse Grand "/>
        <s v="Fire-Boltt Ninja 3 Smartwat"/>
        <s v="Samsung Galaxy M33 5G (Myst"/>
        <s v="SanDisk Ultra microSD UHS-I"/>
        <s v="Samsung Galaxy M13 (Aqua Gr"/>
        <s v="Fire-Boltt India's No 1 Sma"/>
        <s v="Samsung Galaxy M33 5G (Emer"/>
        <s v="iQOO vivo Z6 5G (Chromatic "/>
        <s v="Redmi 9 Activ (Carbon Black"/>
        <s v="Redmi 9A Sport (Coral Green"/>
        <s v="Redmi 10A (Sea Blue, 4GB RA"/>
        <s v="AGARO Blaze USB 3.0 to USB "/>
        <s v="Fire-Boltt Visionary 1.78&quot; "/>
        <s v="Noise ColorFit Pro 4 Advanc"/>
        <s v="iQOO Z6 Lite 5G by vivo (St"/>
        <s v="Redmi 10A (Slate Grey, 4GB "/>
        <s v="Duracell 38W Fast Car Charg"/>
        <s v="realme narzo 50 (Speed Blue"/>
        <s v="WeCool Bluetooth Extendable"/>
        <s v="OPPO A74 5G (Fantastic Purp"/>
        <s v="Redmi Note 11 Pro + 5G (Ste"/>
        <s v="Samsung Original 25W USB Tr"/>
        <s v="realme Buds Classic Wired i"/>
        <s v="iQOO Neo 6 5G (Dark Nova, 8"/>
        <s v="boAt Xtend Smartwatch with "/>
        <s v="Tygot Bluetooth Extendable "/>
        <s v="Samsung EVO Plus 128GB micr"/>
        <s v="Portronics Adapto 20 Type C"/>
        <s v="Samsung Galaxy M13 5G (Aqua"/>
        <s v="iQOO Z6 44W by vivo (Lumina"/>
        <s v="Fire-Boltt Gladiator 1.96&quot; "/>
        <s v="STRIFF PS2_01 Multi Angle M"/>
        <s v="Samsung Galaxy Buds Live Bl"/>
        <s v="Sounce Spiral Charger Cable"/>
        <s v="PTron Boom Ultima 4D Dual D"/>
        <s v="OnePlus 10R 5G (Forest Gree"/>
        <s v="Ambrane Mobile Holding Stan"/>
        <s v="Ambrane 10000mAh Slim Power"/>
        <s v="PTron Tangent Lite Bluetoot"/>
        <s v="Samsung EVO Plus 64GB micro"/>
        <s v="Ambrane 20000mAh Power Bank"/>
        <s v="Samsung Galaxy M13 (Midnigh"/>
        <s v="MI Xiaomi 22.5W Fast USB Ty"/>
        <s v="Gizga Essentials Spiral Cab"/>
        <s v="Redmi Note 11 (Space Black,"/>
        <s v="Redmi Note 11 Pro + 5G (Pha"/>
        <s v="USB Charger, Oraimo Elite D"/>
        <s v="Goldmedal Curve Plus 202042"/>
        <s v="WeCool C1 Car Mobile Holder"/>
        <s v="HP 32GB Class 10 MicroSD Me"/>
        <s v="iQOO Z6 Lite 5G by vivo (My"/>
        <s v="boAt Bassheads 242 in Ear W"/>
        <s v="Portronics MODESK POR-122 U"/>
        <s v="realme narzo 50i (Mint Gree"/>
        <s v="MI 10000mAh 3i Lithium Poly"/>
        <s v="Nokia 105 Plus Single SIM, "/>
        <s v="iQOO Z6 44W by vivo (Raven "/>
        <s v="Samsung Galaxy M13 (Stardus"/>
        <s v="OPPO A74 5G (Fluid Black, 6"/>
        <s v="Spigen EZ Fit Tempered Glas"/>
        <s v="Noise ColorFit Pulse Smartw"/>
        <s v="iQOO Z6 Pro 5G by vivo (Leg"/>
        <s v="MI 33W SonicCharge 2.0 USB "/>
        <s v="OPPO A31 (Mystery Black, 6G"/>
        <s v="Motorola a10 Dual Sim keypa"/>
        <s v="KINGONE Upgraded Stylus Pen"/>
        <s v="Portronics CarPower Mini Ca"/>
        <s v="boAt Newly Launched Wave El"/>
        <s v="PTron Newly Launched Force "/>
        <s v="iQOO vivo Z6 5G (Dynamo Bla"/>
        <s v="Samsung Ehs64 Ehs64Avfwecin"/>
        <s v="SWAPKART Flexible Mobile Ta"/>
        <s v="Redmi 9A Sport (Carbon Blac"/>
        <s v="Fire-Boltt Ring 3 Smart Wat"/>
        <s v="Amozo Ultra Hybrid Camera a"/>
        <s v="ELV Aluminum Adjustable Mob"/>
        <s v="Tecno Spark 9 (Sky Mirror, "/>
        <s v="Tukzer Capacitive Stylus Pe"/>
        <s v="Mi 10W Wall Charger for Mob"/>
        <s v="STRIFF 12 Pieces Highly Fle"/>
        <s v="Noise ColorFit Pro 4 Alpha "/>
        <s v="Elv Mobile Phone Mount Tabl"/>
        <s v="Redmi 11 Prime 5G (Meadow G"/>
        <s v="Noise Pulse Buzz 1.69&quot; Blue"/>
        <s v="Portronics CLAMP X Car-Vent"/>
        <s v="pTron Volta Dual Port 12W S"/>
        <s v="boAt Flash Edition Smart Wa"/>
        <s v="iQOO Z6 Pro 5G by vivo (Pha"/>
        <s v="Samsung Galaxy M32 Prime Ed"/>
        <s v="Redmi Note 11T 5G (Matte Bl"/>
        <s v="Redmi Note 11 (Horizon Blue"/>
        <s v="Noise Pulse 2 Max Advanced "/>
        <s v="Myvn 30W Warp/20W Dash Char"/>
        <s v="Noise ColorFit Pro 2 Full T"/>
        <s v="Redmi Note 11T 5G (Aquamari"/>
        <s v="Newly Launched Boult Dive+ "/>
        <s v="OnePlus Nord Watch with 1.7"/>
        <s v="Noise Agile 2 Buzz Bluetoot"/>
        <s v="Flix (Beetel) Bolt 2.4 12W "/>
        <s v="Kyosei Advanced Tempered Gl"/>
        <s v="Redmi 11 Prime 5G (Thunder "/>
        <s v="Samsung Original EHS64 Wire"/>
        <s v="STRIFF Multi Angle Tablet/M"/>
        <s v="WeCool B1 Mobile Holder for"/>
        <s v="Sounce 360 Adjustable Mobil"/>
        <s v="OpenTech¬Æ Military-Grade T"/>
        <s v="EN LIGNE Adjustable Cell Ph"/>
        <s v="Tecno Spark 8T (Turquoise C"/>
        <s v="URBN 20000 mAh Lithium_Poly"/>
        <s v="Redmi Note 11T 5G (Stardust"/>
        <s v="OnePlus 10T 5G (Moonstone B"/>
        <s v="Nokia 150 (2020) (Cyan)"/>
        <s v="Noise ColorFit Ultra SE Sma"/>
        <s v="boAt Rockerz 400 Bluetooth "/>
        <s v="iPhone Original 20W C Type "/>
        <s v="LIRAMARK Webcam Cover Slide"/>
        <s v="Nokia 8210 4G Volte keypad "/>
        <s v="Sounce Protective Case Cove"/>
        <s v="Samsung Galaxy M53 5G (Deep"/>
        <s v="iQOO 9 SE 5G (Sunset Sierra"/>
        <s v="SHREENOVA ID116 Plus Blueto"/>
        <s v="POCO C31 (Shadow Gray, 64 G"/>
        <s v="Noise_Colorfit Smart Watch "/>
        <s v="POPIO Tempered Glass Screen"/>
        <s v="10WeRun Id-116 Bluetooth Sm"/>
        <s v="Tokdis MX-1 Pro Bluetooth C"/>
        <s v="Sounce Gold Plated 3.5 mm H"/>
        <s v="Noise ColorFit Ultra 2 Buzz"/>
        <s v="Spigen Ultra Hybrid Back Co"/>
        <s v="Oraimo 18W USB &amp; Type-C Dua"/>
        <s v="LAPSTER 12pcs Spiral Cable "/>
        <s v="MI REDMI 9i Sport (Carbon B"/>
        <s v="Lava A1 Josh 21(Blue Silver"/>
        <s v="POPIO Tempered Glass Compat"/>
        <s v="FLiX Usb Charger,Flix (Beet"/>
        <s v="Prolet Classic Bumper Case "/>
        <s v="Samsung Galaxy S20 FE 5G (C"/>
        <s v="WeCool S5 Long Selfie Stick"/>
        <s v="POCO C31 (Royal Blue, 64 GB"/>
        <s v="Amazon Basics 2 Amp USB Wal"/>
        <s v="Mobilife Bluetooth Extendab"/>
        <s v="Ambrane 27000mAh Power Bank"/>
        <s v="STRIFF Wall Mount Phone Hol"/>
        <s v="Fire-Boltt Tank 1.85&quot; Bluet"/>
        <s v="Elv Aluminium Adjustable Mo"/>
        <s v="Samsung Galaxy M13 5G (Star"/>
        <s v="DYAZO USB 3.0 Type C Female"/>
        <s v="KINGONE Wireless Charging P"/>
        <s v="boAt BassHeads 100 in-Ear W"/>
        <s v="boAt Airdopes 141 Bluetooth"/>
        <s v="SanDisk Cruzer Blade 32GB U"/>
        <s v="Logitech B170 Wireless Mous"/>
        <s v="Storio Kids Toys LCD Writin"/>
        <s v="boAt Airdopes 121v2 in-Ear "/>
        <s v="SKE Bed Study Table Portabl"/>
        <s v="boAt Rockerz 255 Pro+ in-Ea"/>
        <s v="STRIFF Adjustable Laptop Ta"/>
        <s v="ZEBRONICS Zeb-Bro in Ear Wi"/>
        <s v="boAt Rockerz 450 Bluetooth "/>
        <s v="JBL C50HI, Wired in Ear Hea"/>
        <s v="LAPSTER Spiral Charger Spir"/>
        <s v="HP v236w USB 2.0 64GB Pen D"/>
        <s v="HP X1000 Wired USB Mouse wi"/>
        <s v="Portronics Toad 23 Wireless"/>
        <s v="Boult Audio BassBuds X1 in-"/>
        <s v="Dell KB216 Wired Multimedia"/>
        <s v="Dell MS116 1000Dpi USB Wire"/>
        <s v="Boya ByM1 Auxiliary Omnidir"/>
        <s v="Duracell Ultra Alkaline AA "/>
        <s v="Classmate Octane Neon- Blue"/>
        <s v="3M Scotch Double Sided Heav"/>
        <s v="boAt Bassheads 152 in Ear W"/>
        <s v="boAt BassHeads 122 Wired Ea"/>
        <s v="Dell USB Wireless Keyboard "/>
        <s v="Seagate Expansion 1TB Exter"/>
        <s v="HP w100 480P 30 FPS Digital"/>
        <s v="ZEBRONICS Zeb-Dash Plus 2.4"/>
        <s v="Zebronics Zeb-Companion 107"/>
        <s v="SYVO WT 3130 Aluminum Tripo"/>
        <s v="Boult Audio Airbass Z20 Tru"/>
        <s v="SanDisk Ultra Flair 64GB US"/>
        <s v="boAt Rockerz 330 in-Ear Blu"/>
        <s v="Casio FX-991ES Plus-2nd Edi"/>
        <s v="TP-Link AC750 Wifi Range Ex"/>
        <s v="DIGITEK¬Æ (DTR 260 GT) Gori"/>
        <s v="HP 805 Black Original Ink C"/>
        <s v="GIZGA essentials Universal "/>
        <s v="SanDisk Ultra 128 GB USB 3."/>
        <s v="Boult Audio ZCharge Bluetoo"/>
        <s v="Dell WM118 Wireless Mouse, "/>
        <s v="Boult Audio AirBass PowerBu"/>
        <s v="Eveready 1015 Carbon Zinc A"/>
        <s v="Zebronics Zeb-Transformer-M"/>
        <s v="PIDILITE Fevicryl Acrylic C"/>
        <s v="STRIFF Mpad Mouse Mat 230X1"/>
        <s v="Gizga Essentials Hard Drive"/>
        <s v="Boult Audio FXCharge with E"/>
        <s v="Boult Audio Probass Curve B"/>
        <s v="Casio FX-82MS 2nd Gen Non-P"/>
        <s v="Tygot 10 Inches Big LED Rin"/>
        <s v="HP X200 Wireless Mouse with"/>
        <s v="Oakter Mini UPS for 12V WiF"/>
        <s v="TP-Link Archer AC1200 Arche"/>
        <s v="boAt Rockerz 550 Over Ear B"/>
        <s v="Xiaomi Mi Wired in Ear Earp"/>
        <s v="Zodo 8. 5 inch LCD E-Writer"/>
        <s v="Zebronics ZEB-KM2100 Multim"/>
        <s v="ZEBRONICS Zeb-Comfort Wired"/>
        <s v="boAt Rockerz 370 On Ear Blu"/>
        <s v="ZEBRONICS Zeb-Astra 20 Wire"/>
        <s v="Panasonic CR-2032/5BE Lithi"/>
        <s v="MemeHo¬Æ Smart Standard Mul"/>
        <s v="SanDisk Ultra Dual Drive Go"/>
        <s v="Tizum Mouse Pad/ Computer M"/>
        <s v="Epson 003 65 ml for EcoTank"/>
        <s v="ZEBRONICS Zeb-Thunder Bluet"/>
        <s v="Quantum QHM-7406 Full-Sized"/>
        <s v="STRIFF Laptop Tabletop Stan"/>
        <s v="Logitech M221 Wireless Mous"/>
        <s v="Classmate Soft Cover 6 Subj"/>
        <s v="HP 150 Wireless USB Mouse w"/>
        <s v="Duracell Rechargeable AA 13"/>
        <s v="boAt Airdopes 181 in-Ear Tr"/>
        <s v="TP-Link USB Bluetooth Adapt"/>
        <s v="SanDisk Ultra Dual Drive Lu"/>
        <s v="rts [2 Pack] Mini USB C Typ"/>
        <s v="HP 682 Black Original Ink C"/>
        <s v="Logitech H111 Wired On Ear "/>
        <s v="Digitek DTR 550 LW (67 Inch"/>
        <s v="TP-Link TL-WA850RE Single_B"/>
        <s v="COI Note Pad/Memo Book with"/>
        <s v="Fujifilm Instax Mini Single"/>
        <s v="Samsung Galaxy Watch4 Bluet"/>
        <s v="Noise Buds Vs104 Bluetooth "/>
        <s v="Duracell Ultra Alkaline AAA"/>
        <s v="JBL C200SI, Premium in Ear "/>
        <s v="Acer EK220Q 21.5 Inch (54.6"/>
        <s v="E-COSMOS 5V 1.2W Portable F"/>
        <s v="boAt Dual Port Rapid Car Ch"/>
        <s v="Zebronics ZEB-COUNTY 3W Wir"/>
        <s v="Zebronics Wired Keyboard an"/>
        <s v="JBL Tune 215BT, 16 Hrs Play"/>
        <s v="Gizga Essentials Profession"/>
        <s v="SanDisk Ultra Dual 64 GB US"/>
        <s v="TP-Link Tapo 360¬∞ 2MP 1080"/>
        <s v="boAt Airdopes 171 in Ear Bl"/>
        <s v="Duracell Plus AAA Rechargea"/>
        <s v="Logitech B100 Wired USB Mou"/>
        <s v="Classmate 2100117 Soft Cove"/>
        <s v="AirCase Rugged Hard Drive C"/>
        <s v="Noise Buds VS402 Truly Wire"/>
        <s v="JBL Go 2, Wireless Portable"/>
        <s v="Robustrion Tempered Glass S"/>
        <s v="Redgear Pro Wireless Gamepa"/>
        <s v="Logitech M235 Wireless Mous"/>
        <s v="TP-link N300 WiFi Wireless "/>
        <s v="Logitech MK240 Nano Wireles"/>
        <s v="Callas Multipurpose Foldabl"/>
        <s v="Casio MJ-12D 150 Steps Chec"/>
        <s v="Amazon Basics Multipurpose "/>
        <s v="Kanget [2 Pack] Type C Fema"/>
        <s v="Amazon Basics Magic Slate 8"/>
        <s v="Zebronics ZEB-90HB USB Hub,"/>
        <s v="Zebronics Zeb Buds C2 in Ea"/>
        <s v="Redgear A-15 Wired Gaming M"/>
        <s v="JBL Commercial CSLM20B Auxi"/>
        <s v="Eveready Red 1012 AAA Batte"/>
        <s v="SanDisk Extreme microSD UHS"/>
        <s v="Portronics MPORT 31C 4-in-1"/>
        <s v="Infinity (JBL Fuze Pint, Wi"/>
        <s v="AirCase Protective Laptop B"/>
        <s v="Brand Conquer 6 in 1 with O"/>
        <s v="TP-Link AC750 Dual Band Wir"/>
        <s v="Parker Quink Ink Bottle, Bl"/>
        <s v="STRIFF Laptop Stand Adjusta"/>
        <s v="Logitech MK215 Wireless Key"/>
        <s v="boAt Bassheads 225 in Ear W"/>
        <s v="Luxor 5 Subject Single Rule"/>
        <s v="Duracell Chhota Power AA Ba"/>
        <s v="Zebronics Zeb-Transformer G"/>
        <s v="SanDisk Ultra 64 GB USB Pen"/>
        <s v="Parker Classic Gold Gold Tr"/>
        <s v="Tarkan Portable Folding Lap"/>
        <s v="Quantum RJ45 Ethernet Patch"/>
        <s v="HP USB Wireless Spill Resis"/>
        <s v="HUMBLE Dynamic Lapel Collar"/>
        <s v="Boult Audio Omega with 30dB"/>
        <s v="STRIFF UPH2W Multi Angle Ta"/>
        <s v="Amazon Basics Wireless Mous"/>
        <s v="Crucial RAM 8GB DDR4 3200MH"/>
        <s v="APC Back-UPS BX600C-IN 600V"/>
        <s v="Zebronics Zeb-Jaguar Wirele"/>
        <s v="Boult Audio Truebuds with 3"/>
        <s v="Wembley LCD Writing Pad/Tab"/>
        <s v="Gizga Essentials Multi-Purp"/>
        <s v="E-COSMOS Plug in LED Night "/>
        <s v="Noise Buds VS201 V2 in-Ear "/>
        <s v="Lapster Gel Mouse pad with "/>
        <s v="Gizga Essentials Earphone C"/>
        <s v="SanDisk Ultra SDHC UHS-I Ca"/>
        <s v="DIGITEK¬Æ (DRL-14C) Profess"/>
        <s v="Classmate Long Notebook - 1"/>
        <s v="Lenovo 300 Wired Plug &amp; Pla"/>
        <s v="Dyazo 6 Angles Adjustable A"/>
        <s v="Western Digital WD 2TB My P"/>
        <s v="Logitech C270 Digital HD We"/>
        <s v="Portronics MPORT 31 4 Ports"/>
        <s v="Zinq Five Fan Cooling Pad a"/>
        <s v="Gizga Essentials Webcam Cov"/>
        <s v="HP Z3700 Wireless Optical M"/>
        <s v="MAONO AU-400 Lavalier Auxil"/>
        <s v="TABLE MAGIC Multipurpose La"/>
        <s v="GIZGA Essentials Portable T"/>
        <s v="boAt Stone 650 10W Bluetoot"/>
        <s v="ESnipe Mart Worldwide Trave"/>
        <s v="boAt Stone 180 5W Bluetooth"/>
        <s v="Portronics Ruffpad 8.5M Mul"/>
        <s v="BRUSTRO Copytinta Coloured "/>
        <s v="Cuzor 12V Mini ups for WiFi"/>
        <s v="Crucial BX500 240GB 3D NAND"/>
        <s v="Classmate Pulse Spiral Note"/>
        <s v="Portronics My buddy plus Ad"/>
        <s v="ZEBRONICS Zeb-Evolve Wirele"/>
        <s v="INOVERA World Map Extended "/>
        <s v="Seagate One Touch 2TB Exter"/>
        <s v="ZEBRONICS Zeb-Fame 5watts 2"/>
        <s v="TVARA LCD Writing Tablet 8."/>
        <s v="Western Digital WD 1.5TB El"/>
        <s v="Redgear MP35 Speed-Type Gam"/>
        <s v="Lenovo 400 Wireless Mouse, "/>
        <s v="Logitech K480 Wireless Mult"/>
        <s v="RESONATE RouterUPS CRU12V2A"/>
        <s v="3M Post-it Sticky Note Cube"/>
        <s v="OFIXO Multi-Purpose Laptop "/>
        <s v="Fire-Boltt Ninja Calling 1."/>
        <s v="Airtel AMF-311WW Data Card "/>
        <s v="Gizga Essentials Laptop Pow"/>
        <s v="Logitech MK270r USB Wireles"/>
        <s v="DIGITEK¬Æ (DTR-200MT) (18 C"/>
        <s v="FEDUS Cat6 Ethernet Cable, "/>
        <s v="Kingston DataTraveler Exodi"/>
        <s v="Duracell Rechargeable AA 25"/>
        <s v="ENVIE¬Æ (AA10004PLNi-CD) AA"/>
        <s v="ZEBRONICS Zeb-Buds 30 3.5Mm"/>
        <s v="LAPSTER Accessories Power C"/>
        <s v="Portronics Ruffpad 12E Re-W"/>
        <s v="Verilux¬Æ USB C Hub Multipo"/>
        <s v="Zebronics Zeb Wonderbar 10 "/>
        <s v="HP Wired Mouse 100 with 160"/>
        <s v="Anjaney Enterprise Smart Mu"/>
        <s v="ENVIE ECR-20 Charger for AA"/>
        <s v="ProElite Faux Leather Smart"/>
        <s v="Classmate Pulse 6 Subject N"/>
        <s v="Pentonic Multicolor Ball Po"/>
        <s v="Logitech Pebble M350 Wirele"/>
        <s v="Apsara Platinum Pencils Val"/>
        <s v="Zebronics Zeb-Power Wired U"/>
        <s v="Ant Esports GM320 RGB Optic"/>
        <s v="Pilot V7 Liquid Ink Roller "/>
        <s v="boAt Airdopes 191G True Wir"/>
        <s v="Boult Audio BassBuds Oak in"/>
        <s v="IT2M Designer Mouse Pad for"/>
        <s v="Noise ColorFit Ultra Buzz B"/>
        <s v="Lapster Caddy for ssd and H"/>
        <s v="SanDisk Extreme SD UHS I 64"/>
        <s v="Fire-Boltt Ring Pro Bluetoo"/>
        <s v="Lenovo 600 Bluetooth 5.0 Si"/>
        <s v="Boult Audio Airbass Propods"/>
        <s v="KLAM LCD Writing Tablet Scr"/>
        <s v="CP PLUS 2MP Full HD Smart W"/>
        <s v="HP Deskjet 2331 Colour Prin"/>
        <s v="D-Link DIR-615 Wi-fi Ethern"/>
        <s v="RPM Euro Games Gaming Mouse"/>
        <s v="Wacom One by CTL-472/K0-CX "/>
        <s v="Lenovo 300 FHD Webcam with "/>
        <s v="Parker Quink Ink Bottle (Bl"/>
        <s v="Sony WI-C100 Wireless Headp"/>
        <s v="Zebronics, ZEB-NC3300 USB P"/>
        <s v="Tukzer Gel Mouse Pad Wrist "/>
        <s v="Infinity (JBL Glide 510, 72"/>
        <s v="Robustrion Smart Trifold Ha"/>
        <s v="Logitech M331 Silent Plus W"/>
        <s v="Camel Artist Acrylic Color "/>
        <s v="Portronics Key2 Combo Multi"/>
        <s v="SupCares Laptop Stand 7 Hei"/>
        <s v="ZEBRONICS Zeb-Sound Bomb N1"/>
        <s v="Western Digital WD Green SA"/>
        <s v="Classmate Octane Neon- 25 B"/>
        <s v="Classmate Octane Colour Bur"/>
        <s v="Tukzer Stylus Pen, iPad Pen"/>
        <s v="Logitech G102 USB Light Syn"/>
        <s v="Zebronics ZEB-VITA Wireless"/>
        <s v="Lapster USB 3.0 sata Cable "/>
        <s v="URBN 10000 mAh Lithium Powe"/>
        <s v="Qubo Smart Cam 360 from Her"/>
        <s v="Duracell CR2025 3V Lithium "/>
        <s v="Camel Fabrica Acrylic Ultra"/>
        <s v="Lenovo GX20L29764 65W Lapto"/>
        <s v="Hp Wired On Ear Headphones "/>
        <s v="Redragon K617 Fizz 60% Wire"/>
        <s v="HP GT 53 XL Cartridge Ink"/>
        <s v="Noise ColorFit Ultra Smart "/>
        <s v="Zebronics Zeb-JUKEBAR 3900,"/>
        <s v="boAt Bassheads 102 Wired in"/>
        <s v="Duracell CR2016 3V Lithium "/>
        <s v="MI 360¬∞ Home Security Wire"/>
        <s v="ZEBRONICS Zeb-100HB 4 Ports"/>
        <s v="Boult Audio Bass Buds Q2 Li"/>
        <s v="ESR Screen Protector Compat"/>
        <s v="Parker Vector Standard Chro"/>
        <s v="Silicone Rubber Earbuds Tip"/>
        <s v="Canon PIXMA MG2577s All-in-"/>
        <s v="Samsung 24-inch(60.46cm) FH"/>
        <s v="Faber-Castell Connector Pen"/>
        <s v="Zinq UPS for Router, Mini U"/>
        <s v="SaleOn‚Ñ¢ Portable Storage "/>
        <s v="RPM Euro Games Laptop/PC Co"/>
        <s v="realme Buds Wireless in Ear"/>
        <s v="TVARA LCD Writing Tablet, 8"/>
        <s v="Wings Phantom Pro Earphones"/>
        <s v="Robustrion [Anti-Scratch] &amp;"/>
        <s v="Cablet 2.5 Inch SATA USB 3."/>
        <s v="SanDisk 1TB Extreme Portabl"/>
        <s v="ZEBRONICS Zeb-Warrior II 10"/>
        <s v="TP-Link UE300C USB Type-C t"/>
        <s v="Wecool Moonwalk M1 ENC True"/>
        <s v="HP 330 Wireless Black Keybo"/>
        <s v="RC PRINT GI 790 Ink Refill "/>
        <s v="Redgear Cloak Wired RGB Wir"/>
        <s v="Wayona Type C To Type C 65W"/>
        <s v="Amazfit GTS2 Mini (New Vers"/>
        <s v="Tabelito¬Æ Polyester Foam, "/>
        <s v="Robustrion Anti-Scratch &amp; S"/>
        <s v="Portronics Ruffpad 15 Re-Wr"/>
        <s v="DIGITEK¬Æ (DLS-9FT) Lightwe"/>
        <s v="Classmate Pulse 1 Subject N"/>
        <s v="Scarters Mouse Pad, Desk Ma"/>
        <s v="Casio MJ-120D 150 Steps Che"/>
        <s v="Gizga Essentials Laptop Bag"/>
        <s v="Parker Vector Camouflage Gi"/>
        <s v="TP-Link AC1200 Archer A6 Sm"/>
        <s v="HP Deskjet 2723 AIO Printer"/>
        <s v="Xiaomi Mi 4A Dual_Band Ethe"/>
        <s v="SLOVIC¬Æ Tripod Mount Adapt"/>
        <s v="Orico 2.5&quot;(6.3cm) USB 3.0 H"/>
        <s v="Logitech G402 Hyperion Fury"/>
        <s v="Panasonic Eneloop BQ-CC55N "/>
        <s v="Logitech K380 Wireless Mult"/>
        <s v="Canon PIXMA E477 All-in-One"/>
        <s v="Redgear Cosmo 7,1 Usb Gamin"/>
        <s v="Belkin Essential Series 4-S"/>
        <s v="Classmate Long Book - Unrul"/>
        <s v="Artis AR-45W-MG2 45 Watts M"/>
        <s v="Imou 360¬∞ 1080P Full HD Se"/>
        <s v="Xiaomi Pad 5| Qualcomm Snap"/>
        <s v="Sennheiser CX 80S in-Ear Wi"/>
        <s v="HB Plus Folding Height Adju"/>
        <s v="HP 65W AC Laptops Charger A"/>
        <s v="Tukzer Fully Foldable Table"/>
        <s v="Gizga Essentials Cable Orga"/>
        <s v="Camel Oil Pastel with Reusa"/>
        <s v="HP M270 Backlit USB Wired G"/>
        <s v="Foxin FTC 12A / Q2612A Blac"/>
        <s v="PC SQUARE Laptop Tabletop S"/>
        <s v="Lenovo 130 Wireless Compact"/>
        <s v="Pilot Frixion Clicker Rolle"/>
        <s v="ZEBRONICS Aluminium Alloy L"/>
        <s v="HP K500F Backlit Membrane W"/>
        <s v="GIZGA Club-laptop Neoprene "/>
        <s v="Inventis 5V 1.2W Portable F"/>
        <s v="TP-Link TL-WA855RE 300 Mbps"/>
        <s v="boAt Stone 250 Portable Wir"/>
        <s v="Offbeat¬Æ - DASH 2.4GHz Wir"/>
        <s v="Classmate Drawing Book - Un"/>
        <s v="HP GK320 Wired Full Size RG"/>
        <s v="Parker Moments Vector Timec"/>
        <s v="Camlin Elegante Fountain Pe"/>
        <s v="CARECASE¬Æ Optical Bay 2nd "/>
        <s v="Canon E4570 All-in-One Wi-F"/>
        <s v="Crucial P3 500GB PCIe 3.0 3"/>
        <s v="HP v222w 64GB USB 2.0 Pen D"/>
        <s v="Duracell Ultra Alkaline D B"/>
        <s v="BESTOR¬Æ LCD Writing Tablet"/>
        <s v="Lenovo IdeaPad 3 11th Gen I"/>
        <s v="boAt BassHeads 900 On-Ear W"/>
        <s v="Zebronics Astra 10 Portable"/>
        <s v="SWAPKART Portable Flexible "/>
        <s v="Infinity (JBL Fuze 100, Wir"/>
        <s v="Pigeon by Stovekraft Amaze "/>
        <s v="USHA Quartz Room Heater wit"/>
        <s v="Amazon Brand - Solimo 2000/"/>
        <s v="StyleHouse Lint Remover for"/>
        <s v="beatXP Kitchen Scale Multip"/>
        <s v="Glun Multipurpose Portable "/>
        <s v="Pigeon Polypropylene Mini H"/>
        <s v="Prestige 1.5 Litre Kettle 1"/>
        <s v="Bajaj RHX-2 800-Watt Room H"/>
        <s v="Prestige Electric Kettle PK"/>
        <s v="Pigeon by Stovekraft Cruise"/>
        <s v="Prestige PKGSS 1.7L 1500W E"/>
        <s v="SHOPTOSHOP Electric Lint Re"/>
        <s v="Orpat OEH-1260 2000-Watt Fa"/>
        <s v="PRO365 Indo Mocktails/Coffe"/>
        <s v="Bajaj DX-6 1000W Dry Iron w"/>
        <s v="Croma 500W Mixer Grinder wi"/>
        <s v="Havells Instanio 3-Litre In"/>
        <s v="Morphy Richards OFR Room He"/>
        <s v="Havells Aqua Plus 1.2 litre"/>
        <s v="Bajaj Splendora 3 Litre 3KW"/>
        <s v="KENT 16052 Elegant Electric"/>
        <s v="Bajaj New Shakti Neo 15L Ve"/>
        <s v="Lifelong LLMG23 Power Pro 5"/>
        <s v="Bajaj Majesty DX-11 1000W D"/>
        <s v="Bajaj Rex 500W Mixer Grinde"/>
        <s v="Lifelong LLEK15 Electric Ke"/>
        <s v="Lifelong LLQH922 Regalia 80"/>
        <s v="R B Nova Lint/Fabric Shaver"/>
        <s v="Bajaj Immersion Rod Water H"/>
        <s v="INALSA Electric Kettle 1.5 "/>
        <s v="Prestige PIC 20 1600 Watt I"/>
        <s v="Pigeon Healthifry Digital A"/>
        <s v="PrettyKrafts Laundry Basket"/>
        <s v="Philips GC1905 1440-Watt St"/>
        <s v="Havells Immersion HB15 1500"/>
        <s v="AGARO LR2007 Lint Remover, "/>
        <s v="Pigeon 1.5 litre Hot Kettle"/>
        <s v="NutriPro Juicer Mixer Grind"/>
        <s v="Philips GC026/30 Fabric Sha"/>
        <s v="Havells Cista Room Heater, "/>
        <s v="AGARO Regal 800 Watts Handh"/>
        <s v="Philips Viva Collection HD4"/>
        <s v="Pigeon By Stovekraft ABS Pl"/>
        <s v="AGARO Esteem Multi Kettle 1"/>
        <s v="Bajaj Minor 1000 Watts Radi"/>
        <s v="Butterfly Jet Elite Mixer G"/>
        <s v="SOFLIN Egg Boiler Electric "/>
        <s v="Lifelong LLQH925 Dyno Quart"/>
        <s v="Amazon Basics 1500 W Electr"/>
        <s v="Prestige Sandwich Maker PGM"/>
        <s v="Orient Electric Fabrijoy DI"/>
        <s v="Lifelong LLFH921 Regalia 20"/>
        <s v="Philips GC181 Heavy Weight "/>
        <s v="Bulfyss USB Rechargeable Li"/>
        <s v="Bajaj DX-7 1000W Dry Iron w"/>
        <s v="Bajaj New Shakti Neo 25L Ve"/>
        <s v="PHILIPS Handheld Garment St"/>
        <s v="Room Heater Warmer Wall-Out"/>
        <s v="Wonderchef Nutri-blend Mixe"/>
        <s v="USHA Armor AR1100WB 1100 W "/>
        <s v="Butterfly EKN 1.5-Litre Ele"/>
        <s v="Crompton Arno Neo 15-L 5 St"/>
        <s v="Borosil Chef Delite BCH20DB"/>
        <s v="KENT 16055 Amaze Cool Touch"/>
        <s v="Prestige IRIS Plus 750 watt"/>
        <s v="Simxen Egg Boiler Electric "/>
        <s v="Amazon Basics 2000/1000 Wat"/>
        <s v="HealthSense Weight Machine "/>
        <s v="Bajaj New Shakti Neo 10L Ve"/>
        <s v="Bosch Pro 1000W Mixer Grind"/>
        <s v="Bulfyss Stainless Steel Dig"/>
        <s v="VR 18 Pcs - 3 Different Siz"/>
        <s v="Orient Electric Apex-FX 120"/>
        <s v="PrettyKrafts Folding Laundr"/>
        <s v="Bajaj Majesty RX11 2000 Wat"/>
        <s v="Eureka Forbes Trendy Zip 10"/>
        <s v="Pigeon by Stovekraft Quartz"/>
        <s v="Maharaja Whiteline Lava Neo"/>
        <s v="Crompton Gracee 5-L Instant"/>
        <s v="Bajaj DX-2 600W Dry Iron wi"/>
        <s v="Bajaj Waterproof 1500 Watts"/>
        <s v="AGARO Supreme High Pressure"/>
        <s v="Bajaj Deluxe 2000 Watts Hal"/>
        <s v="Orpat HHB-100E WOB 250-Watt"/>
        <s v="GILTON Egg Boiler Electric "/>
        <s v="HealthSense Chef-Mate KS 33"/>
        <s v="PHILIPS Digital Air Fryer H"/>
        <s v="Milton Go Electro 2.0 Stain"/>
        <s v="Philips Daily Collection HD"/>
        <s v="Crompton Insta Comfy 800 Wa"/>
        <s v="USHA Heat Convector 812 T 2"/>
        <s v="Philips HL7756/00 Mixer Gri"/>
        <s v="Kuber Industries Waterproof"/>
        <s v="Lifelong LLMG93 500 Watt Du"/>
        <s v="IKEA Frother for Milk"/>
        <s v="Crompton Insta Comfort Heat"/>
        <s v="Lint Remover Woolen Clothes"/>
        <s v="Pigeon Kessel Multipurpose "/>
        <s v="C (DEVICE) Lint Remover for"/>
        <s v="Pigeon by Stovekraft 2 Slic"/>
        <s v="Bajaj OFR Room Heater, 13 F"/>
        <s v="Luminous Vento Deluxe 150 m"/>
        <s v="Wipro Vesta 1.8 litre Cool "/>
        <s v="Kitchen Mart Stainless Stee"/>
        <s v="Ikea 903.391.72 Polypropyle"/>
        <s v="HUL Pureit Germkill kit for"/>
        <s v="Prestige Iris 750 Watt Mixe"/>
        <s v="Preethi Blue Leaf Diamond M"/>
        <s v="Themisto 350 Watts Egg Boil"/>
        <s v="Butterfly Smart Mixer Grind"/>
        <s v="KENT Smart Multi Cooker Cum"/>
        <s v="InstaCuppa Portable Blender"/>
        <s v="USHA EI 1602 1000 W Lightwe"/>
        <s v="KENT 16044 Hand Blender Sta"/>
        <s v="White Feather Portable Heat"/>
        <s v="Crompton IHL 152 1500-Watt "/>
        <s v="InstaCuppa Rechargeable Min"/>
        <s v="Philips PowerPro FC9352/01 "/>
        <s v="SAIELLIN Electric Lint Remo"/>
        <s v="Cookwell Bullet Mixer Grind"/>
        <s v="Prestige PRWO 1.8-2 700-Wat"/>
        <s v="Swiffer Instant Electric Wa"/>
        <s v="Lifelong LLWH106 Flash 3 Li"/>
        <s v="Hindware Atlantic Compacto "/>
        <s v="ATOM Selves-MH 200 GM Digit"/>
        <s v="Crompton InstaBliss 3-L Ins"/>
        <s v="Croma 1100 W Dry Iron with "/>
        <s v="Lint Roller with 40 Paper S"/>
        <s v="Portable Lint Remover Pet F"/>
        <s v="atomberg Renesa 1200mm BLDC"/>
        <s v="Usha CookJoy (CJ1600WPC) 16"/>
        <s v="Reffair AX30 [MAX] Portable"/>
        <s v="!!1000 Watt/2000-Watt Room "/>
        <s v="Eureka Forbes Wet &amp; Dry Ult"/>
        <s v="Activa Heat-Max 2000 Watts "/>
        <s v="PHILIPS HL1655/00 Hand Blen"/>
        <s v="V-Guard Zio Instant Water G"/>
        <s v="Homeistic Applience‚Ñ¢ Inst"/>
        <s v="Kitchenwell 18Pc Plastic Fo"/>
        <s v="Havells Instanio 10 Litre S"/>
        <s v="Prestige PIC 16.0+ 1900W In"/>
        <s v="AGARO 33398 Rapid 1000-Watt"/>
        <s v="KENT 16026 Electric Kettle "/>
        <s v="SKYTONE Stainless Steel Ele"/>
        <s v="KENT 16088 Vogue Electric K"/>
        <s v="Eureka Forbes Supervac 1600"/>
        <s v="Mi Air Purifier 3 with True"/>
        <s v="Tata Swach Bulb 6000-Litre "/>
        <s v="Havells Ambrose 1200mm Ceil"/>
        <s v="PrettyKrafts Laundry Bag / "/>
        <s v="FABWARE Lint Remover for Cl"/>
        <s v="Brayden Fito Atom Rechargea"/>
        <s v="Bajaj Frore 1200 mm Ceiling"/>
        <s v="Venus Digital Kitchen Weigh"/>
        <s v="Bajaj ATX 4 750-Watt Pop-up"/>
        <s v="Coway Professional Air Puri"/>
        <s v="KENT Gold Optima Gravity Wa"/>
        <s v="HOMEPACK 750W Radiant Room "/>
        <s v="Bajaj Rex 750W Mixer Grinde"/>
        <s v="Heart Home Waterproof Round"/>
        <s v="MILTON Smart Egg Boiler 360"/>
        <s v="iBELL SEK15L Premium 1.5 Li"/>
        <s v="Tosaa T2STSR Sandwich Gas T"/>
        <s v="V-Guard Divino 5 Star Rated"/>
        <s v="Akiara¬Æ - Makes life easy "/>
        <s v="Usha Steam Pro SI 3713, 130"/>
        <s v="Wonderchef Nutri-blend Comp"/>
        <s v="WIDEWINGS Electric Handheld"/>
        <s v="Morphy Richards Icon Superb"/>
        <s v="Vedini Transparent Empty Re"/>
        <s v="Crompton Sea Sapphira 1200 "/>
        <s v="JM SELLER 180 W 2021 Editio"/>
        <s v="Oratech Coffee Frother elec"/>
        <s v="Havells Glaze 74W Pearl Ivo"/>
        <s v="Pick Ur Needs¬Æ Lint Remove"/>
        <s v="Rico Japanese Technology Re"/>
        <s v="Butterfly Smart Wet Grinder"/>
        <s v="AGARO Marvel 9 Liters Oven "/>
        <s v="Philips GC1920/28 1440-Watt"/>
        <s v="Havells OFR 13 Wave Fin wit"/>
        <s v="Bajaj DHX-9 1000W Heavy Wei"/>
        <s v="Aquasure From Aquaguard Ama"/>
        <s v="ROYAL STEP Portable Electri"/>
        <s v="KENT 16068 Zoom Vacuum Clea"/>
        <s v="ENEM Sealing Machine | 12 I"/>
        <s v="Wipro Vesta 1200 Watt GD203"/>
        <s v="Inalsa Electric Kettle Pris"/>
        <s v="VRPRIME Lint Roller Lint Re"/>
        <s v="Philips AC1215/20 Air purif"/>
        <s v="Eopora PTC Ceramic Fast Hea"/>
        <s v="Usha Goliath GO1200WG Heavy"/>
        <s v="Wipro Vesta Electric Egg Bo"/>
        <s v="Philips Viva Collection HR1"/>
        <s v="Kitchenwell Multipurpose Po"/>
        <s v="FIGMENT Handheld Milk Froth"/>
        <s v="Balzano High Speed Nutri Bl"/>
        <s v="Swiss Military VC03 Wireles"/>
        <s v="Zuvexa USB Rechargeable Ele"/>
        <s v="Usha IH2415 1500-Watt Immer"/>
        <s v="ACTIVA Instant 3 LTR 3 KVA "/>
        <s v="Havells Instanio 1-Litre 3K"/>
        <s v="Lifelong 2-in1 Egg Boiler a"/>
        <s v="INDIAS¬Æ‚Ñ¢ Electro-Instant"/>
        <s v="AmazonBasics Induction Cook"/>
        <s v="Sui Generis Electric Handhe"/>
        <s v="Philips Air Purifier Ac2887"/>
        <s v="Esquire Laundry Basket Brow"/>
        <s v="PHILIPS Air Fryer HD9200/90"/>
        <s v="Havells Bero Quartz Heater "/>
        <s v="Philips EasyTouch Plus Stan"/>
        <s v="Brayden Chopro, Electric Ve"/>
        <s v="Usha Janome Dream Stitch Au"/>
        <s v="Black+Decker Handheld Porta"/>
        <s v="Personal Size Blender, Port"/>
        <s v="Sujata Powermatic Plus 900 "/>
        <s v="Sure From Aquaguard Delight"/>
        <s v="Dr Trust Electronic Kitchen"/>
        <s v="Tesora - Inspired by you La"/>
        <s v="AGARO Ace 1600 Watts, 21.5 "/>
        <s v="INALSA Hand Blender 1000 Wa"/>
        <s v="akiara - Makes life easy El"/>
        <s v="Philips EasySpeed Plus Stea"/>
        <s v="INALSA Electric Chopper Bul"/>
        <s v="Borosil Electric Egg Boiler"/>
        <s v="Wipro Vesta Grill 1000 Watt"/>
        <s v="Rico IRPRO 1500 Watt Japane"/>
        <s v="Eureka Forbes Active Clean "/>
        <s v="CSI INTERNATIONAL¬Æ Instant"/>
        <s v="Hindware Atlantic Xceed 5L "/>
        <s v="Morphy Richards New Europa "/>
        <s v="Lifelong Power - Pro 500 Wa"/>
        <s v="iBELL Castor CTEK15L Premiu"/>
        <s v="BAJAJ PYGMY MINI 110 MM 10 "/>
        <s v="Crompton InstaGlide 1000-Wa"/>
        <s v="Prestige Clean Home Water P"/>
        <s v="Morphy Richards Aristo 2000"/>
        <s v="Gadgetronics Digital Kitche"/>
        <s v="Tom &amp; Jerry Folding Laundry"/>
        <s v="Ikea Little Loved Corner PR"/>
        <s v="Bajaj New Shakti Neo Plus 1"/>
        <s v="House of Quirk Reusable Sti"/>
        <s v="Allin Exporters J66 Ultraso"/>
        <s v="Multifunctional 2 in 1 Elec"/>
        <s v="Maharaja Whiteline Nano Car"/>
        <s v="KENT Electric Chopper-B for"/>
        <s v="Crompton Amica 15-L 5 Star "/>
        <s v="Eureka Forbes car Vac 100 W"/>
        <s v="KENT 16025 Sandwich Grill 7"/>
        <s v="Candes Gloster All in One S"/>
        <s v="Inalsa Electric Fan Heater "/>
        <s v="Havells Zella Flap Auto Imm"/>
        <s v="iBELL SM1301 3-in-1 Sandwic"/>
        <s v="Inalsa Vacuum Cleaner Wet a"/>
        <s v="MR. BRAND Portable USB Juic"/>
        <s v="Crompton Hill Briz Deco 120"/>
        <s v="Sujata Powermatic Plus, Jui"/>
        <s v="Aquadpure Copper + Mineral "/>
        <s v="Amazon Basics 650 Watt Drip"/>
        <s v="Crompton Insta Delight Fan "/>
        <s v="!!HANEUL!!1000 Watt/2000-Wa"/>
        <s v="Melbon VM-905 2000-Watt Roo"/>
        <s v="Cello Eliza Plastic Laundry"/>
        <s v="ACTIVA 1200 MM HIGH SPEED 3"/>
        <s v="Shakti Technology S5 High P"/>
        <s v="AMERICAN MICRONIC- Imported"/>
        <s v="Demokrazy New Nova Lint Cum"/>
        <s v="Instant Pot Air Fryer, Vort"/>
        <s v="HUL Pureit Eco Water Saver "/>
        <s v="Livpure Glo Star RO+UV+UF+M"/>
        <s v="Philips Hi113 1000-Watt Pla"/>
        <s v="Kuber Industries Round Non "/>
        <s v="Preethi MGA-502 0.4-Litre G"/>
        <s v="Usha Aurora 1000 W Dry Iron"/>
        <s v="ECOVACS DEEBOT N8 2-in-1 Ro"/>
        <s v="Kent Gold, Optima, Gold+ Sp"/>
        <s v="AVNISH Tap Water Purifier F"/>
        <s v="Khaitan ORFin Fan heater fo"/>
        <s v="USHA RapidMix 500-Watt Copp"/>
        <s v="Havells Gatik Neo 400mm Ped"/>
        <s v="INALSA Upright Vacuum Clean"/>
        <s v="ROYAL STEP - AMAZON'S BRAND"/>
        <s v="Nirdambhay Mini Bag Sealer,"/>
        <s v="Cello Non-Stick Aluminium S"/>
        <s v="Proven¬Æ Copper + Mineral R"/>
        <s v="Morphy Richards Daisy 1000W"/>
        <s v="Wipro Vesta 1200 Watt GD201"/>
        <s v="Zuvexa Egg Boiler Poacher A"/>
        <s v="AO Smith HSE-VAS-X-015 Stor"/>
        <s v="Havells Festiva 1200mm Dust"/>
        <s v="INALSA Vaccum Cleaner Handh"/>
        <s v="iBELL SM1515NEW Sandwich Ma"/>
        <s v="Aquaguard Aura RO+UV+UF+Tas"/>
        <s v="Havells Instanio 3-Litre 4."/>
        <s v="Milk Frother, Immersion Ble"/>
        <s v="Panasonic SR-WA22H (E) Auto"/>
        <s v="InstaCuppa Milk Frother for"/>
        <s v="Goodscity Garment Steamer f"/>
        <s v="Solidaire 550-Watt Mixer Gr"/>
        <s v="Amazon Basics 300 W Hand Bl"/>
        <s v="Orpat HHB-100E 250-Watt Han"/>
        <s v="HealthSense Rechargeable Li"/>
        <s v="AGARO Classic Portable Yogu"/>
        <s v="AGARO Imperial 240-Watt Slo"/>
        <s v="Wipro Smartlife Super Delux"/>
        <s v="AmazonBasics Cylinder Bagle"/>
        <s v="Crompton IHL 251 1500-Watt "/>
        <s v="SaiEllin Room Heater For Ho"/>
        <s v="Bajaj Majesty Duetto Gas 6 "/>
        <s v="Black + Decker BD BXIR2201I"/>
        <s v="Inalsa Hand Blender| Hand M"/>
        <s v="Longway Blaze 2 Rod Quartz "/>
        <s v="Prestige PWG 07 Wet Grinder"/>
        <s v="Pigeon Zest Mixer Grinder 3"/>
        <s v="Borosil Volcano 13 Fin Oil "/>
        <s v="Crompton Solarium Qube 15-L"/>
        <s v="Singer Aroma 1.8 Liter Elec"/>
        <s v="Orient Electric Aura Neo In"/>
        <s v="Crompton Brio 1000-Watts Dr"/>
        <s v="Butterfly Hero Mixer Grinde"/>
        <s v="Racold Eterno Pro 25L Verti"/>
        <s v="LG 1.5 Ton 5 Star AI DUAL I"/>
        <s v="Eureka Forbes Aquasure Amri"/>
        <s v="Green Tales Heat Seal Mini "/>
        <s v="SaleOn Instant Coal Heater "/>
        <s v="Sujata Chutney Steel Jar, 4"/>
        <s v="KHAITAN AVAANTE KA-2013 120"/>
        <s v="Kenstar 2400 Watts 9 Fins O"/>
        <s v="NEXOMS Instant Heating Wate"/>
        <s v="JIALTO Mini Waffle Maker 4 "/>
        <s v="Candes BlowHot All in One S"/>
        <s v="Ionix Jewellery Scale | Wei"/>
        <s v="Kitchen Kit Electric Kettle"/>
        <s v="Racold Pronto Pro 3Litres 3"/>
        <s v="ESN 999 Supreme Quality 150"/>
        <s v="Pajaka¬Æ South Indian Filte"/>
        <s v="Saiyam Stainless Steel Espr"/>
        <s v="KONVIO NEER 10 Inch Spun Fi"/>
        <s v="Havells Glydo 1000 watt Dry"/>
        <s v="Raffles Premium Stainless S"/>
        <s v="IONIX Activated Carbon Fauc"/>
        <s v="KNYUC MART Mini Electric Ha"/>
        <s v="INKULTURE Stainless_Steel M"/>
        <s v="Macmillan Aquafresh 5 Micro"/>
        <s v="Havells D'zire 1000 watt Dr"/>
        <s v="TE‚Ñ¢ Instant Electric Heat"/>
        <s v="ZIGMA WinoteK WinoteK Sun I"/>
        <s v="KENT 11054 Alkaline Water F"/>
        <s v="Sujata Dynamix DX Mixer Gri"/>
        <s v="Lifelong LLMG74 750 Watt Mi"/>
        <s v="TTK Prestige Limited Orion "/>
        <s v="AGARO Regal Electric Rice C"/>
        <s v="VAPJA¬Æ Portable Mini Juice"/>
        <s v="Philips HD6975/00 25 Litre "/>
        <s v="Usha EI 3710 Heavy Weight 1"/>
        <s v="Campfire Spring Chef Prolix"/>
        <s v="Themisto TH-WS20 Digital Ki"/>
        <s v="FYA Handheld Vacuum Cleaner"/>
        <s v="Lifelong LLSM120G Sandwich "/>
        <s v="Kuber Industries Nylon Mesh"/>
        <s v="Bulfyss Plastic Sticky Lint"/>
        <s v="T TOPLINE 180 W Electric Ha"/>
        <s v="Empty Mist Trigger Plastic "/>
        <s v="LONAXA Mini Travel Recharge"/>
        <s v="AGARO Royal Double Layered "/>
        <s v="Cafe JEI French Press Coffe"/>
        <s v="Borosil Prime Grill Sandwic"/>
        <s v="Candes 10 Litre Perfecto 5 "/>
        <s v="Prestige PSMFB 800 Watt San"/>
        <s v="iBELL MPK120L Premium Stain"/>
        <s v="Maharaja Whiteline Odacio P"/>
        <s v="Shakti Technology S3 High P"/>
        <s v="Cello Quick Boil Popular El"/>
        <s v="AGARO Glory Cool Mist Ultra"/>
        <s v="Wolpin 1 Lint Roller with 6"/>
        <s v="Abode Kitchen Essential Mea"/>
        <s v="Sujata Supermix, Mixer Grin"/>
        <s v="CARDEX Digital Kitchen Weig"/>
        <s v="V-Guard Zenora RO+UF+MB Wat"/>
        <s v="Bajaj Rex DLX 750 W 4 Jars "/>
        <s v="KENT 16051 Hand Blender 300"/>
        <s v="Prestige PIC 15.0+ 1900-Wat"/>
        <s v="Aqua d pure Active Copper 1"/>
        <s v="PrettyKrafts Laundry Square"/>
        <s v="Libra Roti Maker Electric A"/>
        <s v="Glen 3 in 1 Electric Multi "/>
        <s v="Dynore Stainless Steel Set "/>
        <s v="Lint Remover For Clothes Wi"/>
        <s v="Monitor AC Stand/Heavy Duty"/>
        <s v="iBELL Induction Cooktop, 20"/>
        <s v="KENT POWP-Sediment Filter 1"/>
        <s v="LACOPINE Mini Pocket Size L"/>
        <s v="iBELL SEK170BM Premium Elec"/>
        <s v="Activa Easy Mix Nutri Mixer"/>
        <s v="Sujata Dynamix, Mixer Grind"/>
        <s v="Wipro Vesta 1380W Cordless "/>
        <s v="Mi Robot Vacuum-Mop P, Best"/>
        <s v="Havells Ventil Air DX 200mm"/>
        <s v="AGARO Royal Stand 1000W Mix"/>
        <s v="Crompton Highspeed Markle P"/>
        <s v="Lifelong LLWM105 750-Watt B"/>
        <s v="Portable, Handy Compact Plu"/>
        <s v="Karcher WD3 EU Wet and Dry "/>
        <s v="INALSA Air Fryer Digital 4L"/>
        <s v="AmazonBasics High Speed 55 "/>
        <s v="Eco Crystal J 5 inch Cartri"/>
        <s v="Borosil Rio 1.5 L Electric "/>
        <s v="PHILIPS Drip Coffee Maker H"/>
        <s v="Eureka Forbes Euroclean Pap"/>
        <s v="Larrito wooden Cool Mist Hu"/>
        <s v="Hilton Quartz Heater 400/80"/>
        <s v="Syska SDI-07 1000 W Stellar"/>
        <s v="IKEA Milk Frother for Your "/>
        <s v="IONIX Tap filter Multilayer"/>
        <s v="Kitchengenix's Mini Waffle "/>
        <s v="Bajaj HM-01 Powerful 250W H"/>
        <s v="KNOWZA Electric Handheld Mi"/>
        <s v="Usha Hc 812 T Thermo Fan Ro"/>
        <s v="akiara - Makes life easy Mi"/>
        <s v="USHA 1212 PTC with Adjustab"/>
        <s v="4 in 1 Handheld Electric Ve"/>
        <s v="Philips HD9306/06 1.5-Litre"/>
        <s v="Libra Room Heater for Home,"/>
        <s v="NGI Store 2 Pieces Pet Hair"/>
        <s v="Noir Aqua - 5pcs PP Spun Fi"/>
        <s v="Prestige Delight PRWO Elect"/>
        <s v="Bajaj Majesty RX10 2000 Wat"/>
        <s v="Havells Ventil Air DSP 230m"/>
        <s v="Borosil Jumbo 1000-Watt Gri"/>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Category_class_1" numFmtId="0">
      <sharedItems count="9">
        <s v="Computers&amp;Accessories"/>
        <s v="Electronics"/>
        <s v="MusicalInstruments"/>
        <s v="OfficeProducts"/>
        <s v="Home&amp;Kitchen"/>
        <s v="HomeImprovement"/>
        <s v="Toys&amp;Games"/>
        <s v="Car&amp;Motorbike"/>
        <s v="Health&amp;PersonalCare"/>
      </sharedItems>
    </cacheField>
    <cacheField name="Category_class_2" numFmtId="0">
      <sharedItems/>
    </cacheField>
    <cacheField name="Category_class_3" numFmtId="0">
      <sharedItems/>
    </cacheField>
    <cacheField name="discounted_price" numFmtId="0">
      <sharedItems containsSemiMixedTypes="0" containsString="0" containsNumber="1" minValue="39" maxValue="77990"/>
    </cacheField>
    <cacheField name="actual_price" numFmtId="3">
      <sharedItems containsMixedTypes="1" containsNumber="1" minValue="39" maxValue="85000"/>
    </cacheField>
    <cacheField name="discount_percentage" numFmtId="9">
      <sharedItems containsSemiMixedTypes="0" containsString="0" containsNumber="1" minValue="0" maxValue="0.94"/>
    </cacheField>
    <cacheField name="Discount &gt;=50%" numFmtId="9">
      <sharedItems count="2">
        <s v="YES"/>
        <s v="NO"/>
      </sharedItems>
    </cacheField>
    <cacheField name="Discount_bucket" numFmtId="9">
      <sharedItems count="5">
        <s v="61%-80%"/>
        <s v="41%-60%"/>
        <s v="&gt;80%"/>
        <s v="20%-40%"/>
        <s v="&lt;20%"/>
      </sharedItems>
    </cacheField>
    <cacheField name="Price Range Bucket" numFmtId="9">
      <sharedItems count="3">
        <s v="200-500"/>
        <s v="&lt;200"/>
        <s v="&gt;500"/>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3">
      <sharedItems containsString="0" containsBlank="1" containsNumber="1" containsInteger="1" minValue="2" maxValue="426973"/>
    </cacheField>
    <cacheField name="Rating_category" numFmtId="165">
      <sharedItems count="2">
        <s v="More than 1000"/>
        <s v="Fewer than 1000"/>
      </sharedItems>
    </cacheField>
    <cacheField name="Combined score" numFmtId="3">
      <sharedItems containsSemiMixedTypes="0" containsString="0" containsNumber="1" minValue="0" maxValue="1878.6812000000002"/>
    </cacheField>
    <cacheField name="Potential Revenue" numFmtId="3">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715918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Wayona Nylon Braided USB to Lightning Fast Charging and Data Sync Cable Compatible for iPhone 13, 12,11, X, 8, 7, 6, 5, iPad Air, Pro, Mini (3 FT Pack of 1, Grey)"/>
    <x v="0"/>
    <x v="0"/>
    <x v="0"/>
    <s v="Accessories&amp;Peripherals"/>
    <s v="Cables&amp;Accessories"/>
    <n v="399"/>
    <n v="1099"/>
    <n v="0.64"/>
    <x v="0"/>
    <x v="0"/>
    <x v="0"/>
    <x v="0"/>
    <n v="24269"/>
    <x v="0"/>
    <n v="101.92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x v="1"/>
    <x v="0"/>
    <x v="0"/>
    <s v="Accessories&amp;Peripherals"/>
    <s v="Cables&amp;Accessories"/>
    <n v="199"/>
    <n v="349"/>
    <n v="0.43"/>
    <x v="1"/>
    <x v="1"/>
    <x v="1"/>
    <x v="1"/>
    <n v="43994"/>
    <x v="0"/>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x v="2"/>
    <x v="0"/>
    <x v="0"/>
    <s v="Accessories&amp;Peripherals"/>
    <s v="Cables&amp;Accessories"/>
    <n v="199"/>
    <n v="1899"/>
    <n v="0.9"/>
    <x v="0"/>
    <x v="2"/>
    <x v="1"/>
    <x v="2"/>
    <n v="7928"/>
    <x v="0"/>
    <n v="30.919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x v="3"/>
    <x v="0"/>
    <x v="0"/>
    <s v="Accessories&amp;Peripherals"/>
    <s v="Cables&amp;Accessories"/>
    <n v="329"/>
    <n v="699"/>
    <n v="0.53"/>
    <x v="0"/>
    <x v="1"/>
    <x v="0"/>
    <x v="0"/>
    <n v="94363"/>
    <x v="0"/>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x v="4"/>
    <x v="0"/>
    <x v="0"/>
    <s v="Accessories&amp;Peripherals"/>
    <s v="Cables&amp;Accessories"/>
    <n v="154"/>
    <n v="399"/>
    <n v="0.61"/>
    <x v="0"/>
    <x v="0"/>
    <x v="1"/>
    <x v="0"/>
    <n v="16905"/>
    <x v="0"/>
    <n v="71.0010000000000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x v="5"/>
    <x v="0"/>
    <x v="0"/>
    <s v="Accessories&amp;Peripherals"/>
    <s v="Cables&amp;Accessories"/>
    <n v="149"/>
    <n v="1000"/>
    <n v="0.85"/>
    <x v="0"/>
    <x v="2"/>
    <x v="1"/>
    <x v="2"/>
    <n v="24871"/>
    <x v="0"/>
    <n v="96.996899999999997"/>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x v="6"/>
    <x v="0"/>
    <x v="0"/>
    <s v="Accessories&amp;Peripherals"/>
    <s v="Cables&amp;Accessories"/>
    <n v="176.63"/>
    <n v="499"/>
    <n v="0.65"/>
    <x v="0"/>
    <x v="0"/>
    <x v="1"/>
    <x v="3"/>
    <n v="15188"/>
    <x v="0"/>
    <n v="62.270799999999994"/>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x v="7"/>
    <x v="0"/>
    <x v="0"/>
    <s v="Accessories&amp;Peripherals"/>
    <s v="Cables&amp;Accessories"/>
    <n v="229"/>
    <n v="299"/>
    <n v="0.23"/>
    <x v="1"/>
    <x v="3"/>
    <x v="0"/>
    <x v="4"/>
    <n v="30411"/>
    <x v="0"/>
    <n v="130.7673000000000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x v="8"/>
    <x v="1"/>
    <x v="0"/>
    <s v="NetworkingDevices"/>
    <s v="NetworkAdapters"/>
    <n v="499"/>
    <n v="999"/>
    <n v="0.5"/>
    <x v="0"/>
    <x v="1"/>
    <x v="0"/>
    <x v="0"/>
    <n v="179691"/>
    <x v="0"/>
    <n v="754.70220000000006"/>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x v="1"/>
    <x v="0"/>
    <x v="0"/>
    <s v="Accessories&amp;Peripherals"/>
    <s v="Cables&amp;Accessories"/>
    <n v="199"/>
    <n v="299"/>
    <n v="0.33"/>
    <x v="1"/>
    <x v="3"/>
    <x v="1"/>
    <x v="1"/>
    <n v="43994"/>
    <x v="0"/>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x v="9"/>
    <x v="0"/>
    <x v="0"/>
    <s v="Accessories&amp;Peripherals"/>
    <s v="Cables&amp;Accessories"/>
    <n v="154"/>
    <n v="339"/>
    <n v="0.55000000000000004"/>
    <x v="0"/>
    <x v="1"/>
    <x v="1"/>
    <x v="4"/>
    <n v="13391"/>
    <x v="0"/>
    <n v="57.5812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x v="10"/>
    <x v="0"/>
    <x v="0"/>
    <s v="Accessories&amp;Peripherals"/>
    <s v="Cables&amp;Accessories"/>
    <n v="299"/>
    <n v="799"/>
    <n v="0.63"/>
    <x v="0"/>
    <x v="0"/>
    <x v="0"/>
    <x v="0"/>
    <n v="94363"/>
    <x v="0"/>
    <n v="396.3246000000000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x v="11"/>
    <x v="2"/>
    <x v="1"/>
    <s v="HomeTheater,TV&amp;Video"/>
    <s v="Accessories"/>
    <n v="219"/>
    <n v="700"/>
    <n v="0.69"/>
    <x v="0"/>
    <x v="0"/>
    <x v="0"/>
    <x v="5"/>
    <n v="426973"/>
    <x v="0"/>
    <n v="1878.6812000000002"/>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x v="12"/>
    <x v="0"/>
    <x v="0"/>
    <s v="Accessories&amp;Peripherals"/>
    <s v="Cables&amp;Accessories"/>
    <n v="350"/>
    <n v="899"/>
    <n v="0.61"/>
    <x v="0"/>
    <x v="0"/>
    <x v="0"/>
    <x v="0"/>
    <n v="2262"/>
    <x v="0"/>
    <n v="9.500400000000000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x v="13"/>
    <x v="0"/>
    <x v="0"/>
    <s v="Accessories&amp;Peripherals"/>
    <s v="Cables&amp;Accessories"/>
    <n v="159"/>
    <n v="399"/>
    <n v="0.6"/>
    <x v="0"/>
    <x v="1"/>
    <x v="1"/>
    <x v="3"/>
    <n v="4768"/>
    <x v="0"/>
    <n v="19.54879999999999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x v="14"/>
    <x v="0"/>
    <x v="0"/>
    <s v="Accessories&amp;Peripherals"/>
    <s v="Cables&amp;Accessories"/>
    <n v="349"/>
    <n v="399"/>
    <n v="0.13"/>
    <x v="1"/>
    <x v="4"/>
    <x v="0"/>
    <x v="5"/>
    <n v="18757"/>
    <x v="0"/>
    <n v="82.5308000000000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x v="15"/>
    <x v="3"/>
    <x v="1"/>
    <s v="HomeTheater,TV&amp;Video"/>
    <s v="Televisions"/>
    <n v="13999"/>
    <n v="24999"/>
    <n v="0.44"/>
    <x v="1"/>
    <x v="1"/>
    <x v="2"/>
    <x v="0"/>
    <n v="32840"/>
    <x v="0"/>
    <n v="137.92800000000003"/>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x v="1"/>
    <x v="0"/>
    <x v="0"/>
    <s v="Accessories&amp;Peripherals"/>
    <s v="Cables&amp;Accessories"/>
    <n v="249"/>
    <n v="399"/>
    <n v="0.38"/>
    <x v="1"/>
    <x v="3"/>
    <x v="0"/>
    <x v="1"/>
    <n v="43994"/>
    <x v="0"/>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x v="16"/>
    <x v="0"/>
    <x v="0"/>
    <s v="Accessories&amp;Peripherals"/>
    <s v="Cables&amp;Accessories"/>
    <n v="199"/>
    <n v="499"/>
    <n v="0.6"/>
    <x v="0"/>
    <x v="1"/>
    <x v="1"/>
    <x v="3"/>
    <n v="13045"/>
    <x v="0"/>
    <n v="53.484499999999997"/>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x v="17"/>
    <x v="3"/>
    <x v="1"/>
    <s v="HomeTheater,TV&amp;Video"/>
    <s v="Televisions"/>
    <n v="13490"/>
    <n v="21990"/>
    <n v="0.39"/>
    <x v="1"/>
    <x v="3"/>
    <x v="2"/>
    <x v="4"/>
    <n v="11976"/>
    <x v="0"/>
    <n v="51.4968"/>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x v="18"/>
    <x v="0"/>
    <x v="0"/>
    <s v="Accessories&amp;Peripherals"/>
    <s v="Cables&amp;Accessories"/>
    <n v="970"/>
    <n v="1799"/>
    <n v="0.46"/>
    <x v="1"/>
    <x v="1"/>
    <x v="2"/>
    <x v="6"/>
    <n v="815"/>
    <x v="1"/>
    <n v="3.6674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x v="19"/>
    <x v="2"/>
    <x v="1"/>
    <s v="HomeTheater,TV&amp;Video"/>
    <s v="Accessories"/>
    <n v="279"/>
    <n v="499"/>
    <n v="0.44"/>
    <x v="1"/>
    <x v="1"/>
    <x v="0"/>
    <x v="7"/>
    <n v="10962"/>
    <x v="0"/>
    <n v="40.559400000000004"/>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x v="20"/>
    <x v="3"/>
    <x v="1"/>
    <s v="HomeTheater,TV&amp;Video"/>
    <s v="Televisions"/>
    <n v="13490"/>
    <n v="22900"/>
    <n v="0.41"/>
    <x v="1"/>
    <x v="1"/>
    <x v="2"/>
    <x v="4"/>
    <n v="16299"/>
    <x v="0"/>
    <n v="70.08569999999998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x v="21"/>
    <x v="0"/>
    <x v="0"/>
    <s v="Accessories&amp;Peripherals"/>
    <s v="Cables&amp;Accessories"/>
    <n v="59"/>
    <n v="199"/>
    <n v="0.7"/>
    <x v="0"/>
    <x v="0"/>
    <x v="1"/>
    <x v="1"/>
    <n v="9378"/>
    <x v="0"/>
    <n v="37.51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x v="22"/>
    <x v="3"/>
    <x v="1"/>
    <s v="HomeTheater,TV&amp;Video"/>
    <s v="Televisions"/>
    <n v="11499"/>
    <n v="19990"/>
    <n v="0.42"/>
    <x v="1"/>
    <x v="1"/>
    <x v="2"/>
    <x v="4"/>
    <n v="4703"/>
    <x v="0"/>
    <n v="20.222899999999999"/>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x v="23"/>
    <x v="2"/>
    <x v="1"/>
    <s v="HomeTheater,TV&amp;Video"/>
    <s v="Accessories"/>
    <n v="199"/>
    <n v="699"/>
    <n v="0.72"/>
    <x v="0"/>
    <x v="0"/>
    <x v="1"/>
    <x v="0"/>
    <n v="12153"/>
    <x v="0"/>
    <n v="51.042600000000007"/>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x v="24"/>
    <x v="3"/>
    <x v="1"/>
    <s v="HomeTheater,TV&amp;Video"/>
    <s v="Televisions"/>
    <n v="14999"/>
    <n v="19999"/>
    <n v="0.25"/>
    <x v="1"/>
    <x v="3"/>
    <x v="2"/>
    <x v="0"/>
    <n v="34899"/>
    <x v="0"/>
    <n v="146.57580000000002"/>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x v="25"/>
    <x v="0"/>
    <x v="0"/>
    <s v="Accessories&amp;Peripherals"/>
    <s v="Cables&amp;Accessories"/>
    <n v="299"/>
    <n v="399"/>
    <n v="0.25"/>
    <x v="1"/>
    <x v="3"/>
    <x v="0"/>
    <x v="1"/>
    <n v="2766"/>
    <x v="0"/>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x v="26"/>
    <x v="0"/>
    <x v="0"/>
    <s v="Accessories&amp;Peripherals"/>
    <s v="Cables&amp;Accessories"/>
    <n v="970"/>
    <n v="1999"/>
    <n v="0.51"/>
    <x v="0"/>
    <x v="1"/>
    <x v="2"/>
    <x v="5"/>
    <n v="184"/>
    <x v="1"/>
    <n v="0.809600000000000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x v="27"/>
    <x v="0"/>
    <x v="0"/>
    <s v="Accessories&amp;Peripherals"/>
    <s v="Cables&amp;Accessories"/>
    <n v="299"/>
    <n v="999"/>
    <n v="0.7"/>
    <x v="0"/>
    <x v="0"/>
    <x v="0"/>
    <x v="4"/>
    <n v="20850"/>
    <x v="0"/>
    <n v="89.655000000000001"/>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x v="28"/>
    <x v="0"/>
    <x v="0"/>
    <s v="Accessories&amp;Peripherals"/>
    <s v="Cables&amp;Accessories"/>
    <n v="199"/>
    <n v="750"/>
    <n v="0.73"/>
    <x v="0"/>
    <x v="0"/>
    <x v="1"/>
    <x v="6"/>
    <n v="74976"/>
    <x v="0"/>
    <n v="337.39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x v="29"/>
    <x v="0"/>
    <x v="0"/>
    <s v="Accessories&amp;Peripherals"/>
    <s v="Cables&amp;Accessories"/>
    <n v="179"/>
    <n v="499"/>
    <n v="0.64"/>
    <x v="0"/>
    <x v="0"/>
    <x v="1"/>
    <x v="1"/>
    <n v="1934"/>
    <x v="0"/>
    <n v="7.7359999999999998"/>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x v="30"/>
    <x v="0"/>
    <x v="0"/>
    <s v="Accessories&amp;Peripherals"/>
    <s v="Cables&amp;Accessories"/>
    <n v="389"/>
    <n v="1099"/>
    <n v="0.65"/>
    <x v="0"/>
    <x v="0"/>
    <x v="0"/>
    <x v="4"/>
    <n v="974"/>
    <x v="1"/>
    <n v="4.188200000000000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x v="31"/>
    <x v="0"/>
    <x v="0"/>
    <s v="Accessories&amp;Peripherals"/>
    <s v="Cables&amp;Accessories"/>
    <n v="599"/>
    <n v="599"/>
    <n v="0"/>
    <x v="1"/>
    <x v="4"/>
    <x v="2"/>
    <x v="4"/>
    <n v="355"/>
    <x v="1"/>
    <n v="1.526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x v="32"/>
    <x v="0"/>
    <x v="0"/>
    <s v="Accessories&amp;Peripherals"/>
    <s v="Cables&amp;Accessories"/>
    <n v="199"/>
    <n v="999"/>
    <n v="0.8"/>
    <x v="0"/>
    <x v="0"/>
    <x v="1"/>
    <x v="2"/>
    <n v="1075"/>
    <x v="0"/>
    <n v="4.1924999999999999"/>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x v="33"/>
    <x v="0"/>
    <x v="0"/>
    <s v="Accessories&amp;Peripherals"/>
    <s v="Cables&amp;Accessories"/>
    <n v="99"/>
    <n v="666.66"/>
    <n v="0.85"/>
    <x v="0"/>
    <x v="2"/>
    <x v="1"/>
    <x v="2"/>
    <n v="24871"/>
    <x v="0"/>
    <n v="96.996899999999997"/>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x v="34"/>
    <x v="0"/>
    <x v="0"/>
    <s v="Accessories&amp;Peripherals"/>
    <s v="Cables&amp;Accessories"/>
    <n v="899"/>
    <n v="1900"/>
    <n v="0.53"/>
    <x v="0"/>
    <x v="1"/>
    <x v="2"/>
    <x v="5"/>
    <n v="13552"/>
    <x v="0"/>
    <n v="59.628800000000005"/>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x v="35"/>
    <x v="0"/>
    <x v="0"/>
    <s v="Accessories&amp;Peripherals"/>
    <s v="Cables&amp;Accessories"/>
    <n v="199"/>
    <n v="999"/>
    <n v="0.8"/>
    <x v="0"/>
    <x v="0"/>
    <x v="1"/>
    <x v="1"/>
    <n v="576"/>
    <x v="1"/>
    <n v="2.3039999999999998"/>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x v="36"/>
    <x v="3"/>
    <x v="1"/>
    <s v="HomeTheater,TV&amp;Video"/>
    <s v="Televisions"/>
    <n v="32999"/>
    <n v="45999"/>
    <n v="0.28000000000000003"/>
    <x v="1"/>
    <x v="3"/>
    <x v="2"/>
    <x v="0"/>
    <n v="7298"/>
    <x v="0"/>
    <n v="30.65160000000000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x v="37"/>
    <x v="0"/>
    <x v="0"/>
    <s v="Accessories&amp;Peripherals"/>
    <s v="Cables&amp;Accessories"/>
    <n v="970"/>
    <n v="1999"/>
    <n v="0.51"/>
    <x v="0"/>
    <x v="1"/>
    <x v="2"/>
    <x v="0"/>
    <n v="462"/>
    <x v="1"/>
    <n v="1.940400000000000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x v="38"/>
    <x v="0"/>
    <x v="0"/>
    <s v="Accessories&amp;Peripherals"/>
    <s v="Cables&amp;Accessories"/>
    <n v="209"/>
    <n v="695"/>
    <n v="0.7"/>
    <x v="0"/>
    <x v="0"/>
    <x v="0"/>
    <x v="6"/>
    <n v="107687"/>
    <x v="0"/>
    <n v="484.591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x v="39"/>
    <x v="3"/>
    <x v="1"/>
    <s v="HomeTheater,TV&amp;Video"/>
    <s v="Televisions"/>
    <n v="19999"/>
    <n v="34999"/>
    <n v="0.43"/>
    <x v="1"/>
    <x v="1"/>
    <x v="2"/>
    <x v="4"/>
    <n v="27151"/>
    <x v="0"/>
    <n v="116.74929999999999"/>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x v="40"/>
    <x v="0"/>
    <x v="0"/>
    <s v="Accessories&amp;Peripherals"/>
    <s v="Cables&amp;Accessories"/>
    <n v="399"/>
    <n v="1099"/>
    <n v="0.64"/>
    <x v="0"/>
    <x v="0"/>
    <x v="0"/>
    <x v="0"/>
    <n v="24269"/>
    <x v="0"/>
    <n v="101.9298"/>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x v="41"/>
    <x v="1"/>
    <x v="0"/>
    <s v="NetworkingDevices"/>
    <s v="NetworkAdapters"/>
    <n v="999"/>
    <n v="1599"/>
    <n v="0.38"/>
    <x v="1"/>
    <x v="3"/>
    <x v="2"/>
    <x v="4"/>
    <n v="12093"/>
    <x v="0"/>
    <n v="51.999899999999997"/>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x v="42"/>
    <x v="0"/>
    <x v="0"/>
    <s v="Accessories&amp;Peripherals"/>
    <s v="Cables&amp;Accessories"/>
    <n v="59"/>
    <n v="199"/>
    <n v="0.7"/>
    <x v="0"/>
    <x v="0"/>
    <x v="1"/>
    <x v="1"/>
    <n v="9378"/>
    <x v="0"/>
    <n v="37.51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x v="43"/>
    <x v="0"/>
    <x v="0"/>
    <s v="Accessories&amp;Peripherals"/>
    <s v="Cables&amp;Accessories"/>
    <n v="333"/>
    <n v="999"/>
    <n v="0.67"/>
    <x v="0"/>
    <x v="0"/>
    <x v="0"/>
    <x v="8"/>
    <n v="9792"/>
    <x v="0"/>
    <n v="32.313600000000001"/>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x v="44"/>
    <x v="1"/>
    <x v="0"/>
    <s v="NetworkingDevices"/>
    <s v="NetworkAdapters"/>
    <n v="507"/>
    <n v="1208"/>
    <n v="0.57999999999999996"/>
    <x v="0"/>
    <x v="1"/>
    <x v="2"/>
    <x v="3"/>
    <n v="8131"/>
    <x v="0"/>
    <n v="33.337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x v="45"/>
    <x v="2"/>
    <x v="1"/>
    <s v="HomeTheater,TV&amp;Video"/>
    <s v="Accessories"/>
    <n v="309"/>
    <n v="475"/>
    <n v="0.35"/>
    <x v="1"/>
    <x v="3"/>
    <x v="0"/>
    <x v="5"/>
    <n v="426973"/>
    <x v="0"/>
    <n v="1878.6812000000002"/>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x v="46"/>
    <x v="4"/>
    <x v="1"/>
    <s v="HomeTheater,TV&amp;Video"/>
    <s v="Accessories"/>
    <n v="399"/>
    <n v="999"/>
    <n v="0.6"/>
    <x v="0"/>
    <x v="1"/>
    <x v="0"/>
    <x v="9"/>
    <n v="493"/>
    <x v="1"/>
    <n v="1.7747999999999999"/>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x v="47"/>
    <x v="0"/>
    <x v="0"/>
    <s v="Accessories&amp;Peripherals"/>
    <s v="Cables&amp;Accessories"/>
    <n v="199"/>
    <n v="395"/>
    <n v="0.5"/>
    <x v="0"/>
    <x v="1"/>
    <x v="1"/>
    <x v="0"/>
    <n v="92595"/>
    <x v="0"/>
    <n v="388.899"/>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x v="48"/>
    <x v="1"/>
    <x v="0"/>
    <s v="NetworkingDevices"/>
    <s v="NetworkAdapters"/>
    <n v="1199"/>
    <n v="2199"/>
    <n v="0.45"/>
    <x v="1"/>
    <x v="1"/>
    <x v="2"/>
    <x v="5"/>
    <n v="24780"/>
    <x v="0"/>
    <n v="109.03200000000001"/>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x v="47"/>
    <x v="0"/>
    <x v="0"/>
    <s v="Accessories&amp;Peripherals"/>
    <s v="Cables&amp;Accessories"/>
    <n v="179"/>
    <n v="500"/>
    <n v="0.64"/>
    <x v="0"/>
    <x v="0"/>
    <x v="1"/>
    <x v="0"/>
    <n v="92595"/>
    <x v="0"/>
    <n v="388.899"/>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x v="49"/>
    <x v="0"/>
    <x v="0"/>
    <s v="Accessories&amp;Peripherals"/>
    <s v="Cables&amp;Accessories"/>
    <n v="799"/>
    <n v="2100"/>
    <n v="0.62"/>
    <x v="0"/>
    <x v="0"/>
    <x v="2"/>
    <x v="4"/>
    <n v="8188"/>
    <x v="0"/>
    <n v="35.208400000000005"/>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x v="50"/>
    <x v="5"/>
    <x v="1"/>
    <s v="HomeTheater,TV&amp;Video"/>
    <s v="Televisions"/>
    <n v="6999"/>
    <n v="12999"/>
    <n v="0.46"/>
    <x v="1"/>
    <x v="1"/>
    <x v="2"/>
    <x v="0"/>
    <n v="4003"/>
    <x v="0"/>
    <n v="16.8126"/>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x v="51"/>
    <x v="0"/>
    <x v="0"/>
    <s v="Accessories&amp;Peripherals"/>
    <s v="Cables&amp;Accessories"/>
    <n v="199"/>
    <n v="349"/>
    <n v="0.43"/>
    <x v="1"/>
    <x v="1"/>
    <x v="1"/>
    <x v="3"/>
    <n v="314"/>
    <x v="1"/>
    <n v="1.2873999999999999"/>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x v="52"/>
    <x v="4"/>
    <x v="1"/>
    <s v="HomeTheater,TV&amp;Video"/>
    <s v="Accessories"/>
    <n v="230"/>
    <n v="499"/>
    <n v="0.54"/>
    <x v="0"/>
    <x v="1"/>
    <x v="0"/>
    <x v="7"/>
    <n v="2960"/>
    <x v="0"/>
    <n v="10.952"/>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x v="53"/>
    <x v="1"/>
    <x v="0"/>
    <s v="NetworkingDevices"/>
    <s v="NetworkAdapters"/>
    <n v="649"/>
    <n v="1399"/>
    <n v="0.54"/>
    <x v="0"/>
    <x v="1"/>
    <x v="2"/>
    <x v="0"/>
    <n v="179691"/>
    <x v="0"/>
    <n v="754.70220000000006"/>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x v="24"/>
    <x v="3"/>
    <x v="1"/>
    <s v="HomeTheater,TV&amp;Video"/>
    <s v="Televisions"/>
    <n v="15999"/>
    <n v="21999"/>
    <n v="0.27"/>
    <x v="1"/>
    <x v="3"/>
    <x v="2"/>
    <x v="0"/>
    <n v="34899"/>
    <x v="0"/>
    <n v="146.57580000000002"/>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x v="54"/>
    <x v="0"/>
    <x v="0"/>
    <s v="Accessories&amp;Peripherals"/>
    <s v="Cables&amp;Accessories"/>
    <n v="348"/>
    <n v="1499"/>
    <n v="0.77"/>
    <x v="0"/>
    <x v="0"/>
    <x v="0"/>
    <x v="0"/>
    <n v="656"/>
    <x v="1"/>
    <n v="2.7552000000000003"/>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x v="55"/>
    <x v="0"/>
    <x v="0"/>
    <s v="Accessories&amp;Peripherals"/>
    <s v="Cables&amp;Accessories"/>
    <n v="154"/>
    <n v="349"/>
    <n v="0.56000000000000005"/>
    <x v="0"/>
    <x v="1"/>
    <x v="1"/>
    <x v="4"/>
    <n v="7064"/>
    <x v="0"/>
    <n v="30.375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x v="56"/>
    <x v="4"/>
    <x v="1"/>
    <s v="HomeTheater,TV&amp;Video"/>
    <s v="Accessories"/>
    <n v="179"/>
    <n v="799"/>
    <n v="0.78"/>
    <x v="0"/>
    <x v="0"/>
    <x v="1"/>
    <x v="7"/>
    <n v="2201"/>
    <x v="0"/>
    <n v="8.1437000000000008"/>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x v="57"/>
    <x v="3"/>
    <x v="1"/>
    <s v="HomeTheater,TV&amp;Video"/>
    <s v="Televisions"/>
    <n v="32990"/>
    <n v="47900"/>
    <n v="0.31"/>
    <x v="1"/>
    <x v="3"/>
    <x v="2"/>
    <x v="4"/>
    <n v="7109"/>
    <x v="0"/>
    <n v="30.5687"/>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x v="58"/>
    <x v="0"/>
    <x v="0"/>
    <s v="Accessories&amp;Peripherals"/>
    <s v="Cables&amp;Accessories"/>
    <n v="139"/>
    <n v="999"/>
    <n v="0.86"/>
    <x v="0"/>
    <x v="2"/>
    <x v="1"/>
    <x v="1"/>
    <n v="1313"/>
    <x v="0"/>
    <n v="5.251999999999999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x v="59"/>
    <x v="0"/>
    <x v="0"/>
    <s v="Accessories&amp;Peripherals"/>
    <s v="Cables&amp;Accessories"/>
    <n v="329"/>
    <n v="845"/>
    <n v="0.61"/>
    <x v="0"/>
    <x v="0"/>
    <x v="0"/>
    <x v="0"/>
    <n v="29746"/>
    <x v="0"/>
    <n v="124.9332"/>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x v="60"/>
    <x v="3"/>
    <x v="1"/>
    <s v="HomeTheater,TV&amp;Video"/>
    <s v="Televisions"/>
    <n v="13999"/>
    <n v="24999"/>
    <n v="0.44"/>
    <x v="1"/>
    <x v="1"/>
    <x v="2"/>
    <x v="0"/>
    <n v="45238"/>
    <x v="0"/>
    <n v="189.9996000000000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x v="45"/>
    <x v="2"/>
    <x v="1"/>
    <s v="HomeTheater,TV&amp;Video"/>
    <s v="Accessories"/>
    <n v="309"/>
    <n v="1400"/>
    <n v="0.78"/>
    <x v="0"/>
    <x v="0"/>
    <x v="0"/>
    <x v="5"/>
    <n v="426973"/>
    <x v="0"/>
    <n v="1878.6812000000002"/>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x v="61"/>
    <x v="0"/>
    <x v="0"/>
    <s v="Accessories&amp;Peripherals"/>
    <s v="Cables&amp;Accessories"/>
    <n v="263"/>
    <n v="699"/>
    <n v="0.62"/>
    <x v="0"/>
    <x v="0"/>
    <x v="0"/>
    <x v="3"/>
    <n v="450"/>
    <x v="1"/>
    <n v="1.84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x v="62"/>
    <x v="5"/>
    <x v="1"/>
    <s v="HomeTheater,TV&amp;Video"/>
    <s v="Televisions"/>
    <n v="7999"/>
    <n v="14990"/>
    <n v="0.47"/>
    <x v="1"/>
    <x v="1"/>
    <x v="2"/>
    <x v="4"/>
    <n v="457"/>
    <x v="1"/>
    <n v="1.965100000000000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x v="63"/>
    <x v="6"/>
    <x v="1"/>
    <s v="HomeTheater,TV&amp;Video"/>
    <s v="Accessories"/>
    <n v="1599"/>
    <n v="2999"/>
    <n v="0.47"/>
    <x v="1"/>
    <x v="1"/>
    <x v="2"/>
    <x v="0"/>
    <n v="2727"/>
    <x v="0"/>
    <n v="11.4534"/>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x v="64"/>
    <x v="0"/>
    <x v="0"/>
    <s v="Accessories&amp;Peripherals"/>
    <s v="Cables&amp;Accessories"/>
    <n v="219"/>
    <n v="700"/>
    <n v="0.69"/>
    <x v="0"/>
    <x v="0"/>
    <x v="0"/>
    <x v="4"/>
    <n v="20053"/>
    <x v="0"/>
    <n v="86.227900000000005"/>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x v="65"/>
    <x v="0"/>
    <x v="0"/>
    <s v="Accessories&amp;Peripherals"/>
    <s v="Cables&amp;Accessories"/>
    <n v="349"/>
    <n v="899"/>
    <n v="0.61"/>
    <x v="0"/>
    <x v="0"/>
    <x v="0"/>
    <x v="6"/>
    <n v="149"/>
    <x v="1"/>
    <n v="0.67049999999999998"/>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x v="66"/>
    <x v="0"/>
    <x v="0"/>
    <s v="Accessories&amp;Peripherals"/>
    <s v="Cables&amp;Accessories"/>
    <n v="349"/>
    <n v="599"/>
    <n v="0.42"/>
    <x v="1"/>
    <x v="1"/>
    <x v="0"/>
    <x v="3"/>
    <n v="210"/>
    <x v="1"/>
    <n v="0.86099999999999988"/>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x v="67"/>
    <x v="3"/>
    <x v="1"/>
    <s v="HomeTheater,TV&amp;Video"/>
    <s v="Televisions"/>
    <n v="26999"/>
    <n v="42999"/>
    <n v="0.37"/>
    <x v="1"/>
    <x v="3"/>
    <x v="2"/>
    <x v="0"/>
    <n v="45238"/>
    <x v="0"/>
    <n v="189.9996000000000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x v="68"/>
    <x v="0"/>
    <x v="0"/>
    <s v="Accessories&amp;Peripherals"/>
    <s v="Cables&amp;Accessories"/>
    <n v="115"/>
    <n v="499"/>
    <n v="0.77"/>
    <x v="0"/>
    <x v="0"/>
    <x v="1"/>
    <x v="1"/>
    <n v="7732"/>
    <x v="0"/>
    <n v="30.92800000000000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x v="69"/>
    <x v="0"/>
    <x v="0"/>
    <s v="Accessories&amp;Peripherals"/>
    <s v="Cables&amp;Accessories"/>
    <n v="399"/>
    <n v="999"/>
    <n v="0.6"/>
    <x v="0"/>
    <x v="1"/>
    <x v="0"/>
    <x v="3"/>
    <n v="1780"/>
    <x v="0"/>
    <n v="7.297999999999999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x v="70"/>
    <x v="0"/>
    <x v="0"/>
    <s v="Accessories&amp;Peripherals"/>
    <s v="Cables&amp;Accessories"/>
    <n v="199"/>
    <n v="499"/>
    <n v="0.6"/>
    <x v="0"/>
    <x v="1"/>
    <x v="1"/>
    <x v="3"/>
    <n v="602"/>
    <x v="1"/>
    <n v="2.4681999999999995"/>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x v="71"/>
    <x v="0"/>
    <x v="0"/>
    <s v="Accessories&amp;Peripherals"/>
    <s v="Cables&amp;Accessories"/>
    <n v="179"/>
    <n v="399"/>
    <n v="0.55000000000000004"/>
    <x v="0"/>
    <x v="1"/>
    <x v="1"/>
    <x v="1"/>
    <n v="1423"/>
    <x v="0"/>
    <n v="5.692000000000000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x v="72"/>
    <x v="3"/>
    <x v="1"/>
    <s v="HomeTheater,TV&amp;Video"/>
    <s v="Televisions"/>
    <n v="10901"/>
    <n v="30990"/>
    <n v="0.65"/>
    <x v="0"/>
    <x v="0"/>
    <x v="2"/>
    <x v="3"/>
    <n v="398"/>
    <x v="1"/>
    <n v="1.6317999999999999"/>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x v="73"/>
    <x v="0"/>
    <x v="0"/>
    <s v="Accessories&amp;Peripherals"/>
    <s v="Cables&amp;Accessories"/>
    <n v="209"/>
    <n v="499"/>
    <n v="0.57999999999999996"/>
    <x v="0"/>
    <x v="1"/>
    <x v="0"/>
    <x v="2"/>
    <n v="536"/>
    <x v="1"/>
    <n v="2.0904000000000003"/>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x v="74"/>
    <x v="4"/>
    <x v="1"/>
    <s v="HomeTheater,TV&amp;Video"/>
    <s v="Accessories"/>
    <n v="1434"/>
    <n v="3999"/>
    <n v="0.64"/>
    <x v="0"/>
    <x v="0"/>
    <x v="2"/>
    <x v="1"/>
    <n v="32"/>
    <x v="1"/>
    <n v="0.12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x v="75"/>
    <x v="0"/>
    <x v="0"/>
    <s v="Accessories&amp;Peripherals"/>
    <s v="Cables&amp;Accessories"/>
    <n v="399"/>
    <n v="1099"/>
    <n v="0.64"/>
    <x v="0"/>
    <x v="0"/>
    <x v="0"/>
    <x v="0"/>
    <n v="24269"/>
    <x v="0"/>
    <n v="101.9298"/>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x v="76"/>
    <x v="0"/>
    <x v="0"/>
    <s v="Accessories&amp;Peripherals"/>
    <s v="Cables&amp;Accessories"/>
    <n v="139"/>
    <n v="249"/>
    <n v="0.44"/>
    <x v="1"/>
    <x v="1"/>
    <x v="1"/>
    <x v="1"/>
    <n v="9378"/>
    <x v="0"/>
    <n v="37.51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x v="77"/>
    <x v="3"/>
    <x v="1"/>
    <s v="HomeTheater,TV&amp;Video"/>
    <s v="Televisions"/>
    <n v="7299"/>
    <n v="19125"/>
    <n v="0.62"/>
    <x v="0"/>
    <x v="0"/>
    <x v="2"/>
    <x v="10"/>
    <n v="902"/>
    <x v="1"/>
    <n v="3.06680000000000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x v="78"/>
    <x v="0"/>
    <x v="0"/>
    <s v="Accessories&amp;Peripherals"/>
    <s v="Cables&amp;Accessories"/>
    <n v="299"/>
    <n v="799"/>
    <n v="0.63"/>
    <x v="0"/>
    <x v="0"/>
    <x v="0"/>
    <x v="5"/>
    <n v="28791"/>
    <x v="0"/>
    <n v="126.6804000000000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x v="79"/>
    <x v="0"/>
    <x v="0"/>
    <s v="Accessories&amp;Peripherals"/>
    <s v="Cables&amp;Accessories"/>
    <n v="325"/>
    <n v="1299"/>
    <n v="0.75"/>
    <x v="0"/>
    <x v="0"/>
    <x v="0"/>
    <x v="0"/>
    <n v="10576"/>
    <x v="0"/>
    <n v="44.4192000000000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x v="80"/>
    <x v="3"/>
    <x v="1"/>
    <s v="HomeTheater,TV&amp;Video"/>
    <s v="Televisions"/>
    <n v="29999"/>
    <n v="39999"/>
    <n v="0.25"/>
    <x v="1"/>
    <x v="3"/>
    <x v="2"/>
    <x v="0"/>
    <n v="7298"/>
    <x v="0"/>
    <n v="30.65160000000000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x v="81"/>
    <x v="3"/>
    <x v="1"/>
    <s v="HomeTheater,TV&amp;Video"/>
    <s v="Televisions"/>
    <n v="27999"/>
    <n v="40990"/>
    <n v="0.32"/>
    <x v="1"/>
    <x v="3"/>
    <x v="2"/>
    <x v="4"/>
    <n v="4703"/>
    <x v="0"/>
    <n v="20.222899999999999"/>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x v="57"/>
    <x v="3"/>
    <x v="1"/>
    <s v="HomeTheater,TV&amp;Video"/>
    <s v="Televisions"/>
    <n v="30990"/>
    <n v="52900"/>
    <n v="0.41"/>
    <x v="1"/>
    <x v="1"/>
    <x v="2"/>
    <x v="4"/>
    <n v="7109"/>
    <x v="0"/>
    <n v="30.5687"/>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x v="82"/>
    <x v="0"/>
    <x v="0"/>
    <s v="Accessories&amp;Peripherals"/>
    <s v="Cables&amp;Accessories"/>
    <n v="199"/>
    <n v="999"/>
    <n v="0.8"/>
    <x v="0"/>
    <x v="0"/>
    <x v="1"/>
    <x v="6"/>
    <n v="127"/>
    <x v="1"/>
    <n v="0.5715000000000000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x v="83"/>
    <x v="0"/>
    <x v="0"/>
    <s v="Accessories&amp;Peripherals"/>
    <s v="Cables&amp;Accessories"/>
    <n v="649"/>
    <n v="1999"/>
    <n v="0.68"/>
    <x v="0"/>
    <x v="0"/>
    <x v="2"/>
    <x v="0"/>
    <n v="24269"/>
    <x v="0"/>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x v="84"/>
    <x v="1"/>
    <x v="0"/>
    <s v="NetworkingDevices"/>
    <s v="NetworkAdapters"/>
    <n v="269"/>
    <n v="800"/>
    <n v="0.66"/>
    <x v="0"/>
    <x v="0"/>
    <x v="0"/>
    <x v="9"/>
    <n v="10134"/>
    <x v="0"/>
    <n v="36.482400000000005"/>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x v="80"/>
    <x v="3"/>
    <x v="1"/>
    <s v="HomeTheater,TV&amp;Video"/>
    <s v="Televisions"/>
    <n v="24999"/>
    <n v="31999"/>
    <n v="0.22"/>
    <x v="1"/>
    <x v="3"/>
    <x v="2"/>
    <x v="0"/>
    <n v="34899"/>
    <x v="0"/>
    <n v="146.57580000000002"/>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x v="3"/>
    <x v="0"/>
    <x v="0"/>
    <s v="Accessories&amp;Peripherals"/>
    <s v="Cables&amp;Accessories"/>
    <n v="299"/>
    <n v="699"/>
    <n v="0.56999999999999995"/>
    <x v="0"/>
    <x v="1"/>
    <x v="0"/>
    <x v="0"/>
    <n v="94363"/>
    <x v="0"/>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x v="85"/>
    <x v="0"/>
    <x v="0"/>
    <s v="Accessories&amp;Peripherals"/>
    <s v="Cables&amp;Accessories"/>
    <n v="199"/>
    <n v="999"/>
    <n v="0.8"/>
    <x v="0"/>
    <x v="0"/>
    <x v="1"/>
    <x v="3"/>
    <n v="425"/>
    <x v="1"/>
    <n v="1.7424999999999997"/>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x v="86"/>
    <x v="3"/>
    <x v="1"/>
    <s v="HomeTheater,TV&amp;Video"/>
    <s v="Televisions"/>
    <n v="18990"/>
    <n v="40990"/>
    <n v="0.54"/>
    <x v="0"/>
    <x v="1"/>
    <x v="2"/>
    <x v="0"/>
    <n v="6659"/>
    <x v="0"/>
    <n v="27.9678"/>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x v="87"/>
    <x v="1"/>
    <x v="0"/>
    <s v="NetworkingDevices"/>
    <s v="NetworkAdapters"/>
    <n v="290"/>
    <n v="349"/>
    <n v="0.17"/>
    <x v="1"/>
    <x v="4"/>
    <x v="0"/>
    <x v="7"/>
    <n v="1977"/>
    <x v="0"/>
    <n v="7.3149000000000006"/>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x v="88"/>
    <x v="4"/>
    <x v="1"/>
    <s v="HomeTheater,TV&amp;Video"/>
    <s v="Accessories"/>
    <n v="249"/>
    <n v="799"/>
    <n v="0.69"/>
    <x v="0"/>
    <x v="0"/>
    <x v="0"/>
    <x v="11"/>
    <n v="1079"/>
    <x v="0"/>
    <n v="4.1002000000000001"/>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x v="89"/>
    <x v="0"/>
    <x v="0"/>
    <s v="Accessories&amp;Peripherals"/>
    <s v="Cables&amp;Accessories"/>
    <n v="345"/>
    <n v="999"/>
    <n v="0.65"/>
    <x v="0"/>
    <x v="0"/>
    <x v="0"/>
    <x v="7"/>
    <n v="1097"/>
    <x v="0"/>
    <n v="4.0589000000000004"/>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x v="90"/>
    <x v="1"/>
    <x v="0"/>
    <s v="NetworkingDevices"/>
    <s v="NetworkAdapters"/>
    <n v="1099"/>
    <n v="1899"/>
    <n v="0.42"/>
    <x v="1"/>
    <x v="1"/>
    <x v="2"/>
    <x v="6"/>
    <n v="22420"/>
    <x v="0"/>
    <n v="100.89000000000001"/>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x v="91"/>
    <x v="0"/>
    <x v="0"/>
    <s v="Accessories&amp;Peripherals"/>
    <s v="Cables&amp;Accessories"/>
    <n v="719"/>
    <n v="1499"/>
    <n v="0.52"/>
    <x v="0"/>
    <x v="1"/>
    <x v="2"/>
    <x v="3"/>
    <n v="1045"/>
    <x v="0"/>
    <n v="4.284499999999999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x v="92"/>
    <x v="4"/>
    <x v="1"/>
    <s v="HomeTheater,TV&amp;Video"/>
    <s v="Accessories"/>
    <n v="349"/>
    <n v="1499"/>
    <n v="0.77"/>
    <x v="0"/>
    <x v="0"/>
    <x v="0"/>
    <x v="4"/>
    <n v="4145"/>
    <x v="0"/>
    <n v="17.823499999999996"/>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x v="93"/>
    <x v="0"/>
    <x v="0"/>
    <s v="Accessories&amp;Peripherals"/>
    <s v="Cables&amp;Accessories"/>
    <n v="849"/>
    <n v="1809"/>
    <n v="0.53"/>
    <x v="0"/>
    <x v="1"/>
    <x v="2"/>
    <x v="4"/>
    <n v="6547"/>
    <x v="0"/>
    <n v="28.15209999999999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x v="94"/>
    <x v="4"/>
    <x v="1"/>
    <s v="HomeTheater,TV&amp;Video"/>
    <s v="Accessories"/>
    <n v="299"/>
    <n v="899"/>
    <n v="0.67"/>
    <x v="0"/>
    <x v="0"/>
    <x v="0"/>
    <x v="1"/>
    <n v="1588"/>
    <x v="0"/>
    <n v="6.3520000000000003"/>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x v="95"/>
    <x v="3"/>
    <x v="1"/>
    <s v="HomeTheater,TV&amp;Video"/>
    <s v="Televisions"/>
    <n v="21999"/>
    <n v="29999"/>
    <n v="0.27"/>
    <x v="1"/>
    <x v="3"/>
    <x v="2"/>
    <x v="0"/>
    <n v="32840"/>
    <x v="0"/>
    <n v="137.92800000000003"/>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x v="96"/>
    <x v="0"/>
    <x v="0"/>
    <s v="Accessories&amp;Peripherals"/>
    <s v="Cables&amp;Accessories"/>
    <n v="349"/>
    <n v="999"/>
    <n v="0.65"/>
    <x v="0"/>
    <x v="0"/>
    <x v="0"/>
    <x v="0"/>
    <n v="13120"/>
    <x v="0"/>
    <n v="55.103999999999999"/>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x v="97"/>
    <x v="0"/>
    <x v="0"/>
    <s v="Accessories&amp;Peripherals"/>
    <s v="Cables&amp;Accessories"/>
    <n v="399"/>
    <n v="999"/>
    <n v="0.6"/>
    <x v="0"/>
    <x v="1"/>
    <x v="0"/>
    <x v="4"/>
    <n v="2806"/>
    <x v="0"/>
    <n v="12.0657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x v="98"/>
    <x v="0"/>
    <x v="0"/>
    <s v="Accessories&amp;Peripherals"/>
    <s v="Cables&amp;Accessories"/>
    <n v="449"/>
    <n v="1299"/>
    <n v="0.65"/>
    <x v="0"/>
    <x v="0"/>
    <x v="0"/>
    <x v="0"/>
    <n v="24269"/>
    <x v="0"/>
    <n v="101.9298"/>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x v="99"/>
    <x v="0"/>
    <x v="0"/>
    <s v="Accessories&amp;Peripherals"/>
    <s v="Cables&amp;Accessories"/>
    <n v="299"/>
    <n v="999"/>
    <n v="0.7"/>
    <x v="0"/>
    <x v="0"/>
    <x v="0"/>
    <x v="4"/>
    <n v="766"/>
    <x v="1"/>
    <n v="3.2938000000000001"/>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x v="100"/>
    <x v="3"/>
    <x v="1"/>
    <s v="HomeTheater,TV&amp;Video"/>
    <s v="Televisions"/>
    <n v="37999"/>
    <n v="65000"/>
    <n v="0.42"/>
    <x v="1"/>
    <x v="1"/>
    <x v="2"/>
    <x v="4"/>
    <n v="3587"/>
    <x v="0"/>
    <n v="15.424100000000001"/>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x v="101"/>
    <x v="0"/>
    <x v="0"/>
    <s v="Accessories&amp;Peripherals"/>
    <s v="Cables&amp;Accessories"/>
    <n v="99"/>
    <n v="800"/>
    <n v="0.88"/>
    <x v="0"/>
    <x v="2"/>
    <x v="1"/>
    <x v="2"/>
    <n v="24871"/>
    <x v="0"/>
    <n v="96.996899999999997"/>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x v="102"/>
    <x v="5"/>
    <x v="1"/>
    <s v="HomeTheater,TV&amp;Video"/>
    <s v="Televisions"/>
    <n v="7390"/>
    <n v="20000"/>
    <n v="0.63"/>
    <x v="0"/>
    <x v="0"/>
    <x v="2"/>
    <x v="3"/>
    <n v="2581"/>
    <x v="0"/>
    <n v="10.582099999999999"/>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x v="103"/>
    <x v="0"/>
    <x v="0"/>
    <s v="Accessories&amp;Peripherals"/>
    <s v="Cables&amp;Accessories"/>
    <n v="273.10000000000002"/>
    <n v="999"/>
    <n v="0.73"/>
    <x v="0"/>
    <x v="0"/>
    <x v="0"/>
    <x v="4"/>
    <n v="20850"/>
    <x v="0"/>
    <n v="89.655000000000001"/>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x v="17"/>
    <x v="3"/>
    <x v="1"/>
    <s v="HomeTheater,TV&amp;Video"/>
    <s v="Televisions"/>
    <n v="15990"/>
    <n v="23990"/>
    <n v="0.33"/>
    <x v="1"/>
    <x v="3"/>
    <x v="2"/>
    <x v="4"/>
    <n v="1035"/>
    <x v="0"/>
    <n v="4.4504999999999999"/>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x v="69"/>
    <x v="0"/>
    <x v="0"/>
    <s v="Accessories&amp;Peripherals"/>
    <s v="Cables&amp;Accessories"/>
    <n v="399"/>
    <n v="999"/>
    <n v="0.6"/>
    <x v="0"/>
    <x v="1"/>
    <x v="0"/>
    <x v="3"/>
    <n v="1780"/>
    <x v="0"/>
    <n v="7.297999999999999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x v="104"/>
    <x v="4"/>
    <x v="1"/>
    <s v="HomeTheater,TV&amp;Video"/>
    <s v="Accessories"/>
    <n v="399"/>
    <n v="1999"/>
    <n v="0.8"/>
    <x v="0"/>
    <x v="0"/>
    <x v="0"/>
    <x v="6"/>
    <n v="505"/>
    <x v="1"/>
    <n v="2.272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x v="105"/>
    <x v="0"/>
    <x v="0"/>
    <s v="Accessories&amp;Peripherals"/>
    <s v="Cables&amp;Accessories"/>
    <n v="210"/>
    <n v="399"/>
    <n v="0.47"/>
    <x v="1"/>
    <x v="1"/>
    <x v="0"/>
    <x v="3"/>
    <n v="1717"/>
    <x v="0"/>
    <n v="7.0396999999999998"/>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x v="106"/>
    <x v="4"/>
    <x v="1"/>
    <s v="HomeTheater,TV&amp;Video"/>
    <s v="Accessories"/>
    <n v="1299"/>
    <n v="1999"/>
    <n v="0.35"/>
    <x v="1"/>
    <x v="3"/>
    <x v="2"/>
    <x v="9"/>
    <n v="590"/>
    <x v="1"/>
    <n v="2.124000000000000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x v="107"/>
    <x v="0"/>
    <x v="0"/>
    <s v="Accessories&amp;Peripherals"/>
    <s v="Cables&amp;Accessories"/>
    <n v="347"/>
    <n v="999"/>
    <n v="0.65"/>
    <x v="0"/>
    <x v="0"/>
    <x v="0"/>
    <x v="12"/>
    <n v="1121"/>
    <x v="0"/>
    <n v="3.9234999999999998"/>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x v="108"/>
    <x v="0"/>
    <x v="0"/>
    <s v="Accessories&amp;Peripherals"/>
    <s v="Cables&amp;Accessories"/>
    <n v="149"/>
    <n v="999"/>
    <n v="0.85"/>
    <x v="0"/>
    <x v="2"/>
    <x v="1"/>
    <x v="1"/>
    <n v="1313"/>
    <x v="0"/>
    <n v="5.2519999999999998"/>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x v="109"/>
    <x v="0"/>
    <x v="0"/>
    <s v="Accessories&amp;Peripherals"/>
    <s v="Cables&amp;Accessories"/>
    <n v="228"/>
    <n v="899"/>
    <n v="0.75"/>
    <x v="0"/>
    <x v="0"/>
    <x v="0"/>
    <x v="11"/>
    <n v="132"/>
    <x v="1"/>
    <n v="0.50160000000000005"/>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x v="110"/>
    <x v="0"/>
    <x v="0"/>
    <s v="Accessories&amp;Peripherals"/>
    <s v="Cables&amp;Accessories"/>
    <n v="1599"/>
    <n v="1999"/>
    <n v="0.2"/>
    <x v="1"/>
    <x v="3"/>
    <x v="2"/>
    <x v="5"/>
    <n v="1951"/>
    <x v="0"/>
    <n v="8.5844000000000005"/>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x v="111"/>
    <x v="4"/>
    <x v="1"/>
    <s v="HomeTheater,TV&amp;Video"/>
    <s v="Accessories"/>
    <n v="1499"/>
    <n v="3999"/>
    <n v="0.63"/>
    <x v="0"/>
    <x v="0"/>
    <x v="2"/>
    <x v="7"/>
    <n v="37"/>
    <x v="1"/>
    <n v="0.13689999999999999"/>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x v="112"/>
    <x v="3"/>
    <x v="1"/>
    <s v="HomeTheater,TV&amp;Video"/>
    <s v="Televisions"/>
    <n v="8499"/>
    <n v="15999"/>
    <n v="0.47"/>
    <x v="1"/>
    <x v="1"/>
    <x v="2"/>
    <x v="4"/>
    <n v="592"/>
    <x v="1"/>
    <n v="2.5455999999999999"/>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x v="113"/>
    <x v="3"/>
    <x v="1"/>
    <s v="HomeTheater,TV&amp;Video"/>
    <s v="Televisions"/>
    <n v="20990"/>
    <n v="44990"/>
    <n v="0.53"/>
    <x v="0"/>
    <x v="1"/>
    <x v="2"/>
    <x v="3"/>
    <n v="1259"/>
    <x v="0"/>
    <n v="5.1618999999999993"/>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x v="114"/>
    <x v="3"/>
    <x v="1"/>
    <s v="HomeTheater,TV&amp;Video"/>
    <s v="Televisions"/>
    <n v="32999"/>
    <n v="44999"/>
    <n v="0.27"/>
    <x v="1"/>
    <x v="3"/>
    <x v="2"/>
    <x v="0"/>
    <n v="45238"/>
    <x v="0"/>
    <n v="189.9996000000000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x v="115"/>
    <x v="2"/>
    <x v="1"/>
    <s v="HomeTheater,TV&amp;Video"/>
    <s v="Accessories"/>
    <n v="799"/>
    <n v="1700"/>
    <n v="0.53"/>
    <x v="0"/>
    <x v="1"/>
    <x v="2"/>
    <x v="3"/>
    <n v="28638"/>
    <x v="0"/>
    <n v="117.41579999999999"/>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x v="116"/>
    <x v="2"/>
    <x v="1"/>
    <s v="HomeTheater,TV&amp;Video"/>
    <s v="Accessories"/>
    <n v="229"/>
    <n v="595"/>
    <n v="0.62"/>
    <x v="0"/>
    <x v="0"/>
    <x v="0"/>
    <x v="4"/>
    <n v="12835"/>
    <x v="0"/>
    <n v="55.190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x v="117"/>
    <x v="3"/>
    <x v="1"/>
    <s v="HomeTheater,TV&amp;Video"/>
    <s v="Televisions"/>
    <n v="9999"/>
    <n v="27990"/>
    <n v="0.64"/>
    <x v="0"/>
    <x v="0"/>
    <x v="2"/>
    <x v="0"/>
    <n v="1269"/>
    <x v="0"/>
    <n v="5.3297999999999996"/>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x v="118"/>
    <x v="4"/>
    <x v="1"/>
    <s v="HomeTheater,TV&amp;Video"/>
    <s v="Accessories"/>
    <n v="349"/>
    <n v="599"/>
    <n v="0.42"/>
    <x v="1"/>
    <x v="1"/>
    <x v="0"/>
    <x v="0"/>
    <n v="284"/>
    <x v="1"/>
    <n v="1.1927999999999999"/>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x v="119"/>
    <x v="7"/>
    <x v="1"/>
    <s v="HomeTheater,TV&amp;Video"/>
    <s v="Accessories"/>
    <n v="489"/>
    <n v="1200"/>
    <n v="0.59"/>
    <x v="0"/>
    <x v="1"/>
    <x v="0"/>
    <x v="5"/>
    <n v="69538"/>
    <x v="0"/>
    <n v="305.96719999999999"/>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x v="120"/>
    <x v="3"/>
    <x v="1"/>
    <s v="HomeTheater,TV&amp;Video"/>
    <s v="Televisions"/>
    <n v="23999"/>
    <n v="34990"/>
    <n v="0.31"/>
    <x v="1"/>
    <x v="3"/>
    <x v="2"/>
    <x v="4"/>
    <n v="4703"/>
    <x v="0"/>
    <n v="20.222899999999999"/>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x v="121"/>
    <x v="0"/>
    <x v="0"/>
    <s v="Accessories&amp;Peripherals"/>
    <s v="Cables&amp;Accessories"/>
    <n v="399"/>
    <n v="999"/>
    <n v="0.6"/>
    <x v="0"/>
    <x v="1"/>
    <x v="0"/>
    <x v="4"/>
    <n v="2806"/>
    <x v="0"/>
    <n v="12.0657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x v="122"/>
    <x v="8"/>
    <x v="1"/>
    <s v="HomeAudio"/>
    <s v="Accessories"/>
    <n v="349"/>
    <n v="1299"/>
    <n v="0.73"/>
    <x v="0"/>
    <x v="0"/>
    <x v="0"/>
    <x v="1"/>
    <n v="3295"/>
    <x v="0"/>
    <n v="13.18"/>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x v="123"/>
    <x v="0"/>
    <x v="0"/>
    <s v="Accessories&amp;Peripherals"/>
    <s v="Cables&amp;Accessories"/>
    <n v="179"/>
    <n v="299"/>
    <n v="0.4"/>
    <x v="1"/>
    <x v="3"/>
    <x v="1"/>
    <x v="2"/>
    <n v="81"/>
    <x v="1"/>
    <n v="0.3159000000000000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x v="124"/>
    <x v="0"/>
    <x v="0"/>
    <s v="Accessories&amp;Peripherals"/>
    <s v="Cables&amp;Accessories"/>
    <n v="689"/>
    <n v="1500"/>
    <n v="0.54"/>
    <x v="0"/>
    <x v="1"/>
    <x v="2"/>
    <x v="0"/>
    <n v="42301"/>
    <x v="0"/>
    <n v="177.66420000000002"/>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x v="125"/>
    <x v="3"/>
    <x v="1"/>
    <s v="HomeTheater,TV&amp;Video"/>
    <s v="Televisions"/>
    <n v="30990"/>
    <n v="49990"/>
    <n v="0.38"/>
    <x v="1"/>
    <x v="3"/>
    <x v="2"/>
    <x v="4"/>
    <n v="1376"/>
    <x v="0"/>
    <n v="5.9167999999999994"/>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x v="126"/>
    <x v="0"/>
    <x v="0"/>
    <s v="Accessories&amp;Peripherals"/>
    <s v="Cables&amp;Accessories"/>
    <n v="249"/>
    <n v="931"/>
    <n v="0.73"/>
    <x v="0"/>
    <x v="0"/>
    <x v="0"/>
    <x v="2"/>
    <n v="1075"/>
    <x v="0"/>
    <n v="4.1924999999999999"/>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x v="127"/>
    <x v="2"/>
    <x v="1"/>
    <s v="HomeTheater,TV&amp;Video"/>
    <s v="Accessories"/>
    <n v="999"/>
    <n v="2399"/>
    <n v="0.57999999999999996"/>
    <x v="0"/>
    <x v="1"/>
    <x v="2"/>
    <x v="13"/>
    <n v="3664"/>
    <x v="0"/>
    <n v="16.854399999999998"/>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x v="128"/>
    <x v="4"/>
    <x v="1"/>
    <s v="HomeTheater,TV&amp;Video"/>
    <s v="Accessories"/>
    <n v="399"/>
    <n v="399"/>
    <n v="0"/>
    <x v="1"/>
    <x v="4"/>
    <x v="0"/>
    <x v="2"/>
    <n v="1951"/>
    <x v="0"/>
    <n v="7.6089000000000002"/>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x v="129"/>
    <x v="0"/>
    <x v="0"/>
    <s v="Accessories&amp;Peripherals"/>
    <s v="Cables&amp;Accessories"/>
    <n v="349"/>
    <n v="699"/>
    <n v="0.5"/>
    <x v="0"/>
    <x v="1"/>
    <x v="0"/>
    <x v="4"/>
    <n v="20850"/>
    <x v="0"/>
    <n v="89.655000000000001"/>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x v="130"/>
    <x v="0"/>
    <x v="0"/>
    <s v="Accessories&amp;Peripherals"/>
    <s v="Cables&amp;Accessories"/>
    <n v="399"/>
    <n v="1099"/>
    <n v="0.64"/>
    <x v="0"/>
    <x v="0"/>
    <x v="0"/>
    <x v="3"/>
    <n v="2685"/>
    <x v="0"/>
    <n v="11.00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x v="131"/>
    <x v="1"/>
    <x v="0"/>
    <s v="NetworkingDevices"/>
    <s v="NetworkAdapters"/>
    <n v="1699"/>
    <n v="2999"/>
    <n v="0.43"/>
    <x v="1"/>
    <x v="1"/>
    <x v="2"/>
    <x v="5"/>
    <n v="24780"/>
    <x v="0"/>
    <n v="109.03200000000001"/>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x v="132"/>
    <x v="4"/>
    <x v="1"/>
    <s v="HomeTheater,TV&amp;Video"/>
    <s v="Accessories"/>
    <n v="655"/>
    <n v="1099"/>
    <n v="0.4"/>
    <x v="1"/>
    <x v="3"/>
    <x v="2"/>
    <x v="14"/>
    <n v="285"/>
    <x v="1"/>
    <n v="0.91199999999999992"/>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x v="133"/>
    <x v="1"/>
    <x v="0"/>
    <s v="NetworkingDevices"/>
    <s v="NetworkAdapters"/>
    <n v="749"/>
    <n v="1339"/>
    <n v="0.44"/>
    <x v="1"/>
    <x v="1"/>
    <x v="2"/>
    <x v="0"/>
    <n v="179692"/>
    <x v="0"/>
    <n v="754.70640000000003"/>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x v="134"/>
    <x v="3"/>
    <x v="1"/>
    <s v="HomeTheater,TV&amp;Video"/>
    <s v="Televisions"/>
    <n v="9999"/>
    <n v="12999"/>
    <n v="0.23"/>
    <x v="1"/>
    <x v="3"/>
    <x v="2"/>
    <x v="0"/>
    <n v="6088"/>
    <x v="0"/>
    <n v="25.569600000000001"/>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x v="135"/>
    <x v="4"/>
    <x v="1"/>
    <s v="HomeTheater,TV&amp;Video"/>
    <s v="Accessories"/>
    <n v="195"/>
    <n v="499"/>
    <n v="0.61"/>
    <x v="0"/>
    <x v="0"/>
    <x v="1"/>
    <x v="7"/>
    <n v="1383"/>
    <x v="0"/>
    <n v="5.1171000000000006"/>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x v="49"/>
    <x v="0"/>
    <x v="0"/>
    <s v="Accessories&amp;Peripherals"/>
    <s v="Cables&amp;Accessories"/>
    <n v="999"/>
    <n v="2100"/>
    <n v="0.52"/>
    <x v="0"/>
    <x v="1"/>
    <x v="2"/>
    <x v="6"/>
    <n v="5492"/>
    <x v="0"/>
    <n v="24.713999999999999"/>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x v="136"/>
    <x v="0"/>
    <x v="0"/>
    <s v="Accessories&amp;Peripherals"/>
    <s v="Cables&amp;Accessories"/>
    <n v="499"/>
    <n v="899"/>
    <n v="0.44"/>
    <x v="1"/>
    <x v="1"/>
    <x v="0"/>
    <x v="0"/>
    <n v="919"/>
    <x v="1"/>
    <n v="3.8598000000000003"/>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x v="137"/>
    <x v="9"/>
    <x v="1"/>
    <s v="HomeTheater,TV&amp;Video"/>
    <s v="Accessories"/>
    <n v="416"/>
    <n v="599"/>
    <n v="0.31"/>
    <x v="1"/>
    <x v="3"/>
    <x v="0"/>
    <x v="0"/>
    <n v="30023"/>
    <x v="0"/>
    <n v="126.09660000000001"/>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x v="138"/>
    <x v="0"/>
    <x v="0"/>
    <s v="Accessories&amp;Peripherals"/>
    <s v="Cables&amp;Accessories"/>
    <n v="368"/>
    <n v="699"/>
    <n v="0.47"/>
    <x v="1"/>
    <x v="1"/>
    <x v="0"/>
    <x v="0"/>
    <n v="387"/>
    <x v="1"/>
    <n v="1.6254000000000002"/>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x v="139"/>
    <x v="3"/>
    <x v="1"/>
    <s v="HomeTheater,TV&amp;Video"/>
    <s v="Televisions"/>
    <n v="29990"/>
    <n v="65000"/>
    <n v="0.54"/>
    <x v="0"/>
    <x v="1"/>
    <x v="2"/>
    <x v="3"/>
    <n v="211"/>
    <x v="1"/>
    <n v="0.86509999999999987"/>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x v="140"/>
    <x v="0"/>
    <x v="0"/>
    <s v="Accessories&amp;Peripherals"/>
    <s v="Cables&amp;Accessories"/>
    <n v="339"/>
    <n v="1099"/>
    <n v="0.69"/>
    <x v="0"/>
    <x v="0"/>
    <x v="0"/>
    <x v="4"/>
    <n v="974"/>
    <x v="1"/>
    <n v="4.188200000000000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x v="20"/>
    <x v="3"/>
    <x v="1"/>
    <s v="HomeTheater,TV&amp;Video"/>
    <s v="Televisions"/>
    <n v="15490"/>
    <n v="20900"/>
    <n v="0.26"/>
    <x v="1"/>
    <x v="3"/>
    <x v="2"/>
    <x v="4"/>
    <n v="16299"/>
    <x v="0"/>
    <n v="70.08569999999998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x v="141"/>
    <x v="0"/>
    <x v="0"/>
    <s v="Accessories&amp;Peripherals"/>
    <s v="Cables&amp;Accessories"/>
    <n v="499"/>
    <n v="1299"/>
    <n v="0.62"/>
    <x v="0"/>
    <x v="0"/>
    <x v="0"/>
    <x v="4"/>
    <n v="30411"/>
    <x v="0"/>
    <n v="130.7673000000000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x v="142"/>
    <x v="1"/>
    <x v="0"/>
    <s v="NetworkingDevices"/>
    <s v="NetworkAdapters"/>
    <n v="249"/>
    <n v="399"/>
    <n v="0.38"/>
    <x v="1"/>
    <x v="3"/>
    <x v="0"/>
    <x v="10"/>
    <n v="4642"/>
    <x v="0"/>
    <n v="15.782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x v="143"/>
    <x v="4"/>
    <x v="1"/>
    <s v="HomeTheater,TV&amp;Video"/>
    <s v="Accessories"/>
    <n v="399"/>
    <n v="799"/>
    <n v="0.5"/>
    <x v="0"/>
    <x v="1"/>
    <x v="0"/>
    <x v="4"/>
    <n v="12"/>
    <x v="1"/>
    <n v="5.16E-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x v="110"/>
    <x v="0"/>
    <x v="0"/>
    <s v="Accessories&amp;Peripherals"/>
    <s v="Cables&amp;Accessories"/>
    <n v="1499"/>
    <n v="1999"/>
    <n v="0.25"/>
    <x v="1"/>
    <x v="3"/>
    <x v="2"/>
    <x v="5"/>
    <n v="1951"/>
    <x v="0"/>
    <n v="8.5844000000000005"/>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x v="144"/>
    <x v="10"/>
    <x v="1"/>
    <s v="HomeTheater,TV&amp;Video"/>
    <e v="#VALUE!"/>
    <n v="9490"/>
    <n v="15990"/>
    <n v="0.41"/>
    <x v="1"/>
    <x v="1"/>
    <x v="2"/>
    <x v="2"/>
    <n v="10480"/>
    <x v="0"/>
    <n v="40.872"/>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x v="145"/>
    <x v="2"/>
    <x v="1"/>
    <s v="HomeTheater,TV&amp;Video"/>
    <s v="Accessories"/>
    <n v="637"/>
    <n v="1499"/>
    <n v="0.57999999999999996"/>
    <x v="0"/>
    <x v="1"/>
    <x v="2"/>
    <x v="3"/>
    <n v="24"/>
    <x v="1"/>
    <n v="9.8399999999999987E-2"/>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x v="146"/>
    <x v="4"/>
    <x v="1"/>
    <s v="HomeTheater,TV&amp;Video"/>
    <s v="Accessories"/>
    <n v="399"/>
    <n v="899"/>
    <n v="0.56000000000000005"/>
    <x v="0"/>
    <x v="1"/>
    <x v="0"/>
    <x v="2"/>
    <n v="254"/>
    <x v="1"/>
    <n v="0.9906000000000000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x v="147"/>
    <x v="9"/>
    <x v="1"/>
    <s v="HomeTheater,TV&amp;Video"/>
    <s v="Accessories"/>
    <n v="1089"/>
    <n v="1600"/>
    <n v="0.32"/>
    <x v="1"/>
    <x v="3"/>
    <x v="2"/>
    <x v="1"/>
    <n v="3565"/>
    <x v="0"/>
    <n v="14.26"/>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x v="148"/>
    <x v="0"/>
    <x v="0"/>
    <s v="Accessories&amp;Peripherals"/>
    <s v="Cables&amp;Accessories"/>
    <n v="339"/>
    <n v="999"/>
    <n v="0.66"/>
    <x v="0"/>
    <x v="0"/>
    <x v="0"/>
    <x v="4"/>
    <n v="6255"/>
    <x v="0"/>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x v="68"/>
    <x v="0"/>
    <x v="0"/>
    <s v="Accessories&amp;Peripherals"/>
    <s v="Cables&amp;Accessories"/>
    <n v="149"/>
    <n v="499"/>
    <n v="0.7"/>
    <x v="0"/>
    <x v="0"/>
    <x v="1"/>
    <x v="1"/>
    <n v="7732"/>
    <x v="0"/>
    <n v="30.928000000000001"/>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x v="149"/>
    <x v="0"/>
    <x v="0"/>
    <s v="Accessories&amp;Peripherals"/>
    <s v="Cables&amp;Accessories"/>
    <n v="149"/>
    <n v="399"/>
    <n v="0.63"/>
    <x v="0"/>
    <x v="0"/>
    <x v="1"/>
    <x v="2"/>
    <n v="57"/>
    <x v="1"/>
    <n v="0.2223"/>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x v="150"/>
    <x v="0"/>
    <x v="0"/>
    <s v="Accessories&amp;Peripherals"/>
    <s v="Cables&amp;Accessories"/>
    <n v="599"/>
    <n v="849"/>
    <n v="0.28999999999999998"/>
    <x v="1"/>
    <x v="3"/>
    <x v="2"/>
    <x v="6"/>
    <n v="577"/>
    <x v="1"/>
    <n v="2.5964999999999998"/>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x v="151"/>
    <x v="4"/>
    <x v="1"/>
    <s v="HomeTheater,TV&amp;Video"/>
    <s v="Accessories"/>
    <n v="299"/>
    <n v="1199"/>
    <n v="0.75"/>
    <x v="0"/>
    <x v="0"/>
    <x v="0"/>
    <x v="2"/>
    <n v="1193"/>
    <x v="0"/>
    <n v="4.652700000000000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x v="152"/>
    <x v="0"/>
    <x v="0"/>
    <s v="Accessories&amp;Peripherals"/>
    <s v="Cables&amp;Accessories"/>
    <n v="399"/>
    <n v="1299"/>
    <n v="0.69"/>
    <x v="0"/>
    <x v="0"/>
    <x v="0"/>
    <x v="0"/>
    <n v="13120"/>
    <x v="0"/>
    <n v="55.103999999999999"/>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x v="106"/>
    <x v="4"/>
    <x v="1"/>
    <s v="HomeTheater,TV&amp;Video"/>
    <s v="Accessories"/>
    <n v="339"/>
    <n v="1999"/>
    <n v="0.83"/>
    <x v="0"/>
    <x v="2"/>
    <x v="0"/>
    <x v="1"/>
    <n v="343"/>
    <x v="1"/>
    <n v="1.3720000000000001"/>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x v="153"/>
    <x v="3"/>
    <x v="1"/>
    <s v="HomeTheater,TV&amp;Video"/>
    <s v="Televisions"/>
    <n v="12499"/>
    <n v="22990"/>
    <n v="0.46"/>
    <x v="1"/>
    <x v="1"/>
    <x v="2"/>
    <x v="4"/>
    <n v="1611"/>
    <x v="0"/>
    <n v="6.9272999999999998"/>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x v="154"/>
    <x v="0"/>
    <x v="0"/>
    <s v="Accessories&amp;Peripherals"/>
    <s v="Cables&amp;Accessories"/>
    <n v="249"/>
    <n v="399"/>
    <n v="0.38"/>
    <x v="1"/>
    <x v="3"/>
    <x v="0"/>
    <x v="1"/>
    <n v="6558"/>
    <x v="0"/>
    <n v="26.231999999999999"/>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x v="155"/>
    <x v="1"/>
    <x v="0"/>
    <s v="NetworkingDevices"/>
    <s v="NetworkAdapters"/>
    <n v="1399"/>
    <n v="2499"/>
    <n v="0.44"/>
    <x v="1"/>
    <x v="1"/>
    <x v="2"/>
    <x v="5"/>
    <n v="23169"/>
    <x v="0"/>
    <n v="101.9436"/>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x v="156"/>
    <x v="3"/>
    <x v="1"/>
    <s v="HomeTheater,TV&amp;Video"/>
    <s v="Televisions"/>
    <n v="32999"/>
    <n v="47990"/>
    <n v="0.31"/>
    <x v="1"/>
    <x v="3"/>
    <x v="2"/>
    <x v="4"/>
    <n v="4703"/>
    <x v="0"/>
    <n v="20.222899999999999"/>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x v="71"/>
    <x v="0"/>
    <x v="0"/>
    <s v="Accessories&amp;Peripherals"/>
    <s v="Cables&amp;Accessories"/>
    <n v="149"/>
    <n v="399"/>
    <n v="0.63"/>
    <x v="0"/>
    <x v="0"/>
    <x v="1"/>
    <x v="1"/>
    <n v="1423"/>
    <x v="0"/>
    <n v="5.6920000000000002"/>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x v="157"/>
    <x v="0"/>
    <x v="0"/>
    <s v="Accessories&amp;Peripherals"/>
    <s v="Cables&amp;Accessories"/>
    <n v="325"/>
    <n v="999"/>
    <n v="0.67"/>
    <x v="0"/>
    <x v="0"/>
    <x v="0"/>
    <x v="4"/>
    <n v="2651"/>
    <x v="0"/>
    <n v="11.399299999999998"/>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x v="158"/>
    <x v="0"/>
    <x v="0"/>
    <s v="Accessories&amp;Peripherals"/>
    <s v="Cables&amp;Accessories"/>
    <n v="399"/>
    <n v="1999"/>
    <n v="0.8"/>
    <x v="0"/>
    <x v="0"/>
    <x v="0"/>
    <x v="15"/>
    <n v="5"/>
    <x v="1"/>
    <n v="2.5000000000000001E-2"/>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x v="159"/>
    <x v="1"/>
    <x v="0"/>
    <s v="NetworkingDevices"/>
    <s v="NetworkAdapters"/>
    <n v="199"/>
    <n v="499"/>
    <n v="0.6"/>
    <x v="0"/>
    <x v="1"/>
    <x v="1"/>
    <x v="7"/>
    <n v="612"/>
    <x v="1"/>
    <n v="2.264400000000000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x v="160"/>
    <x v="0"/>
    <x v="0"/>
    <s v="Accessories&amp;Peripherals"/>
    <s v="Cables&amp;Accessories"/>
    <n v="88"/>
    <n v="299"/>
    <n v="0.71"/>
    <x v="0"/>
    <x v="0"/>
    <x v="1"/>
    <x v="1"/>
    <n v="9378"/>
    <x v="0"/>
    <n v="37.51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x v="161"/>
    <x v="0"/>
    <x v="0"/>
    <s v="Accessories&amp;Peripherals"/>
    <s v="Cables&amp;Accessories"/>
    <n v="399"/>
    <n v="1099"/>
    <n v="0.64"/>
    <x v="0"/>
    <x v="0"/>
    <x v="0"/>
    <x v="3"/>
    <n v="2685"/>
    <x v="0"/>
    <n v="11.00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x v="162"/>
    <x v="0"/>
    <x v="0"/>
    <s v="Accessories&amp;Peripherals"/>
    <s v="Cables&amp;Accessories"/>
    <n v="57.89"/>
    <n v="199"/>
    <n v="0.71"/>
    <x v="0"/>
    <x v="0"/>
    <x v="1"/>
    <x v="1"/>
    <n v="9378"/>
    <x v="0"/>
    <n v="37.51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x v="163"/>
    <x v="4"/>
    <x v="1"/>
    <s v="HomeTheater,TV&amp;Video"/>
    <s v="Accessories"/>
    <n v="799"/>
    <n v="1999"/>
    <n v="0.6"/>
    <x v="0"/>
    <x v="1"/>
    <x v="2"/>
    <x v="8"/>
    <n v="576"/>
    <x v="1"/>
    <n v="1.9007999999999998"/>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x v="164"/>
    <x v="4"/>
    <x v="1"/>
    <s v="HomeTheater,TV&amp;Video"/>
    <s v="Accessories"/>
    <n v="205"/>
    <n v="499"/>
    <n v="0.59"/>
    <x v="0"/>
    <x v="1"/>
    <x v="0"/>
    <x v="11"/>
    <n v="313"/>
    <x v="1"/>
    <n v="1.1894"/>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x v="165"/>
    <x v="0"/>
    <x v="0"/>
    <s v="Accessories&amp;Peripherals"/>
    <s v="Cables&amp;Accessories"/>
    <n v="299"/>
    <n v="699"/>
    <n v="0.56999999999999995"/>
    <x v="0"/>
    <x v="1"/>
    <x v="0"/>
    <x v="3"/>
    <n v="2957"/>
    <x v="0"/>
    <n v="12.123699999999998"/>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x v="166"/>
    <x v="0"/>
    <x v="0"/>
    <s v="Accessories&amp;Peripherals"/>
    <s v="Cables&amp;Accessories"/>
    <n v="849"/>
    <n v="999"/>
    <n v="0.15"/>
    <x v="1"/>
    <x v="4"/>
    <x v="2"/>
    <x v="3"/>
    <n v="6736"/>
    <x v="0"/>
    <n v="27.61759999999999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x v="167"/>
    <x v="0"/>
    <x v="0"/>
    <s v="Accessories&amp;Peripherals"/>
    <s v="Cables&amp;Accessories"/>
    <n v="949"/>
    <n v="1999"/>
    <n v="0.53"/>
    <x v="0"/>
    <x v="1"/>
    <x v="2"/>
    <x v="5"/>
    <n v="13552"/>
    <x v="0"/>
    <n v="59.628800000000005"/>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x v="168"/>
    <x v="0"/>
    <x v="0"/>
    <s v="Accessories&amp;Peripherals"/>
    <s v="Cables&amp;Accessories"/>
    <n v="499"/>
    <n v="1200"/>
    <n v="0.57999999999999996"/>
    <x v="0"/>
    <x v="1"/>
    <x v="0"/>
    <x v="4"/>
    <n v="5451"/>
    <x v="0"/>
    <n v="23.439299999999996"/>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x v="169"/>
    <x v="0"/>
    <x v="0"/>
    <s v="Accessories&amp;Peripherals"/>
    <s v="Cables&amp;Accessories"/>
    <n v="299"/>
    <n v="485"/>
    <n v="0.38"/>
    <x v="1"/>
    <x v="3"/>
    <x v="0"/>
    <x v="4"/>
    <n v="10911"/>
    <x v="0"/>
    <n v="46.917299999999997"/>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x v="167"/>
    <x v="0"/>
    <x v="0"/>
    <s v="Accessories&amp;Peripherals"/>
    <s v="Cables&amp;Accessories"/>
    <n v="949"/>
    <n v="1999"/>
    <n v="0.53"/>
    <x v="0"/>
    <x v="1"/>
    <x v="2"/>
    <x v="5"/>
    <n v="13552"/>
    <x v="0"/>
    <n v="59.628800000000005"/>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x v="170"/>
    <x v="0"/>
    <x v="0"/>
    <s v="Accessories&amp;Peripherals"/>
    <s v="Cables&amp;Accessories"/>
    <n v="379"/>
    <n v="1099"/>
    <n v="0.66"/>
    <x v="0"/>
    <x v="0"/>
    <x v="0"/>
    <x v="4"/>
    <n v="2806"/>
    <x v="0"/>
    <n v="12.065799999999999"/>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x v="171"/>
    <x v="3"/>
    <x v="1"/>
    <s v="HomeTheater,TV&amp;Video"/>
    <s v="Televisions"/>
    <n v="8990"/>
    <n v="18990"/>
    <n v="0.53"/>
    <x v="0"/>
    <x v="1"/>
    <x v="2"/>
    <x v="2"/>
    <n v="350"/>
    <x v="1"/>
    <n v="1.36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x v="137"/>
    <x v="9"/>
    <x v="1"/>
    <s v="HomeTheater,TV&amp;Video"/>
    <s v="Accessories"/>
    <n v="486"/>
    <n v="1999"/>
    <n v="0.76"/>
    <x v="0"/>
    <x v="0"/>
    <x v="0"/>
    <x v="0"/>
    <n v="30023"/>
    <x v="0"/>
    <n v="126.09660000000001"/>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x v="172"/>
    <x v="5"/>
    <x v="1"/>
    <s v="HomeTheater,TV&amp;Video"/>
    <s v="Televisions"/>
    <n v="5699"/>
    <n v="11000"/>
    <n v="0.48"/>
    <x v="1"/>
    <x v="1"/>
    <x v="2"/>
    <x v="0"/>
    <n v="4003"/>
    <x v="0"/>
    <n v="16.8126"/>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x v="173"/>
    <x v="0"/>
    <x v="0"/>
    <s v="Accessories&amp;Peripherals"/>
    <s v="Cables&amp;Accessories"/>
    <n v="709"/>
    <n v="1999"/>
    <n v="0.65"/>
    <x v="0"/>
    <x v="0"/>
    <x v="2"/>
    <x v="3"/>
    <n v="178817"/>
    <x v="0"/>
    <n v="733.14969999999994"/>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x v="174"/>
    <x v="3"/>
    <x v="1"/>
    <s v="HomeTheater,TV&amp;Video"/>
    <s v="Televisions"/>
    <n v="47990"/>
    <n v="70900"/>
    <n v="0.32"/>
    <x v="1"/>
    <x v="3"/>
    <x v="2"/>
    <x v="4"/>
    <n v="7109"/>
    <x v="0"/>
    <n v="30.5687"/>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x v="151"/>
    <x v="4"/>
    <x v="1"/>
    <s v="HomeTheater,TV&amp;Video"/>
    <s v="Accessories"/>
    <n v="299"/>
    <n v="1199"/>
    <n v="0.75"/>
    <x v="0"/>
    <x v="0"/>
    <x v="0"/>
    <x v="7"/>
    <n v="490"/>
    <x v="1"/>
    <n v="1.8129999999999999"/>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x v="175"/>
    <x v="0"/>
    <x v="0"/>
    <s v="Accessories&amp;Peripherals"/>
    <s v="Cables&amp;Accessories"/>
    <n v="320"/>
    <n v="599"/>
    <n v="0.47"/>
    <x v="1"/>
    <x v="1"/>
    <x v="0"/>
    <x v="3"/>
    <n v="491"/>
    <x v="1"/>
    <n v="2.0130999999999997"/>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x v="176"/>
    <x v="0"/>
    <x v="0"/>
    <s v="Accessories&amp;Peripherals"/>
    <s v="Cables&amp;Accessories"/>
    <n v="139"/>
    <n v="549"/>
    <n v="0.75"/>
    <x v="0"/>
    <x v="0"/>
    <x v="1"/>
    <x v="2"/>
    <n v="61"/>
    <x v="1"/>
    <n v="0.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x v="177"/>
    <x v="0"/>
    <x v="0"/>
    <s v="Accessories&amp;Peripherals"/>
    <s v="Cables&amp;Accessories"/>
    <n v="129"/>
    <n v="249"/>
    <n v="0.48"/>
    <x v="1"/>
    <x v="1"/>
    <x v="1"/>
    <x v="1"/>
    <n v="9378"/>
    <x v="0"/>
    <n v="37.51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x v="178"/>
    <x v="3"/>
    <x v="1"/>
    <s v="HomeTheater,TV&amp;Video"/>
    <s v="Televisions"/>
    <n v="24999"/>
    <n v="35999"/>
    <n v="0.31"/>
    <x v="1"/>
    <x v="3"/>
    <x v="2"/>
    <x v="0"/>
    <n v="32840"/>
    <x v="0"/>
    <n v="137.92800000000003"/>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x v="110"/>
    <x v="0"/>
    <x v="0"/>
    <s v="Accessories&amp;Peripherals"/>
    <s v="Cables&amp;Accessories"/>
    <n v="999"/>
    <n v="1699"/>
    <n v="0.41"/>
    <x v="1"/>
    <x v="1"/>
    <x v="2"/>
    <x v="5"/>
    <n v="7318"/>
    <x v="0"/>
    <n v="32.19919999999999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x v="179"/>
    <x v="0"/>
    <x v="0"/>
    <s v="Accessories&amp;Peripherals"/>
    <s v="Cables&amp;Accessories"/>
    <n v="225"/>
    <n v="499"/>
    <n v="0.55000000000000004"/>
    <x v="0"/>
    <x v="1"/>
    <x v="0"/>
    <x v="3"/>
    <n v="789"/>
    <x v="1"/>
    <n v="3.2348999999999997"/>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x v="180"/>
    <x v="4"/>
    <x v="1"/>
    <s v="HomeTheater,TV&amp;Video"/>
    <s v="Accessories"/>
    <n v="547"/>
    <n v="2999"/>
    <n v="0.82"/>
    <x v="0"/>
    <x v="2"/>
    <x v="2"/>
    <x v="4"/>
    <n v="407"/>
    <x v="1"/>
    <n v="1.7500999999999998"/>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x v="181"/>
    <x v="0"/>
    <x v="0"/>
    <s v="Accessories&amp;Peripherals"/>
    <s v="Cables&amp;Accessories"/>
    <n v="259"/>
    <n v="699"/>
    <n v="0.63"/>
    <x v="0"/>
    <x v="0"/>
    <x v="0"/>
    <x v="11"/>
    <n v="2399"/>
    <x v="0"/>
    <n v="9.1161999999999992"/>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x v="182"/>
    <x v="4"/>
    <x v="1"/>
    <s v="HomeTheater,TV&amp;Video"/>
    <s v="Accessories"/>
    <n v="239"/>
    <n v="699"/>
    <n v="0.66"/>
    <x v="0"/>
    <x v="0"/>
    <x v="0"/>
    <x v="5"/>
    <n v="2640"/>
    <x v="0"/>
    <n v="11.616000000000001"/>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x v="183"/>
    <x v="4"/>
    <x v="1"/>
    <s v="HomeTheater,TV&amp;Video"/>
    <s v="Accessories"/>
    <n v="349"/>
    <n v="999"/>
    <n v="0.65"/>
    <x v="0"/>
    <x v="0"/>
    <x v="0"/>
    <x v="1"/>
    <n v="839"/>
    <x v="1"/>
    <n v="3.355999999999999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x v="184"/>
    <x v="2"/>
    <x v="1"/>
    <s v="HomeTheater,TV&amp;Video"/>
    <s v="Accessories"/>
    <n v="467"/>
    <n v="599"/>
    <n v="0.22"/>
    <x v="1"/>
    <x v="3"/>
    <x v="0"/>
    <x v="5"/>
    <n v="44054"/>
    <x v="0"/>
    <n v="193.8376000000000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x v="185"/>
    <x v="0"/>
    <x v="0"/>
    <s v="Accessories&amp;Peripherals"/>
    <s v="Cables&amp;Accessories"/>
    <n v="449"/>
    <n v="599"/>
    <n v="0.25"/>
    <x v="1"/>
    <x v="3"/>
    <x v="0"/>
    <x v="1"/>
    <n v="3231"/>
    <x v="0"/>
    <n v="12.92399999999999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x v="72"/>
    <x v="3"/>
    <x v="1"/>
    <s v="HomeTheater,TV&amp;Video"/>
    <s v="Televisions"/>
    <n v="11990"/>
    <n v="31990"/>
    <n v="0.63"/>
    <x v="0"/>
    <x v="0"/>
    <x v="2"/>
    <x v="0"/>
    <n v="64"/>
    <x v="1"/>
    <n v="0.2688000000000000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x v="186"/>
    <x v="0"/>
    <x v="0"/>
    <s v="Accessories&amp;Peripherals"/>
    <s v="Cables&amp;Accessories"/>
    <n v="350"/>
    <n v="599"/>
    <n v="0.42"/>
    <x v="1"/>
    <x v="1"/>
    <x v="0"/>
    <x v="2"/>
    <n v="8314"/>
    <x v="0"/>
    <n v="32.424599999999998"/>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x v="187"/>
    <x v="0"/>
    <x v="0"/>
    <s v="Accessories&amp;Peripherals"/>
    <s v="Cables&amp;Accessories"/>
    <n v="252"/>
    <n v="999"/>
    <n v="0.75"/>
    <x v="0"/>
    <x v="0"/>
    <x v="0"/>
    <x v="7"/>
    <n v="2249"/>
    <x v="0"/>
    <n v="8.3213000000000008"/>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x v="188"/>
    <x v="4"/>
    <x v="1"/>
    <s v="HomeTheater,TV&amp;Video"/>
    <s v="Accessories"/>
    <n v="204"/>
    <n v="599"/>
    <n v="0.66"/>
    <x v="0"/>
    <x v="0"/>
    <x v="0"/>
    <x v="9"/>
    <n v="339"/>
    <x v="1"/>
    <n v="1.2204000000000002"/>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x v="189"/>
    <x v="10"/>
    <x v="1"/>
    <s v="HomeTheater,TV&amp;Video"/>
    <e v="#VALUE!"/>
    <n v="6490"/>
    <n v="9990"/>
    <n v="0.35"/>
    <x v="1"/>
    <x v="3"/>
    <x v="2"/>
    <x v="1"/>
    <n v="27"/>
    <x v="1"/>
    <n v="0.10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x v="190"/>
    <x v="4"/>
    <x v="1"/>
    <s v="HomeTheater,TV&amp;Video"/>
    <s v="Accessories"/>
    <n v="235"/>
    <n v="599"/>
    <n v="0.61"/>
    <x v="0"/>
    <x v="0"/>
    <x v="0"/>
    <x v="12"/>
    <n v="197"/>
    <x v="1"/>
    <n v="0.6895"/>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x v="191"/>
    <x v="0"/>
    <x v="0"/>
    <s v="Accessories&amp;Peripherals"/>
    <s v="Cables&amp;Accessories"/>
    <n v="299"/>
    <n v="800"/>
    <n v="0.63"/>
    <x v="0"/>
    <x v="0"/>
    <x v="0"/>
    <x v="6"/>
    <n v="74977"/>
    <x v="0"/>
    <n v="337.3965"/>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x v="192"/>
    <x v="0"/>
    <x v="0"/>
    <s v="Accessories&amp;Peripherals"/>
    <s v="Cables&amp;Accessories"/>
    <n v="799"/>
    <n v="1999"/>
    <n v="0.6"/>
    <x v="0"/>
    <x v="1"/>
    <x v="2"/>
    <x v="0"/>
    <n v="8583"/>
    <x v="0"/>
    <n v="36.0486"/>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x v="193"/>
    <x v="4"/>
    <x v="1"/>
    <s v="HomeTheater,TV&amp;Video"/>
    <s v="Accessories"/>
    <n v="299"/>
    <n v="999"/>
    <n v="0.7"/>
    <x v="0"/>
    <x v="0"/>
    <x v="0"/>
    <x v="11"/>
    <n v="928"/>
    <x v="1"/>
    <n v="3.5264000000000002"/>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x v="171"/>
    <x v="5"/>
    <x v="1"/>
    <s v="HomeTheater,TV&amp;Video"/>
    <s v="Televisions"/>
    <n v="6999"/>
    <n v="16990"/>
    <n v="0.59"/>
    <x v="0"/>
    <x v="1"/>
    <x v="2"/>
    <x v="11"/>
    <n v="110"/>
    <x v="1"/>
    <n v="0.41799999999999998"/>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x v="194"/>
    <x v="3"/>
    <x v="1"/>
    <s v="HomeTheater,TV&amp;Video"/>
    <s v="Televisions"/>
    <n v="42999"/>
    <n v="59999"/>
    <n v="0.28000000000000003"/>
    <x v="1"/>
    <x v="3"/>
    <x v="2"/>
    <x v="3"/>
    <n v="6753"/>
    <x v="0"/>
    <n v="27.687299999999997"/>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x v="195"/>
    <x v="2"/>
    <x v="1"/>
    <s v="HomeTheater,TV&amp;Video"/>
    <s v="Accessories"/>
    <n v="173"/>
    <n v="999"/>
    <n v="0.83"/>
    <x v="0"/>
    <x v="2"/>
    <x v="1"/>
    <x v="4"/>
    <n v="1237"/>
    <x v="0"/>
    <n v="5.3191000000000006"/>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x v="196"/>
    <x v="11"/>
    <x v="1"/>
    <s v="HomeAudio"/>
    <s v="Accessories"/>
    <n v="209"/>
    <n v="600"/>
    <n v="0.65"/>
    <x v="0"/>
    <x v="0"/>
    <x v="0"/>
    <x v="5"/>
    <n v="18872"/>
    <x v="0"/>
    <n v="83.036799999999999"/>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x v="197"/>
    <x v="0"/>
    <x v="0"/>
    <s v="Accessories&amp;Peripherals"/>
    <s v="Cables&amp;Accessories"/>
    <n v="848.99"/>
    <n v="1490"/>
    <n v="0.43"/>
    <x v="1"/>
    <x v="1"/>
    <x v="2"/>
    <x v="2"/>
    <n v="356"/>
    <x v="1"/>
    <n v="1.3883999999999999"/>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x v="198"/>
    <x v="0"/>
    <x v="0"/>
    <s v="Accessories&amp;Peripherals"/>
    <s v="Cables&amp;Accessories"/>
    <n v="649"/>
    <n v="1999"/>
    <n v="0.68"/>
    <x v="0"/>
    <x v="0"/>
    <x v="2"/>
    <x v="0"/>
    <n v="24269"/>
    <x v="0"/>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x v="199"/>
    <x v="4"/>
    <x v="1"/>
    <s v="HomeTheater,TV&amp;Video"/>
    <s v="Accessories"/>
    <n v="299"/>
    <n v="899"/>
    <n v="0.67"/>
    <x v="0"/>
    <x v="0"/>
    <x v="0"/>
    <x v="11"/>
    <n v="425"/>
    <x v="1"/>
    <n v="1.61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x v="200"/>
    <x v="6"/>
    <x v="1"/>
    <s v="HomeTheater,TV&amp;Video"/>
    <s v="Accessories"/>
    <n v="399"/>
    <n v="799"/>
    <n v="0.5"/>
    <x v="0"/>
    <x v="1"/>
    <x v="0"/>
    <x v="3"/>
    <n v="1161"/>
    <x v="0"/>
    <n v="4.7600999999999996"/>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x v="201"/>
    <x v="0"/>
    <x v="0"/>
    <s v="Accessories&amp;Peripherals"/>
    <s v="Cables&amp;Accessories"/>
    <n v="249"/>
    <n v="499"/>
    <n v="0.5"/>
    <x v="0"/>
    <x v="1"/>
    <x v="0"/>
    <x v="3"/>
    <n v="1508"/>
    <x v="0"/>
    <n v="6.1827999999999994"/>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x v="202"/>
    <x v="12"/>
    <x v="1"/>
    <s v="HomeTheater,TV&amp;Video"/>
    <s v="SatelliteEquipment"/>
    <n v="1249"/>
    <n v="2299"/>
    <n v="0.46"/>
    <x v="1"/>
    <x v="1"/>
    <x v="2"/>
    <x v="4"/>
    <n v="7636"/>
    <x v="0"/>
    <n v="32.834800000000001"/>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x v="203"/>
    <x v="4"/>
    <x v="1"/>
    <s v="HomeTheater,TV&amp;Video"/>
    <s v="Accessories"/>
    <n v="213"/>
    <n v="499"/>
    <n v="0.56999999999999995"/>
    <x v="0"/>
    <x v="1"/>
    <x v="0"/>
    <x v="7"/>
    <n v="246"/>
    <x v="1"/>
    <n v="0.91020000000000001"/>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x v="204"/>
    <x v="4"/>
    <x v="1"/>
    <s v="HomeTheater,TV&amp;Video"/>
    <s v="Accessories"/>
    <n v="209"/>
    <n v="499"/>
    <n v="0.57999999999999996"/>
    <x v="0"/>
    <x v="1"/>
    <x v="0"/>
    <x v="1"/>
    <n v="479"/>
    <x v="1"/>
    <n v="1.915999999999999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x v="205"/>
    <x v="2"/>
    <x v="1"/>
    <s v="HomeTheater,TV&amp;Video"/>
    <s v="Accessories"/>
    <n v="598"/>
    <n v="4999"/>
    <n v="0.88"/>
    <x v="0"/>
    <x v="2"/>
    <x v="2"/>
    <x v="0"/>
    <n v="910"/>
    <x v="1"/>
    <n v="3.8220000000000005"/>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x v="166"/>
    <x v="0"/>
    <x v="0"/>
    <s v="Accessories&amp;Peripherals"/>
    <s v="Cables&amp;Accessories"/>
    <n v="799"/>
    <n v="1749"/>
    <n v="0.54"/>
    <x v="0"/>
    <x v="1"/>
    <x v="2"/>
    <x v="3"/>
    <n v="5626"/>
    <x v="0"/>
    <n v="23.066600000000001"/>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x v="206"/>
    <x v="0"/>
    <x v="0"/>
    <s v="Accessories&amp;Peripherals"/>
    <s v="Cables&amp;Accessories"/>
    <n v="159"/>
    <n v="595"/>
    <n v="0.73"/>
    <x v="0"/>
    <x v="0"/>
    <x v="1"/>
    <x v="4"/>
    <n v="14184"/>
    <x v="0"/>
    <n v="60.991199999999992"/>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x v="207"/>
    <x v="13"/>
    <x v="0"/>
    <s v="Accessories&amp;Peripherals"/>
    <s v="Cables&amp;Accessories"/>
    <n v="499"/>
    <n v="1100"/>
    <n v="0.55000000000000004"/>
    <x v="0"/>
    <x v="1"/>
    <x v="0"/>
    <x v="5"/>
    <n v="25177"/>
    <x v="0"/>
    <n v="110.778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x v="208"/>
    <x v="3"/>
    <x v="1"/>
    <s v="HomeTheater,TV&amp;Video"/>
    <s v="Televisions"/>
    <n v="31999"/>
    <n v="49999"/>
    <n v="0.36"/>
    <x v="1"/>
    <x v="3"/>
    <x v="2"/>
    <x v="4"/>
    <n v="21252"/>
    <x v="0"/>
    <n v="91.383599999999987"/>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x v="209"/>
    <x v="3"/>
    <x v="1"/>
    <s v="HomeTheater,TV&amp;Video"/>
    <s v="Televisions"/>
    <n v="32990"/>
    <n v="56790"/>
    <n v="0.42"/>
    <x v="1"/>
    <x v="1"/>
    <x v="2"/>
    <x v="4"/>
    <n v="567"/>
    <x v="1"/>
    <n v="2.4380999999999995"/>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x v="210"/>
    <x v="4"/>
    <x v="1"/>
    <s v="HomeTheater,TV&amp;Video"/>
    <s v="Accessories"/>
    <n v="299"/>
    <n v="1199"/>
    <n v="0.75"/>
    <x v="0"/>
    <x v="0"/>
    <x v="0"/>
    <x v="12"/>
    <n v="466"/>
    <x v="1"/>
    <n v="1.63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x v="176"/>
    <x v="0"/>
    <x v="0"/>
    <s v="Accessories&amp;Peripherals"/>
    <s v="Cables&amp;Accessories"/>
    <n v="128.31"/>
    <n v="549"/>
    <n v="0.77"/>
    <x v="0"/>
    <x v="0"/>
    <x v="1"/>
    <x v="2"/>
    <n v="61"/>
    <x v="1"/>
    <n v="0.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x v="150"/>
    <x v="0"/>
    <x v="0"/>
    <s v="Accessories&amp;Peripherals"/>
    <s v="Cables&amp;Accessories"/>
    <n v="599"/>
    <n v="849"/>
    <n v="0.28999999999999998"/>
    <x v="1"/>
    <x v="3"/>
    <x v="2"/>
    <x v="6"/>
    <n v="474"/>
    <x v="1"/>
    <n v="2.133"/>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x v="211"/>
    <x v="4"/>
    <x v="1"/>
    <s v="HomeTheater,TV&amp;Video"/>
    <s v="Accessories"/>
    <n v="399"/>
    <n v="899"/>
    <n v="0.56000000000000005"/>
    <x v="0"/>
    <x v="1"/>
    <x v="0"/>
    <x v="10"/>
    <n v="431"/>
    <x v="1"/>
    <n v="1.4654"/>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x v="212"/>
    <x v="0"/>
    <x v="0"/>
    <s v="Accessories&amp;Peripherals"/>
    <s v="Cables&amp;Accessories"/>
    <n v="449"/>
    <n v="1099"/>
    <n v="0.59"/>
    <x v="0"/>
    <x v="1"/>
    <x v="0"/>
    <x v="1"/>
    <n v="242"/>
    <x v="1"/>
    <n v="0.96799999999999997"/>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x v="213"/>
    <x v="0"/>
    <x v="0"/>
    <s v="Accessories&amp;Peripherals"/>
    <s v="Cables&amp;Accessories"/>
    <n v="254"/>
    <n v="799"/>
    <n v="0.68"/>
    <x v="0"/>
    <x v="0"/>
    <x v="0"/>
    <x v="1"/>
    <n v="2905"/>
    <x v="0"/>
    <n v="11.62"/>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x v="214"/>
    <x v="14"/>
    <x v="1"/>
    <s v="HomeTheater,TV&amp;Video"/>
    <s v="Accessories"/>
    <n v="399"/>
    <n v="795"/>
    <n v="0.5"/>
    <x v="0"/>
    <x v="1"/>
    <x v="0"/>
    <x v="5"/>
    <n v="12091"/>
    <x v="0"/>
    <n v="53.200400000000002"/>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x v="71"/>
    <x v="0"/>
    <x v="0"/>
    <s v="Accessories&amp;Peripherals"/>
    <s v="Cables&amp;Accessories"/>
    <n v="179"/>
    <n v="399"/>
    <n v="0.55000000000000004"/>
    <x v="0"/>
    <x v="1"/>
    <x v="1"/>
    <x v="1"/>
    <n v="1423"/>
    <x v="0"/>
    <n v="5.692000000000000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x v="215"/>
    <x v="0"/>
    <x v="0"/>
    <s v="Accessories&amp;Peripherals"/>
    <s v="Cables&amp;Accessories"/>
    <n v="339"/>
    <n v="999"/>
    <n v="0.66"/>
    <x v="0"/>
    <x v="0"/>
    <x v="0"/>
    <x v="4"/>
    <n v="6255"/>
    <x v="0"/>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x v="200"/>
    <x v="6"/>
    <x v="1"/>
    <s v="HomeTheater,TV&amp;Video"/>
    <s v="Accessories"/>
    <n v="399"/>
    <n v="999"/>
    <n v="0.6"/>
    <x v="0"/>
    <x v="1"/>
    <x v="0"/>
    <x v="1"/>
    <n v="1236"/>
    <x v="0"/>
    <n v="4.94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x v="216"/>
    <x v="4"/>
    <x v="1"/>
    <s v="HomeTheater,TV&amp;Video"/>
    <s v="Accessories"/>
    <n v="199"/>
    <n v="399"/>
    <n v="0.5"/>
    <x v="0"/>
    <x v="1"/>
    <x v="1"/>
    <x v="0"/>
    <n v="1335"/>
    <x v="0"/>
    <n v="5.6070000000000002"/>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x v="106"/>
    <x v="4"/>
    <x v="1"/>
    <s v="HomeTheater,TV&amp;Video"/>
    <s v="Accessories"/>
    <n v="349"/>
    <n v="1999"/>
    <n v="0.83"/>
    <x v="0"/>
    <x v="2"/>
    <x v="0"/>
    <x v="11"/>
    <n v="197"/>
    <x v="1"/>
    <n v="0.74860000000000004"/>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x v="217"/>
    <x v="0"/>
    <x v="0"/>
    <s v="Accessories&amp;Peripherals"/>
    <s v="Cables&amp;Accessories"/>
    <n v="299"/>
    <n v="798"/>
    <n v="0.63"/>
    <x v="0"/>
    <x v="0"/>
    <x v="0"/>
    <x v="5"/>
    <n v="28791"/>
    <x v="0"/>
    <n v="126.6804000000000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x v="218"/>
    <x v="0"/>
    <x v="0"/>
    <s v="Accessories&amp;Peripherals"/>
    <s v="Cables&amp;Accessories"/>
    <n v="89"/>
    <n v="800"/>
    <n v="0.89"/>
    <x v="0"/>
    <x v="2"/>
    <x v="1"/>
    <x v="2"/>
    <n v="1075"/>
    <x v="0"/>
    <n v="4.1924999999999999"/>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x v="59"/>
    <x v="0"/>
    <x v="0"/>
    <s v="Accessories&amp;Peripherals"/>
    <s v="Cables&amp;Accessories"/>
    <n v="549"/>
    <n v="995"/>
    <n v="0.45"/>
    <x v="1"/>
    <x v="1"/>
    <x v="2"/>
    <x v="0"/>
    <n v="29746"/>
    <x v="0"/>
    <n v="124.9332"/>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x v="219"/>
    <x v="0"/>
    <x v="0"/>
    <s v="Accessories&amp;Peripherals"/>
    <s v="Cables&amp;Accessories"/>
    <n v="129"/>
    <n v="1000"/>
    <n v="0.87"/>
    <x v="0"/>
    <x v="2"/>
    <x v="1"/>
    <x v="2"/>
    <n v="295"/>
    <x v="1"/>
    <n v="1.1504999999999999"/>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x v="220"/>
    <x v="3"/>
    <x v="1"/>
    <s v="HomeTheater,TV&amp;Video"/>
    <s v="Televisions"/>
    <n v="77990"/>
    <s v="1,39,900"/>
    <n v="0.44"/>
    <x v="1"/>
    <x v="1"/>
    <x v="2"/>
    <x v="16"/>
    <n v="5935"/>
    <x v="0"/>
    <n v="27.894500000000001"/>
    <n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x v="221"/>
    <x v="4"/>
    <x v="1"/>
    <s v="HomeTheater,TV&amp;Video"/>
    <s v="Accessories"/>
    <n v="349"/>
    <n v="799"/>
    <n v="0.56000000000000005"/>
    <x v="0"/>
    <x v="1"/>
    <x v="0"/>
    <x v="9"/>
    <n v="323"/>
    <x v="1"/>
    <n v="1.1628000000000001"/>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x v="222"/>
    <x v="4"/>
    <x v="1"/>
    <s v="HomeTheater,TV&amp;Video"/>
    <s v="Accessories"/>
    <n v="499"/>
    <n v="899"/>
    <n v="0.44"/>
    <x v="1"/>
    <x v="1"/>
    <x v="0"/>
    <x v="7"/>
    <n v="185"/>
    <x v="1"/>
    <n v="0.684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x v="223"/>
    <x v="0"/>
    <x v="0"/>
    <s v="Accessories&amp;Peripherals"/>
    <s v="Cables&amp;Accessories"/>
    <n v="299"/>
    <n v="799"/>
    <n v="0.63"/>
    <x v="0"/>
    <x v="0"/>
    <x v="0"/>
    <x v="0"/>
    <n v="2117"/>
    <x v="0"/>
    <n v="8.8914000000000009"/>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x v="224"/>
    <x v="0"/>
    <x v="0"/>
    <s v="Accessories&amp;Peripherals"/>
    <s v="Cables&amp;Accessories"/>
    <n v="182"/>
    <n v="599"/>
    <n v="0.7"/>
    <x v="0"/>
    <x v="0"/>
    <x v="1"/>
    <x v="1"/>
    <n v="9378"/>
    <x v="0"/>
    <n v="37.51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x v="225"/>
    <x v="6"/>
    <x v="1"/>
    <s v="HomeTheater,TV&amp;Video"/>
    <s v="Accessories"/>
    <n v="96"/>
    <n v="399"/>
    <n v="0.76"/>
    <x v="0"/>
    <x v="0"/>
    <x v="1"/>
    <x v="9"/>
    <n v="1796"/>
    <x v="0"/>
    <n v="6.4656000000000002"/>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x v="226"/>
    <x v="3"/>
    <x v="1"/>
    <s v="HomeTheater,TV&amp;Video"/>
    <s v="Televisions"/>
    <n v="54990"/>
    <n v="85000"/>
    <n v="0.35"/>
    <x v="1"/>
    <x v="3"/>
    <x v="2"/>
    <x v="4"/>
    <n v="3587"/>
    <x v="0"/>
    <n v="15.424100000000001"/>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x v="227"/>
    <x v="7"/>
    <x v="1"/>
    <s v="HomeTheater,TV&amp;Video"/>
    <s v="Accessories"/>
    <n v="439"/>
    <n v="758"/>
    <n v="0.42"/>
    <x v="1"/>
    <x v="1"/>
    <x v="0"/>
    <x v="0"/>
    <n v="4296"/>
    <x v="0"/>
    <n v="18.04320000000000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x v="79"/>
    <x v="0"/>
    <x v="0"/>
    <s v="Accessories&amp;Peripherals"/>
    <s v="Cables&amp;Accessories"/>
    <n v="299"/>
    <n v="999"/>
    <n v="0.7"/>
    <x v="0"/>
    <x v="0"/>
    <x v="0"/>
    <x v="4"/>
    <n v="2651"/>
    <x v="0"/>
    <n v="11.399299999999998"/>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x v="228"/>
    <x v="0"/>
    <x v="0"/>
    <s v="Accessories&amp;Peripherals"/>
    <s v="Cables&amp;Accessories"/>
    <n v="299"/>
    <n v="799"/>
    <n v="0.63"/>
    <x v="0"/>
    <x v="0"/>
    <x v="0"/>
    <x v="0"/>
    <n v="94363"/>
    <x v="0"/>
    <n v="396.3246000000000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x v="173"/>
    <x v="0"/>
    <x v="0"/>
    <s v="Accessories&amp;Peripherals"/>
    <s v="Cables&amp;Accessories"/>
    <n v="789"/>
    <n v="1999"/>
    <n v="0.61"/>
    <x v="0"/>
    <x v="0"/>
    <x v="2"/>
    <x v="0"/>
    <n v="34540"/>
    <x v="0"/>
    <n v="145.06800000000001"/>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x v="229"/>
    <x v="2"/>
    <x v="1"/>
    <s v="HomeTheater,TV&amp;Video"/>
    <s v="Accessories"/>
    <n v="299"/>
    <n v="700"/>
    <n v="0.56999999999999995"/>
    <x v="0"/>
    <x v="1"/>
    <x v="0"/>
    <x v="5"/>
    <n v="8714"/>
    <x v="0"/>
    <n v="38.341600000000007"/>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x v="230"/>
    <x v="0"/>
    <x v="0"/>
    <s v="Accessories&amp;Peripherals"/>
    <s v="Cables&amp;Accessories"/>
    <n v="325"/>
    <n v="1099"/>
    <n v="0.7"/>
    <x v="0"/>
    <x v="0"/>
    <x v="0"/>
    <x v="0"/>
    <n v="10576"/>
    <x v="0"/>
    <n v="44.41920000000000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x v="110"/>
    <x v="0"/>
    <x v="0"/>
    <s v="Accessories&amp;Peripherals"/>
    <s v="Cables&amp;Accessories"/>
    <n v="1299"/>
    <n v="1999"/>
    <n v="0.35"/>
    <x v="1"/>
    <x v="3"/>
    <x v="2"/>
    <x v="5"/>
    <n v="7318"/>
    <x v="0"/>
    <n v="32.19919999999999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x v="231"/>
    <x v="4"/>
    <x v="1"/>
    <s v="HomeTheater,TV&amp;Video"/>
    <s v="Accessories"/>
    <n v="790"/>
    <n v="1999"/>
    <n v="0.6"/>
    <x v="0"/>
    <x v="1"/>
    <x v="2"/>
    <x v="17"/>
    <n v="103"/>
    <x v="1"/>
    <n v="0.309"/>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x v="232"/>
    <x v="15"/>
    <x v="1"/>
    <s v="HomeAudio"/>
    <s v="MediaStreamingDevices"/>
    <n v="4699"/>
    <n v="4699"/>
    <n v="0"/>
    <x v="1"/>
    <x v="4"/>
    <x v="2"/>
    <x v="6"/>
    <n v="224"/>
    <x v="1"/>
    <n v="1.008"/>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x v="233"/>
    <x v="3"/>
    <x v="1"/>
    <s v="HomeTheater,TV&amp;Video"/>
    <s v="Televisions"/>
    <n v="18999"/>
    <n v="24990"/>
    <n v="0.24"/>
    <x v="1"/>
    <x v="3"/>
    <x v="2"/>
    <x v="4"/>
    <n v="4702"/>
    <x v="0"/>
    <n v="20.218599999999999"/>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x v="234"/>
    <x v="0"/>
    <x v="0"/>
    <s v="Accessories&amp;Peripherals"/>
    <s v="Cables&amp;Accessories"/>
    <n v="199"/>
    <n v="999"/>
    <n v="0.8"/>
    <x v="0"/>
    <x v="0"/>
    <x v="1"/>
    <x v="0"/>
    <n v="85"/>
    <x v="1"/>
    <n v="0.35700000000000004"/>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x v="235"/>
    <x v="2"/>
    <x v="1"/>
    <s v="HomeTheater,TV&amp;Video"/>
    <s v="Accessories"/>
    <n v="269"/>
    <n v="650"/>
    <n v="0.59"/>
    <x v="0"/>
    <x v="1"/>
    <x v="0"/>
    <x v="5"/>
    <n v="35877"/>
    <x v="0"/>
    <n v="157.85880000000003"/>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x v="236"/>
    <x v="16"/>
    <x v="1"/>
    <s v="HomeTheater,TV&amp;Video"/>
    <e v="#VALUE!"/>
    <n v="1990"/>
    <n v="3100"/>
    <n v="0.36"/>
    <x v="1"/>
    <x v="3"/>
    <x v="2"/>
    <x v="1"/>
    <n v="897"/>
    <x v="1"/>
    <n v="3.5880000000000001"/>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x v="237"/>
    <x v="17"/>
    <x v="1"/>
    <s v="HomeAudio"/>
    <s v="Speakers"/>
    <n v="2299"/>
    <n v="3999"/>
    <n v="0.43"/>
    <x v="1"/>
    <x v="1"/>
    <x v="2"/>
    <x v="11"/>
    <n v="282"/>
    <x v="1"/>
    <n v="1.0715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x v="238"/>
    <x v="3"/>
    <x v="1"/>
    <s v="HomeTheater,TV&amp;Video"/>
    <s v="Televisions"/>
    <n v="35999"/>
    <n v="49990"/>
    <n v="0.28000000000000003"/>
    <x v="1"/>
    <x v="3"/>
    <x v="2"/>
    <x v="4"/>
    <n v="1611"/>
    <x v="0"/>
    <n v="6.9272999999999998"/>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x v="239"/>
    <x v="4"/>
    <x v="1"/>
    <s v="HomeTheater,TV&amp;Video"/>
    <s v="Accessories"/>
    <n v="349"/>
    <n v="999"/>
    <n v="0.65"/>
    <x v="0"/>
    <x v="0"/>
    <x v="0"/>
    <x v="0"/>
    <n v="513"/>
    <x v="1"/>
    <n v="2.154600000000000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x v="91"/>
    <x v="0"/>
    <x v="0"/>
    <s v="Accessories&amp;Peripherals"/>
    <s v="Cables&amp;Accessories"/>
    <n v="719"/>
    <n v="1499"/>
    <n v="0.52"/>
    <x v="0"/>
    <x v="1"/>
    <x v="2"/>
    <x v="3"/>
    <n v="1045"/>
    <x v="0"/>
    <n v="4.284499999999999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x v="240"/>
    <x v="3"/>
    <x v="1"/>
    <s v="HomeTheater,TV&amp;Video"/>
    <s v="Televisions"/>
    <n v="8999"/>
    <n v="18999"/>
    <n v="0.53"/>
    <x v="0"/>
    <x v="1"/>
    <x v="2"/>
    <x v="1"/>
    <n v="6347"/>
    <x v="0"/>
    <n v="25.388000000000002"/>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x v="241"/>
    <x v="12"/>
    <x v="1"/>
    <s v="HomeTheater,TV&amp;Video"/>
    <s v="SatelliteEquipment"/>
    <n v="917"/>
    <n v="2299"/>
    <n v="0.6"/>
    <x v="0"/>
    <x v="1"/>
    <x v="2"/>
    <x v="0"/>
    <n v="3300"/>
    <x v="0"/>
    <n v="13.86"/>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x v="242"/>
    <x v="4"/>
    <x v="1"/>
    <s v="HomeTheater,TV&amp;Video"/>
    <s v="Accessories"/>
    <n v="399"/>
    <n v="999"/>
    <n v="0.6"/>
    <x v="0"/>
    <x v="1"/>
    <x v="0"/>
    <x v="8"/>
    <n v="23"/>
    <x v="1"/>
    <n v="7.5899999999999995E-2"/>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x v="174"/>
    <x v="3"/>
    <x v="1"/>
    <s v="HomeTheater,TV&amp;Video"/>
    <s v="Televisions"/>
    <n v="45999"/>
    <n v="69900"/>
    <n v="0.34"/>
    <x v="1"/>
    <x v="3"/>
    <x v="2"/>
    <x v="4"/>
    <n v="7109"/>
    <x v="0"/>
    <n v="30.5687"/>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x v="243"/>
    <x v="0"/>
    <x v="0"/>
    <s v="Accessories&amp;Peripherals"/>
    <s v="Cables&amp;Accessories"/>
    <n v="119"/>
    <n v="299"/>
    <n v="0.6"/>
    <x v="0"/>
    <x v="1"/>
    <x v="1"/>
    <x v="11"/>
    <n v="51"/>
    <x v="1"/>
    <n v="0.19379999999999997"/>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x v="244"/>
    <x v="3"/>
    <x v="1"/>
    <s v="HomeTheater,TV&amp;Video"/>
    <s v="Televisions"/>
    <n v="21999"/>
    <n v="29999"/>
    <n v="0.27"/>
    <x v="1"/>
    <x v="3"/>
    <x v="2"/>
    <x v="0"/>
    <n v="32840"/>
    <x v="0"/>
    <n v="137.92800000000003"/>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x v="245"/>
    <x v="4"/>
    <x v="1"/>
    <s v="HomeTheater,TV&amp;Video"/>
    <s v="Accessories"/>
    <n v="299"/>
    <n v="599"/>
    <n v="0.5"/>
    <x v="0"/>
    <x v="1"/>
    <x v="0"/>
    <x v="7"/>
    <n v="708"/>
    <x v="1"/>
    <n v="2.6196000000000002"/>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x v="246"/>
    <x v="3"/>
    <x v="1"/>
    <s v="HomeTheater,TV&amp;Video"/>
    <s v="Televisions"/>
    <n v="21990"/>
    <n v="34990"/>
    <n v="0.37"/>
    <x v="1"/>
    <x v="3"/>
    <x v="2"/>
    <x v="4"/>
    <n v="1657"/>
    <x v="0"/>
    <n v="7.1250999999999998"/>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x v="247"/>
    <x v="0"/>
    <x v="0"/>
    <s v="Accessories&amp;Peripherals"/>
    <s v="Cables&amp;Accessories"/>
    <n v="417.44"/>
    <n v="670"/>
    <n v="0.38"/>
    <x v="1"/>
    <x v="3"/>
    <x v="0"/>
    <x v="2"/>
    <n v="523"/>
    <x v="1"/>
    <n v="2.0396999999999998"/>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Amazon Brand - Solimo 65W Fast Charging Braided Type C to C Data Cable | Suitable For All Supported Mobile Phones (1 Meter, Black)"/>
    <x v="248"/>
    <x v="0"/>
    <x v="0"/>
    <s v="Accessories&amp;Peripherals"/>
    <s v="Cables&amp;Accessories"/>
    <n v="199"/>
    <n v="999"/>
    <n v="0.8"/>
    <x v="0"/>
    <x v="0"/>
    <x v="1"/>
    <x v="17"/>
    <m/>
    <x v="1"/>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s v="LG 139 cm (55 inches) 4K Ultra HD Smart LED TV 55UQ7500PSF (Ceramic Black)"/>
    <x v="249"/>
    <x v="3"/>
    <x v="1"/>
    <s v="HomeTheater,TV&amp;Video"/>
    <s v="Televisions"/>
    <n v="47990"/>
    <n v="79990"/>
    <n v="0.4"/>
    <x v="1"/>
    <x v="3"/>
    <x v="2"/>
    <x v="4"/>
    <n v="1376"/>
    <x v="0"/>
    <n v="5.9167999999999994"/>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s v="Tata Sky Digital TV HD Setup Box Remote"/>
    <x v="250"/>
    <x v="4"/>
    <x v="1"/>
    <s v="HomeTheater,TV&amp;Video"/>
    <s v="Accessories"/>
    <n v="215"/>
    <n v="499"/>
    <n v="0.56999999999999995"/>
    <x v="0"/>
    <x v="1"/>
    <x v="0"/>
    <x v="12"/>
    <n v="121"/>
    <x v="1"/>
    <n v="0.42349999999999999"/>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s v="pTron Solero T241 2.4A Type-C Data &amp; Charging USB Cable, Made in India, 480Mbps Data Sync, Durable 1-Meter Long USB Cable for Smartphone, Type-C USB Devices (White)"/>
    <x v="101"/>
    <x v="0"/>
    <x v="0"/>
    <s v="Accessories&amp;Peripherals"/>
    <s v="Cables&amp;Accessories"/>
    <n v="99"/>
    <n v="800"/>
    <n v="0.88"/>
    <x v="0"/>
    <x v="2"/>
    <x v="1"/>
    <x v="2"/>
    <n v="1075"/>
    <x v="0"/>
    <n v="4.1924999999999999"/>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s v="VU 108 cm (43 inches) Premium Series Full HD Smart LED TV 43GA (Black)"/>
    <x v="251"/>
    <x v="3"/>
    <x v="1"/>
    <s v="HomeTheater,TV&amp;Video"/>
    <s v="Televisions"/>
    <n v="18999"/>
    <n v="35000"/>
    <n v="0.46"/>
    <x v="1"/>
    <x v="1"/>
    <x v="2"/>
    <x v="1"/>
    <n v="1001"/>
    <x v="0"/>
    <n v="4.0039999999999996"/>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s v="Storite Super Speed USB 3.0 Male to Male Cable for Hard Drive Enclosures, Laptop Cooling Pad, DVD Players(60cm,Black)"/>
    <x v="252"/>
    <x v="0"/>
    <x v="0"/>
    <s v="Accessories&amp;Peripherals"/>
    <s v="Cables&amp;Accessories"/>
    <n v="249"/>
    <n v="999"/>
    <n v="0.75"/>
    <x v="0"/>
    <x v="0"/>
    <x v="0"/>
    <x v="4"/>
    <n v="112"/>
    <x v="1"/>
    <n v="0.48159999999999997"/>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s v="Kodak 80 cm (32 Inches) HD Ready LED TV Kodak 32HDX900S (Black)"/>
    <x v="134"/>
    <x v="5"/>
    <x v="1"/>
    <s v="HomeTheater,TV&amp;Video"/>
    <s v="Televisions"/>
    <n v="7999"/>
    <n v="15999"/>
    <n v="0.5"/>
    <x v="0"/>
    <x v="1"/>
    <x v="2"/>
    <x v="11"/>
    <n v="3022"/>
    <x v="0"/>
    <n v="11.483599999999999"/>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s v="AmazonBasics Double Braided Nylon USB Type-C to Type-C 2.0 Cable, Charging Adapter, Smartphone 6 feet, Dark Grey"/>
    <x v="168"/>
    <x v="0"/>
    <x v="0"/>
    <s v="Accessories&amp;Peripherals"/>
    <s v="Cables&amp;Accessories"/>
    <n v="649"/>
    <n v="1600"/>
    <n v="0.59"/>
    <x v="0"/>
    <x v="1"/>
    <x v="2"/>
    <x v="4"/>
    <n v="5451"/>
    <x v="0"/>
    <n v="23.439299999999996"/>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s v="Firestick Remote"/>
    <x v="74"/>
    <x v="4"/>
    <x v="1"/>
    <s v="HomeTheater,TV&amp;Video"/>
    <s v="Accessories"/>
    <n v="1289"/>
    <n v="2499"/>
    <n v="0.48"/>
    <x v="1"/>
    <x v="1"/>
    <x v="2"/>
    <x v="8"/>
    <n v="73"/>
    <x v="1"/>
    <n v="0.2408999999999999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s v="AmazonBasics 10.2 Gbps High-Speed 4K HDMI Cable with Braided Cord (10-Foot, Dark Grey)"/>
    <x v="253"/>
    <x v="2"/>
    <x v="1"/>
    <s v="HomeTheater,TV&amp;Video"/>
    <s v="Accessories"/>
    <n v="609"/>
    <n v="1500"/>
    <n v="0.59"/>
    <x v="0"/>
    <x v="1"/>
    <x v="2"/>
    <x v="6"/>
    <n v="1029"/>
    <x v="0"/>
    <n v="4.6304999999999996"/>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s v="Hisense 126 cm (50 inches) Bezelless Series 4K Ultra HD Smart LED Google TV 50A6H (Black)"/>
    <x v="254"/>
    <x v="3"/>
    <x v="1"/>
    <s v="HomeTheater,TV&amp;Video"/>
    <s v="Televisions"/>
    <n v="32990"/>
    <n v="54990"/>
    <n v="0.4"/>
    <x v="1"/>
    <x v="3"/>
    <x v="2"/>
    <x v="3"/>
    <n v="1555"/>
    <x v="0"/>
    <n v="6.3754999999999988"/>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s v="Tuarso 8K HDMI 2.1 Cable 48Gbps , 1.5 Meter High-Speed Braided HDMI Cable ( 8K@60HZ„ÄÅ4K@120HZ„ÄÅ2K@240HZ ) HDMI 2.1 Cable Compatible with Monitors , Television , Laptops , Projectors , Game Consoles and more with HDMI Ports Device"/>
    <x v="255"/>
    <x v="2"/>
    <x v="1"/>
    <s v="HomeTheater,TV&amp;Video"/>
    <s v="Accessories"/>
    <n v="599"/>
    <n v="1999"/>
    <n v="0.7"/>
    <x v="0"/>
    <x v="0"/>
    <x v="2"/>
    <x v="0"/>
    <n v="47"/>
    <x v="1"/>
    <n v="0.19740000000000002"/>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s v="AmazonBasics USB Type-C to Micro-B 2.0 Cable - 6 Inches (15.2 Centimeters) - White"/>
    <x v="59"/>
    <x v="0"/>
    <x v="0"/>
    <s v="Accessories&amp;Peripherals"/>
    <s v="Cables&amp;Accessories"/>
    <n v="349"/>
    <n v="899"/>
    <n v="0.61"/>
    <x v="0"/>
    <x v="0"/>
    <x v="0"/>
    <x v="3"/>
    <n v="14896"/>
    <x v="0"/>
    <n v="61.073599999999999"/>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s v="Kodak 139 cm (55 inches) 4K Ultra HD Smart LED TV 55CA0909 (Black)"/>
    <x v="256"/>
    <x v="3"/>
    <x v="1"/>
    <s v="HomeTheater,TV&amp;Video"/>
    <s v="Televisions"/>
    <n v="29999"/>
    <n v="50999"/>
    <n v="0.41"/>
    <x v="1"/>
    <x v="1"/>
    <x v="2"/>
    <x v="5"/>
    <n v="1712"/>
    <x v="0"/>
    <n v="7.532800000000000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s v="Smashtronics¬Æ - Case for Firetv Remote, Fire Stick Remote Cover Case, Silicone Cover for TV Firestick 4K/TV 2nd Gen(3rd Gen) Remote Control - Light Weight/Anti Slip/Shockproof (Black)"/>
    <x v="216"/>
    <x v="4"/>
    <x v="1"/>
    <s v="HomeTheater,TV&amp;Video"/>
    <s v="Accessories"/>
    <n v="199"/>
    <n v="399"/>
    <n v="0.5"/>
    <x v="0"/>
    <x v="1"/>
    <x v="1"/>
    <x v="0"/>
    <n v="1335"/>
    <x v="0"/>
    <n v="5.6070000000000002"/>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s v="7SEVEN¬Æ Suitable Sony Tv Remote Original Bravia for Smart Android Television Compatible for Any Model of LCD LED OLED UHD 4K Universal Sony Remote Control"/>
    <x v="257"/>
    <x v="4"/>
    <x v="1"/>
    <s v="HomeTheater,TV&amp;Video"/>
    <s v="Accessories"/>
    <n v="349"/>
    <n v="699"/>
    <n v="0.5"/>
    <x v="0"/>
    <x v="1"/>
    <x v="0"/>
    <x v="2"/>
    <n v="214"/>
    <x v="1"/>
    <n v="0.83460000000000001"/>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s v="PROLEGEND¬Æ PL-T002 Universal TV Stand Table Top for Most 22 to 65 inch LCD Flat Screen TV, VESA up to 800 by 400mm"/>
    <x v="258"/>
    <x v="6"/>
    <x v="1"/>
    <s v="HomeTheater,TV&amp;Video"/>
    <s v="Accessories"/>
    <n v="1850"/>
    <n v="4500"/>
    <n v="0.59"/>
    <x v="0"/>
    <x v="1"/>
    <x v="2"/>
    <x v="1"/>
    <n v="184"/>
    <x v="1"/>
    <n v="0.73599999999999999"/>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s v="WANBO X1 Pro (Upgraded) | Native 1080P Full HD | Android 9 | Projector for Home | LED Cinema | 350ANSI | 3900 lumens | WiFi Bluetooth | HDMI ARC | Dolby DTS | 4D Keystone Correction (Global Version)"/>
    <x v="259"/>
    <x v="10"/>
    <x v="1"/>
    <s v="HomeTheater,TV&amp;Video"/>
    <e v="#VALUE!"/>
    <n v="13990"/>
    <n v="28900"/>
    <n v="0.52"/>
    <x v="0"/>
    <x v="1"/>
    <x v="2"/>
    <x v="6"/>
    <n v="7"/>
    <x v="1"/>
    <n v="3.15E-2"/>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s v="Lava Charging Adapter Elements D3 2A Fast Charging Speed Usb Type C Data Cable, White"/>
    <x v="260"/>
    <x v="0"/>
    <x v="0"/>
    <s v="Accessories&amp;Peripherals"/>
    <s v="Cables&amp;Accessories"/>
    <n v="129"/>
    <n v="449"/>
    <n v="0.71"/>
    <x v="0"/>
    <x v="0"/>
    <x v="1"/>
    <x v="7"/>
    <n v="41"/>
    <x v="1"/>
    <n v="0.1517"/>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s v="TIZUM High Speed HDMI Cable Aura -Gold Plated-High Speed Data 10.2Gbps, 3D, 4K, HD 1080P (10 Ft/ 3 M)"/>
    <x v="23"/>
    <x v="2"/>
    <x v="1"/>
    <s v="HomeTheater,TV&amp;Video"/>
    <s v="Accessories"/>
    <n v="379"/>
    <n v="999"/>
    <n v="0.62"/>
    <x v="0"/>
    <x v="0"/>
    <x v="0"/>
    <x v="0"/>
    <n v="12153"/>
    <x v="0"/>
    <n v="51.042600000000007"/>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s v="Technotech High Speed HDMI Cable 5 Meter V1.4 - Supports Full HD 1080p (Color May Vary)"/>
    <x v="261"/>
    <x v="2"/>
    <x v="1"/>
    <s v="HomeTheater,TV&amp;Video"/>
    <s v="Accessories"/>
    <n v="185"/>
    <n v="499"/>
    <n v="0.63"/>
    <x v="0"/>
    <x v="0"/>
    <x v="1"/>
    <x v="0"/>
    <n v="25"/>
    <x v="1"/>
    <n v="0.10500000000000001"/>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s v="NK STAR 950 Mbps USB WiFi Adapter Wireless Network Receiver Dongle for Desktop Laptop, (Support- Windows XP/7/8/10 &amp; MAC OS) NOt Support to DVR and HDTV"/>
    <x v="262"/>
    <x v="1"/>
    <x v="0"/>
    <s v="NetworkingDevices"/>
    <s v="NetworkAdapters"/>
    <n v="218"/>
    <n v="999"/>
    <n v="0.78"/>
    <x v="0"/>
    <x v="0"/>
    <x v="0"/>
    <x v="0"/>
    <n v="163"/>
    <x v="1"/>
    <n v="0.684600000000000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s v="LS LAPSTER Quality Assured USB 2.0 morpho cable, morpho device cable for Mso 1300 E3/E2/E Biometric Finger Print Scanner morpho USB cable (Black)"/>
    <x v="263"/>
    <x v="0"/>
    <x v="0"/>
    <s v="Accessories&amp;Peripherals"/>
    <s v="Cables&amp;Accessories"/>
    <n v="199"/>
    <n v="999"/>
    <n v="0.8"/>
    <x v="0"/>
    <x v="0"/>
    <x v="1"/>
    <x v="4"/>
    <n v="87"/>
    <x v="1"/>
    <n v="0.37409999999999993"/>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s v="Amazon Basics 10.2 Gbps High-Speed 4K HDMI Cable with Braided Cord, 1.8 Meter, Dark Grey"/>
    <x v="264"/>
    <x v="2"/>
    <x v="1"/>
    <s v="HomeTheater,TV&amp;Video"/>
    <s v="Accessories"/>
    <n v="499"/>
    <n v="900"/>
    <n v="0.45"/>
    <x v="1"/>
    <x v="1"/>
    <x v="0"/>
    <x v="5"/>
    <n v="2165"/>
    <x v="0"/>
    <n v="9.5260000000000016"/>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s v="Kodak 126 cm (50 inches) Bezel-Less Design Series 4K Ultra HD Smart Android LED TV 50UHDX7XPROBL (Black)"/>
    <x v="265"/>
    <x v="3"/>
    <x v="1"/>
    <s v="HomeTheater,TV&amp;Video"/>
    <s v="Televisions"/>
    <n v="26999"/>
    <n v="42999"/>
    <n v="0.37"/>
    <x v="1"/>
    <x v="3"/>
    <x v="2"/>
    <x v="0"/>
    <n v="1510"/>
    <x v="0"/>
    <n v="6.3420000000000005"/>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s v="ZORBES¬Æ Wall Adapter Holder for Alexa Echo Dot 4th Generation,A Space-Saving Solution with Cord Management for Your Smart Home Speakers -White (Holder Only)"/>
    <x v="266"/>
    <x v="6"/>
    <x v="1"/>
    <s v="HomeTheater,TV&amp;Video"/>
    <s v="Accessories"/>
    <n v="893"/>
    <n v="1052"/>
    <n v="0.15"/>
    <x v="1"/>
    <x v="4"/>
    <x v="2"/>
    <x v="4"/>
    <n v="106"/>
    <x v="1"/>
    <n v="0.45579999999999998"/>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s v="Sansui 80cm (32 inches) HD Ready Smart LED TV JSY32SKHD (BLACK) With Bezel-less Design"/>
    <x v="267"/>
    <x v="3"/>
    <x v="1"/>
    <s v="HomeTheater,TV&amp;Video"/>
    <s v="Televisions"/>
    <n v="10990"/>
    <n v="19990"/>
    <n v="0.45"/>
    <x v="1"/>
    <x v="1"/>
    <x v="2"/>
    <x v="7"/>
    <n v="129"/>
    <x v="1"/>
    <n v="0.47730000000000006"/>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s v="Synqe USB Type C Fast Charging Cable 2M Charger Cord Data Cable Compatible with Samsung Galaxy M51,Galaxy M31S, S10e S10 S9 S20 Plus, Note10 9 8,M40 A50 A70, Redmi Note 9, Moto G7, Poco F1 (2M, Grey)"/>
    <x v="268"/>
    <x v="0"/>
    <x v="0"/>
    <s v="Accessories&amp;Peripherals"/>
    <s v="Cables&amp;Accessories"/>
    <n v="379"/>
    <n v="1099"/>
    <n v="0.66"/>
    <x v="0"/>
    <x v="0"/>
    <x v="0"/>
    <x v="4"/>
    <n v="3049"/>
    <x v="0"/>
    <n v="13.1107"/>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s v="MI 80 cm (32 inches) HD Ready Smart Android LED TV 5A Pro | L32M7-EAIN (Black)"/>
    <x v="269"/>
    <x v="3"/>
    <x v="1"/>
    <s v="HomeTheater,TV&amp;Video"/>
    <s v="Televisions"/>
    <n v="16999"/>
    <n v="25999"/>
    <n v="0.35"/>
    <x v="1"/>
    <x v="3"/>
    <x v="2"/>
    <x v="0"/>
    <n v="32840"/>
    <x v="0"/>
    <n v="137.92800000000003"/>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s v="Bestor ¬Æ 8K Hdmi 2.1 Cable 48Gbps 9.80Ft/Ultra High Speed Hdmi Braided Cord For Roku Tv/Ps5/Hdtv/Blu-Ray Projector, Laptop, Television, Personal Computer, Xbox, Ps4, Ps5, Ps4 Pro (1 M, Grey)"/>
    <x v="270"/>
    <x v="2"/>
    <x v="1"/>
    <s v="HomeTheater,TV&amp;Video"/>
    <s v="Accessories"/>
    <n v="699"/>
    <n v="1899"/>
    <n v="0.63"/>
    <x v="0"/>
    <x v="0"/>
    <x v="2"/>
    <x v="5"/>
    <n v="390"/>
    <x v="1"/>
    <n v="1.7160000000000002"/>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s v="Irusu Play VR Plus Virtual Reality Headset with Headphones for Gaming (Black)"/>
    <x v="271"/>
    <x v="18"/>
    <x v="1"/>
    <s v="HomeTheater,TV&amp;Video"/>
    <s v="Accessories"/>
    <n v="2699"/>
    <n v="3500"/>
    <n v="0.23"/>
    <x v="1"/>
    <x v="3"/>
    <x v="2"/>
    <x v="12"/>
    <n v="621"/>
    <x v="1"/>
    <n v="2.1734999999999998"/>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s v="Amazon Brand - Solimo Fast Charging Braided Type C Data Cable Seam, Suitable For All Supported Mobile Phones (1 Meter, Black)"/>
    <x v="272"/>
    <x v="0"/>
    <x v="0"/>
    <s v="Accessories&amp;Peripherals"/>
    <s v="Cables&amp;Accessories"/>
    <n v="129"/>
    <n v="599"/>
    <n v="0.78"/>
    <x v="0"/>
    <x v="0"/>
    <x v="1"/>
    <x v="3"/>
    <n v="265"/>
    <x v="1"/>
    <n v="1.08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s v="Synqe USB C to USB C 60W Nylon Braided Fast Charging Type C to Type C Cable Compatible with Samsung Galaxy Note 20/Ultra, S20 S22 S21 S20 FE A73 A53 A33 (2M, Black)"/>
    <x v="273"/>
    <x v="0"/>
    <x v="0"/>
    <s v="Accessories&amp;Peripherals"/>
    <s v="Cables&amp;Accessories"/>
    <n v="389"/>
    <n v="999"/>
    <n v="0.61"/>
    <x v="0"/>
    <x v="0"/>
    <x v="0"/>
    <x v="4"/>
    <n v="838"/>
    <x v="1"/>
    <n v="3.6033999999999997"/>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s v="Shopoflux Silicone Remote Cover for Mi Smart TV and Mi TV Stick/MI Box S / 3S / MI 4X / 4A Smart LED TV (Black)"/>
    <x v="274"/>
    <x v="4"/>
    <x v="1"/>
    <s v="HomeTheater,TV&amp;Video"/>
    <s v="Accessories"/>
    <n v="246"/>
    <n v="600"/>
    <n v="0.59"/>
    <x v="0"/>
    <x v="1"/>
    <x v="0"/>
    <x v="0"/>
    <n v="143"/>
    <x v="1"/>
    <n v="0.60060000000000002"/>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s v="EYNK Extra Long Micro USB Fast Charging USB Cable | Micro USB Data Cable | Quick Fast Charging Cable | Charger Sync Cable | High Speed Transfer Android Smartphones V8 Cable (2.4 Amp, 3m,) (White)"/>
    <x v="275"/>
    <x v="0"/>
    <x v="0"/>
    <s v="Accessories&amp;Peripherals"/>
    <s v="Cables&amp;Accessories"/>
    <n v="299"/>
    <n v="799"/>
    <n v="0.63"/>
    <x v="0"/>
    <x v="0"/>
    <x v="0"/>
    <x v="1"/>
    <n v="151"/>
    <x v="1"/>
    <n v="0.60399999999999998"/>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s v="LUNAGARIYA¬Æ, Protective Case Compatible with JIO Settop Box Remote Control,PU Leather Cover Holder (Before Placing Order,Please Compare The Dimensions of The Product with Your Remote)"/>
    <x v="276"/>
    <x v="4"/>
    <x v="1"/>
    <s v="HomeTheater,TV&amp;Video"/>
    <s v="Accessories"/>
    <n v="247"/>
    <n v="399"/>
    <n v="0.38"/>
    <x v="1"/>
    <x v="3"/>
    <x v="0"/>
    <x v="2"/>
    <n v="200"/>
    <x v="1"/>
    <n v="0.78"/>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s v="7SEVEN¬Æ Compatible with Fire Tv Stick Remote with Voice Command Feature Suitable for Second Generation Amazon Fire Tv Stick Remote Only - Pairing Must"/>
    <x v="277"/>
    <x v="4"/>
    <x v="1"/>
    <s v="HomeTheater,TV&amp;Video"/>
    <s v="Accessories"/>
    <n v="1369"/>
    <n v="2999"/>
    <n v="0.54"/>
    <x v="0"/>
    <x v="1"/>
    <x v="2"/>
    <x v="8"/>
    <n v="227"/>
    <x v="1"/>
    <n v="0.74909999999999999"/>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s v="PRUSHTI COVER AND BAGS, Protective Case for Airtel Xstream settop Box Remote Remote Control Pouch Cover Holder PU Leather Cover Holder(only Cover for Selling Purpose)"/>
    <x v="278"/>
    <x v="4"/>
    <x v="1"/>
    <s v="HomeTheater,TV&amp;Video"/>
    <s v="Accessories"/>
    <n v="199"/>
    <n v="499"/>
    <n v="0.6"/>
    <x v="0"/>
    <x v="1"/>
    <x v="1"/>
    <x v="11"/>
    <n v="538"/>
    <x v="1"/>
    <n v="2.0444"/>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s v="Aine HDMI Male to VGA Female Video Converter Adapter Cable (Black)"/>
    <x v="279"/>
    <x v="2"/>
    <x v="1"/>
    <s v="HomeTheater,TV&amp;Video"/>
    <s v="Accessories"/>
    <n v="299"/>
    <n v="599"/>
    <n v="0.5"/>
    <x v="0"/>
    <x v="1"/>
    <x v="0"/>
    <x v="1"/>
    <n v="171"/>
    <x v="1"/>
    <n v="0.68400000000000005"/>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s v="Mi 80 cm (32 inches) HD Ready Android Smart LED TV 4A PRO | L32M5-AL (Black)"/>
    <x v="269"/>
    <x v="3"/>
    <x v="1"/>
    <s v="HomeTheater,TV&amp;Video"/>
    <s v="Televisions"/>
    <n v="14999"/>
    <n v="14999"/>
    <n v="0"/>
    <x v="1"/>
    <x v="4"/>
    <x v="2"/>
    <x v="4"/>
    <n v="27508"/>
    <x v="0"/>
    <n v="118.28439999999999"/>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s v="Storite USB 2.0 A to Mini 5 pin B Cable for External HDDS/Camera/Card Readers (150cm - 1.5M)"/>
    <x v="181"/>
    <x v="0"/>
    <x v="0"/>
    <s v="Accessories&amp;Peripherals"/>
    <s v="Cables&amp;Accessories"/>
    <n v="299"/>
    <n v="699"/>
    <n v="0.56999999999999995"/>
    <x v="0"/>
    <x v="1"/>
    <x v="0"/>
    <x v="2"/>
    <n v="1454"/>
    <x v="0"/>
    <n v="5.670599999999999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s v="TCL 108 cm (43 inches) 4K Ultra HD Certified Android Smart LED TV 43P615 (Black)"/>
    <x v="280"/>
    <x v="3"/>
    <x v="1"/>
    <s v="HomeTheater,TV&amp;Video"/>
    <s v="Televisions"/>
    <n v="24990"/>
    <n v="51990"/>
    <n v="0.52"/>
    <x v="0"/>
    <x v="1"/>
    <x v="2"/>
    <x v="0"/>
    <n v="2951"/>
    <x v="0"/>
    <n v="12.39420000000000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s v="REDTECH USB-C to Lightning Cable 3.3FT, [Apple MFi Certified] Lightning to Type C Fast Charging Cord Compatible with iPhone 14/13/13 pro/Max/12/11/X/XS/XR/8, Supports Power Delivery - White"/>
    <x v="281"/>
    <x v="0"/>
    <x v="0"/>
    <s v="Accessories&amp;Peripherals"/>
    <s v="Cables&amp;Accessories"/>
    <n v="249"/>
    <n v="999"/>
    <n v="0.75"/>
    <x v="0"/>
    <x v="0"/>
    <x v="0"/>
    <x v="15"/>
    <m/>
    <x v="1"/>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s v="OnePlus 163.8 cm (65 inches) U Series 4K LED Smart Android TV 65U1S (Black)"/>
    <x v="282"/>
    <x v="3"/>
    <x v="1"/>
    <s v="HomeTheater,TV&amp;Video"/>
    <s v="Televisions"/>
    <n v="61999"/>
    <n v="69999"/>
    <n v="0.11"/>
    <x v="1"/>
    <x v="4"/>
    <x v="2"/>
    <x v="3"/>
    <n v="6753"/>
    <x v="0"/>
    <n v="27.687299999999997"/>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s v="AmazonBasics 108 cm (43 inches) 4K Ultra HD Smart LED Fire TV AB43U20PS (Black)"/>
    <x v="283"/>
    <x v="3"/>
    <x v="1"/>
    <s v="HomeTheater,TV&amp;Video"/>
    <s v="Televisions"/>
    <n v="24499"/>
    <n v="50000"/>
    <n v="0.51"/>
    <x v="0"/>
    <x v="1"/>
    <x v="2"/>
    <x v="2"/>
    <n v="3518"/>
    <x v="0"/>
    <n v="13.72019999999999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s v="Kodak 80 cm (32 inches) HD Ready Certified Android Smart LED TV 32HDX7XPROBL (Black)"/>
    <x v="134"/>
    <x v="3"/>
    <x v="1"/>
    <s v="HomeTheater,TV&amp;Video"/>
    <s v="Televisions"/>
    <n v="10499"/>
    <n v="19499"/>
    <n v="0.46"/>
    <x v="1"/>
    <x v="1"/>
    <x v="2"/>
    <x v="0"/>
    <n v="1510"/>
    <x v="0"/>
    <n v="6.3420000000000005"/>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s v="Synqe Type C to Type C Short Fast Charging 60W Cable Compatible with Samsung Galaxy Z Fold3 5G, Z Flip3 5G, S22 5G, S22 Ultra, S21, S20, S20FE, A52, A73, A53 (0.25M, Black)"/>
    <x v="284"/>
    <x v="0"/>
    <x v="0"/>
    <s v="Accessories&amp;Peripherals"/>
    <s v="Cables&amp;Accessories"/>
    <n v="349"/>
    <n v="999"/>
    <n v="0.65"/>
    <x v="0"/>
    <x v="0"/>
    <x v="0"/>
    <x v="4"/>
    <n v="838"/>
    <x v="1"/>
    <n v="3.6033999999999997"/>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s v="Airtel DigitalTV HD Setup Box Remote"/>
    <x v="285"/>
    <x v="4"/>
    <x v="1"/>
    <s v="HomeTheater,TV&amp;Video"/>
    <s v="Accessories"/>
    <n v="197"/>
    <n v="499"/>
    <n v="0.61"/>
    <x v="0"/>
    <x v="0"/>
    <x v="1"/>
    <x v="11"/>
    <n v="136"/>
    <x v="1"/>
    <n v="0.51680000000000004"/>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s v="Airtel Digital TV HD Set Top Box with FTA Pack | Unlimited Entertainment + Recording Feature + Free Standard Installation (6 Months Pack)"/>
    <x v="241"/>
    <x v="12"/>
    <x v="1"/>
    <s v="HomeTheater,TV&amp;Video"/>
    <s v="SatelliteEquipment"/>
    <n v="1299"/>
    <n v="2499"/>
    <n v="0.48"/>
    <x v="1"/>
    <x v="1"/>
    <x v="2"/>
    <x v="4"/>
    <n v="301"/>
    <x v="1"/>
    <n v="1.2943"/>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s v="ESR USB C to Lightning Cable, 10 ft (3 m), MFi-Certified, Braided Nylon Power Delivery Fast Charging for iPhone 14/14 Plus/14 Pro/14 Pro Max, iPhone 13/12/11/X/8 Series, Use with Type-C Chargers, Black"/>
    <x v="286"/>
    <x v="0"/>
    <x v="0"/>
    <s v="Accessories&amp;Peripherals"/>
    <s v="Cables&amp;Accessories"/>
    <n v="1519"/>
    <n v="1899"/>
    <n v="0.2"/>
    <x v="1"/>
    <x v="3"/>
    <x v="2"/>
    <x v="5"/>
    <n v="19763"/>
    <x v="0"/>
    <n v="86.957200000000014"/>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s v="MI 138.8 cm (55 inches) 5X Series 4K Ultra HD LED Smart Android TV L55M6-ES (Grey)"/>
    <x v="287"/>
    <x v="3"/>
    <x v="1"/>
    <s v="HomeTheater,TV&amp;Video"/>
    <s v="Televisions"/>
    <n v="46999"/>
    <n v="69999"/>
    <n v="0.33"/>
    <x v="1"/>
    <x v="3"/>
    <x v="2"/>
    <x v="4"/>
    <n v="21252"/>
    <x v="0"/>
    <n v="91.383599999999987"/>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s v="Storite USB Extension Cable USB 3.0 Male to Female Extension Cable High Speed 5GBps Extension Cable Data Transfer for Keyboard, Mouse, Flash Drive, Hard Drive, Printer and More- 1.5M - Blue"/>
    <x v="288"/>
    <x v="0"/>
    <x v="0"/>
    <s v="Accessories&amp;Peripherals"/>
    <s v="Cables&amp;Accessories"/>
    <n v="299"/>
    <n v="799"/>
    <n v="0.63"/>
    <x v="0"/>
    <x v="0"/>
    <x v="0"/>
    <x v="4"/>
    <n v="1902"/>
    <x v="0"/>
    <n v="8.1785999999999994"/>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s v="Fire-Boltt Ninja Call Pro Plus 1.83&quot; Smart Watch with Bluetooth Calling, AI Voice Assistance, 100 Sports Modes IP67 Rating, 240*280 Pixel High Resolution"/>
    <x v="289"/>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s v="Fire-Boltt Phoenix Smart Watch with Bluetooth Calling 1.3&quot;,120+ Sports Modes, 240*240 PX High Res with SpO2, Heart Rate Monitoring &amp; IP67 Rating"/>
    <x v="290"/>
    <x v="19"/>
    <x v="1"/>
    <s v="WearableTechnology"/>
    <e v="#VALUE!"/>
    <n v="1998"/>
    <n v="9999"/>
    <n v="0.8"/>
    <x v="0"/>
    <x v="0"/>
    <x v="2"/>
    <x v="4"/>
    <n v="27696"/>
    <x v="0"/>
    <n v="119.0928"/>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s v="boAt Wave Call Smart Watch, Smart Talk with Advanced Dedicated Bluetooth Calling Chip, 1.69‚Äù HD Display with 550 NITS &amp; 70% Color Gamut, 150+ Watch Faces, Multi-Sport Modes,HR,SpO2, IP68(Active Black)"/>
    <x v="291"/>
    <x v="19"/>
    <x v="1"/>
    <s v="WearableTechnology"/>
    <e v="#VALUE!"/>
    <n v="1999"/>
    <n v="7990"/>
    <n v="0.75"/>
    <x v="0"/>
    <x v="0"/>
    <x v="2"/>
    <x v="11"/>
    <n v="17831"/>
    <x v="0"/>
    <n v="67.757799999999989"/>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s v="MI Power Bank 3i 20000mAh Lithium Polymer 18W Fast Power Delivery Charging | Input- Type C | Micro USB| Triple Output | Sandstone Black"/>
    <x v="292"/>
    <x v="20"/>
    <x v="1"/>
    <s v="Mobiles&amp;Accessories"/>
    <s v="MobileAccessories"/>
    <n v="2049"/>
    <n v="2199"/>
    <n v="7.0000000000000007E-2"/>
    <x v="1"/>
    <x v="4"/>
    <x v="2"/>
    <x v="4"/>
    <n v="178912"/>
    <x v="0"/>
    <n v="769.32159999999999"/>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s v="Redmi A1 (Light Blue, 2GB RAM, 32GB Storage) | Segment Best AI Dual Cam | 5000mAh Battery | Leather Texture Design | Android 12"/>
    <x v="293"/>
    <x v="21"/>
    <x v="1"/>
    <s v="Mobiles&amp;Accessories"/>
    <s v="Smartphones&amp;BasicMobiles"/>
    <n v="6499"/>
    <n v="8999"/>
    <n v="0.28000000000000003"/>
    <x v="1"/>
    <x v="3"/>
    <x v="2"/>
    <x v="1"/>
    <n v="7807"/>
    <x v="0"/>
    <n v="31.22800000000000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s v="OnePlus Nord 2T 5G (Jade Fog, 8GB RAM, 128GB Storage)"/>
    <x v="294"/>
    <x v="21"/>
    <x v="1"/>
    <s v="Mobiles&amp;Accessories"/>
    <s v="Smartphones&amp;BasicMobiles"/>
    <n v="28999"/>
    <n v="28999"/>
    <n v="0"/>
    <x v="1"/>
    <x v="4"/>
    <x v="2"/>
    <x v="4"/>
    <n v="17415"/>
    <x v="0"/>
    <n v="74.884499999999989"/>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s v="OnePlus Nord 2T 5G (Gray Shadow, 8GB RAM, 128GB Storage)"/>
    <x v="295"/>
    <x v="21"/>
    <x v="1"/>
    <s v="Mobiles&amp;Accessories"/>
    <s v="Smartphones&amp;BasicMobiles"/>
    <n v="28999"/>
    <n v="28999"/>
    <n v="0"/>
    <x v="1"/>
    <x v="4"/>
    <x v="2"/>
    <x v="4"/>
    <n v="17415"/>
    <x v="0"/>
    <n v="74.884499999999989"/>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s v="Redmi A1 (Black, 2GB RAM, 32GB Storage) | Segment Best AI Dual Cam | 5000mAh Battery | Leather Texture Design | Android 12"/>
    <x v="296"/>
    <x v="21"/>
    <x v="1"/>
    <s v="Mobiles&amp;Accessories"/>
    <s v="Smartphones&amp;BasicMobiles"/>
    <n v="6499"/>
    <n v="8999"/>
    <n v="0.28000000000000003"/>
    <x v="1"/>
    <x v="3"/>
    <x v="2"/>
    <x v="1"/>
    <n v="7807"/>
    <x v="0"/>
    <n v="31.22800000000000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s v="Redmi A1 (Light Green, 2GB RAM 32GB ROM) | Segment Best AI Dual Cam | 5000mAh Battery | Leather Texture Design | Android 12"/>
    <x v="297"/>
    <x v="21"/>
    <x v="1"/>
    <s v="Mobiles&amp;Accessories"/>
    <s v="Smartphones&amp;BasicMobiles"/>
    <n v="6499"/>
    <n v="8999"/>
    <n v="0.28000000000000003"/>
    <x v="1"/>
    <x v="3"/>
    <x v="2"/>
    <x v="1"/>
    <n v="7807"/>
    <x v="0"/>
    <n v="31.22800000000000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s v="SanDisk Ultra¬Æ microSDXC‚Ñ¢ UHS-I Card, 64GB, 140MB/s R, 10 Y Warranty, for Smartphones"/>
    <x v="298"/>
    <x v="22"/>
    <x v="1"/>
    <s v="Accessories"/>
    <s v="MemoryCards"/>
    <n v="569"/>
    <n v="1000"/>
    <n v="0.43"/>
    <x v="1"/>
    <x v="1"/>
    <x v="2"/>
    <x v="5"/>
    <n v="67259"/>
    <x v="0"/>
    <n v="295.93960000000004"/>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s v="Noise Pulse Go Buzz Smart Watch Bluetooth Calling with 1.69&quot; Display, 550 NITS, 150+ Cloud Watch Face, SPo2, Heart Rate Tracking, 100 Sports Mode with Auto Detection, Longer Battery (Jet Black)"/>
    <x v="299"/>
    <x v="19"/>
    <x v="1"/>
    <s v="WearableTechnology"/>
    <e v="#VALUE!"/>
    <n v="1898"/>
    <n v="4999"/>
    <n v="0.62"/>
    <x v="0"/>
    <x v="0"/>
    <x v="2"/>
    <x v="3"/>
    <n v="10689"/>
    <x v="0"/>
    <n v="43.824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s v="Nokia 105 Single SIM, Keypad Mobile Phone with Wireless FM Radio | Charcoal"/>
    <x v="300"/>
    <x v="23"/>
    <x v="1"/>
    <s v="Mobiles&amp;Accessories"/>
    <s v="Smartphones&amp;BasicMobiles"/>
    <n v="1299"/>
    <n v="1599"/>
    <n v="0.19"/>
    <x v="1"/>
    <x v="4"/>
    <x v="2"/>
    <x v="1"/>
    <n v="128311"/>
    <x v="0"/>
    <n v="513.24400000000003"/>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s v="boAt Wave Lite Smartwatch with 1.69&quot; HD Display, Sleek Metal Body, HR &amp; SpO2 Level Monitor, 140+ Watch Faces, Activity Tracker, Multiple Sports Modes, IP68 &amp; 7 Days Battery Life(Active Black)"/>
    <x v="301"/>
    <x v="19"/>
    <x v="1"/>
    <s v="WearableTechnology"/>
    <e v="#VALUE!"/>
    <n v="1499"/>
    <n v="6990"/>
    <n v="0.79"/>
    <x v="0"/>
    <x v="0"/>
    <x v="2"/>
    <x v="2"/>
    <n v="21796"/>
    <x v="0"/>
    <n v="85.00439999999999"/>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s v="JBL C100SI Wired In Ear Headphones with Mic, JBL Pure Bass Sound, One Button Multi-function Remote, Angled Buds for Comfort fit (Black)"/>
    <x v="302"/>
    <x v="24"/>
    <x v="1"/>
    <s v="Headphones,Earbuds&amp;Accessories"/>
    <s v="Headphones"/>
    <n v="599"/>
    <n v="999"/>
    <n v="0.4"/>
    <x v="1"/>
    <x v="3"/>
    <x v="2"/>
    <x v="3"/>
    <n v="192590"/>
    <x v="0"/>
    <n v="789.61899999999991"/>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s v="Samsung Galaxy M04 Dark Blue, 4GB RAM, 64GB Storage | Upto 8GB RAM with RAM Plus | MediaTek Helio P35 | 5000 mAh Battery"/>
    <x v="303"/>
    <x v="21"/>
    <x v="1"/>
    <s v="Mobiles&amp;Accessories"/>
    <s v="Smartphones&amp;BasicMobiles"/>
    <n v="9499"/>
    <n v="11999"/>
    <n v="0.21"/>
    <x v="1"/>
    <x v="3"/>
    <x v="2"/>
    <x v="0"/>
    <n v="284"/>
    <x v="1"/>
    <n v="1.1927999999999999"/>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s v="PTron Tangentbeat in-Ear Bluetooth 5.0 Wireless Headphones with Mic, Enhanced Bass, 10mm Drivers, Clear Calls, Snug-Fit, Fast Charging, Magnetic Buds, Voice Assistant &amp; IPX4 Wireless Neckband (Black)"/>
    <x v="304"/>
    <x v="24"/>
    <x v="1"/>
    <s v="Headphones,Earbuds&amp;Accessories"/>
    <s v="Headphones"/>
    <n v="599"/>
    <n v="2499"/>
    <n v="0.76"/>
    <x v="0"/>
    <x v="0"/>
    <x v="2"/>
    <x v="2"/>
    <n v="58162"/>
    <x v="0"/>
    <n v="226.83179999999999"/>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s v="Redmi 10A (Charcoal Black, 4GB RAM, 64GB Storage) | 2 Ghz Octa Core Helio G25 | 5000 mAh Battery | Finger Print Sensor | Upto 5GB RAM with RAM Booster"/>
    <x v="305"/>
    <x v="21"/>
    <x v="1"/>
    <s v="Mobiles&amp;Accessories"/>
    <s v="Smartphones&amp;BasicMobiles"/>
    <n v="8999"/>
    <n v="11999"/>
    <n v="0.25"/>
    <x v="1"/>
    <x v="3"/>
    <x v="2"/>
    <x v="1"/>
    <n v="12796"/>
    <x v="0"/>
    <n v="51.183999999999997"/>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s v="pTron Bullet Pro 36W PD Quick Charger, 3 Port Fast Car Charger Adapter - Compatible with All Smartphones &amp; Tablets (Black)"/>
    <x v="306"/>
    <x v="25"/>
    <x v="1"/>
    <s v="Mobiles&amp;Accessories"/>
    <s v="MobileAccessories"/>
    <n v="349"/>
    <n v="1299"/>
    <n v="0.73"/>
    <x v="0"/>
    <x v="0"/>
    <x v="0"/>
    <x v="1"/>
    <n v="14282"/>
    <x v="0"/>
    <n v="57.12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s v="boAt Bassheads 100 in Ear Wired Earphones with Mic(Taffy Pink)"/>
    <x v="307"/>
    <x v="24"/>
    <x v="1"/>
    <s v="Headphones,Earbuds&amp;Accessories"/>
    <s v="Headphones"/>
    <n v="349"/>
    <n v="999"/>
    <n v="0.65"/>
    <x v="0"/>
    <x v="0"/>
    <x v="0"/>
    <x v="3"/>
    <n v="363713"/>
    <x v="0"/>
    <n v="1491.2232999999999"/>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s v="SanDisk Ultra¬Æ microSDXC‚Ñ¢ UHS-I Card, 128GB, 140MB/s R, 10 Y Warranty, for Smartphones"/>
    <x v="298"/>
    <x v="22"/>
    <x v="1"/>
    <s v="Accessories"/>
    <s v="MemoryCards"/>
    <n v="959"/>
    <n v="1800"/>
    <n v="0.47"/>
    <x v="1"/>
    <x v="1"/>
    <x v="2"/>
    <x v="5"/>
    <n v="67259"/>
    <x v="0"/>
    <n v="295.93960000000004"/>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s v="Samsung Galaxy M04 Light Green, 4GB RAM, 64GB Storage | Upto 8GB RAM with RAM Plus | MediaTek Helio P35 | 5000 mAh Battery"/>
    <x v="308"/>
    <x v="21"/>
    <x v="1"/>
    <s v="Mobiles&amp;Accessories"/>
    <s v="Smartphones&amp;BasicMobiles"/>
    <n v="9499"/>
    <n v="11999"/>
    <n v="0.21"/>
    <x v="1"/>
    <x v="3"/>
    <x v="2"/>
    <x v="0"/>
    <n v="284"/>
    <x v="1"/>
    <n v="1.1927999999999999"/>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s v="MI 10000mAh Lithium Ion, Lithium Polymer Power Bank Pocket Pro with 22.5 Watt Fast Charging, Dual Input Ports(Micro-USB and Type C), Triple Output Ports, (Black)"/>
    <x v="309"/>
    <x v="20"/>
    <x v="1"/>
    <s v="Mobiles&amp;Accessories"/>
    <s v="MobileAccessories"/>
    <n v="1499"/>
    <n v="2499"/>
    <n v="0.4"/>
    <x v="1"/>
    <x v="3"/>
    <x v="2"/>
    <x v="4"/>
    <n v="15970"/>
    <x v="0"/>
    <n v="68.671000000000006"/>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s v="Mi 10000mAH Li-Polymer, Micro-USB and Type C Input Port, Power Bank 3i with 18W Fast Charging (Midnight Black)"/>
    <x v="310"/>
    <x v="20"/>
    <x v="1"/>
    <s v="Mobiles&amp;Accessories"/>
    <s v="MobileAccessories"/>
    <n v="1149"/>
    <n v="2199"/>
    <n v="0.48"/>
    <x v="1"/>
    <x v="1"/>
    <x v="2"/>
    <x v="4"/>
    <n v="178912"/>
    <x v="0"/>
    <n v="769.32159999999999"/>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s v="ELV Car Mount Adjustable Car Phone Holder Universal Long Arm, Windshield for Smartphones - Black"/>
    <x v="311"/>
    <x v="26"/>
    <x v="1"/>
    <s v="Mobiles&amp;Accessories"/>
    <s v="MobileAccessories"/>
    <n v="349"/>
    <n v="999"/>
    <n v="0.65"/>
    <x v="0"/>
    <x v="0"/>
    <x v="0"/>
    <x v="2"/>
    <n v="46399"/>
    <x v="0"/>
    <n v="180.956099999999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s v="Samsung 25W USB Travel Adapter for Cellular Phones - White"/>
    <x v="312"/>
    <x v="27"/>
    <x v="1"/>
    <s v="Mobiles&amp;Accessories"/>
    <s v="MobileAccessories"/>
    <n v="1219"/>
    <n v="1699"/>
    <n v="0.28000000000000003"/>
    <x v="1"/>
    <x v="3"/>
    <x v="2"/>
    <x v="5"/>
    <n v="8891"/>
    <x v="0"/>
    <n v="39.120400000000004"/>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s v="Noise ColorFit Pulse Grand Smart Watch with 1.69&quot;(4.29cm) HD Display, 60 Sports Modes, 150 Watch Faces, Fast Charge, Spo2, Stress, Sleep, Heart Rate Monitoring &amp; IP68 Waterproof (Jet Black)"/>
    <x v="313"/>
    <x v="19"/>
    <x v="1"/>
    <s v="WearableTechnology"/>
    <e v="#VALUE!"/>
    <n v="1599"/>
    <n v="3999"/>
    <n v="0.6"/>
    <x v="0"/>
    <x v="1"/>
    <x v="2"/>
    <x v="1"/>
    <n v="30254"/>
    <x v="0"/>
    <n v="121.01600000000001"/>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s v="Fire-Boltt Ninja 3 Smartwatch Full Touch 1.69 &amp; 60 Sports Modes with IP68, Sp02 Tracking, Over 100 Cloud based watch faces - Black"/>
    <x v="314"/>
    <x v="19"/>
    <x v="1"/>
    <s v="WearableTechnology"/>
    <e v="#VALUE!"/>
    <n v="1499"/>
    <n v="7999"/>
    <n v="0.81"/>
    <x v="0"/>
    <x v="2"/>
    <x v="2"/>
    <x v="0"/>
    <n v="22636"/>
    <x v="0"/>
    <n v="95.071200000000005"/>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s v="Samsung Galaxy M33 5G (Mystique Green, 8GB, 128GB Storage) | 6000mAh Battery | Upto 16GB RAM with RAM Plus | Travel Adapter to be Purchased Separately"/>
    <x v="315"/>
    <x v="21"/>
    <x v="1"/>
    <s v="Mobiles&amp;Accessories"/>
    <s v="Smartphones&amp;BasicMobiles"/>
    <n v="18499"/>
    <n v="25999"/>
    <n v="0.28999999999999998"/>
    <x v="1"/>
    <x v="3"/>
    <x v="2"/>
    <x v="3"/>
    <n v="22318"/>
    <x v="0"/>
    <n v="91.50379999999999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s v="SanDisk Ultra microSD UHS-I Card 32GB, 120MB/s R"/>
    <x v="316"/>
    <x v="22"/>
    <x v="1"/>
    <s v="Accessories"/>
    <s v="MemoryCards"/>
    <n v="369"/>
    <n v="700"/>
    <n v="0.47"/>
    <x v="1"/>
    <x v="1"/>
    <x v="0"/>
    <x v="5"/>
    <n v="67259"/>
    <x v="0"/>
    <n v="295.93960000000004"/>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s v="Samsung Galaxy M13 (Aqua Green, 6GB, 128GB Storage) | 6000mAh Battery | Upto 12GB RAM with RAM Plus"/>
    <x v="317"/>
    <x v="21"/>
    <x v="1"/>
    <s v="Mobiles&amp;Accessories"/>
    <s v="Smartphones&amp;BasicMobiles"/>
    <n v="12999"/>
    <n v="17999"/>
    <n v="0.28000000000000003"/>
    <x v="1"/>
    <x v="3"/>
    <x v="2"/>
    <x v="3"/>
    <n v="18998"/>
    <x v="0"/>
    <n v="77.89180000000000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s v="Fire-Boltt Ninja Call Pro Plus 1.83&quot; Smart Watch with Bluetooth Calling, AI Voice Assistance, 100 Sports Modes IP67 Rating, 240*280 Pixel High Resolution"/>
    <x v="289"/>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s v="Fire-Boltt India's No 1 Smartwatch Brand Talk 2 Bluetooth Calling Smartwatch with Dual Button, Hands On Voice Assistance, 60 Sports Modes, in Built Mic &amp; Speaker with IP68 Rating"/>
    <x v="318"/>
    <x v="19"/>
    <x v="1"/>
    <s v="WearableTechnology"/>
    <e v="#VALUE!"/>
    <n v="2199"/>
    <n v="9999"/>
    <n v="0.78"/>
    <x v="0"/>
    <x v="0"/>
    <x v="2"/>
    <x v="0"/>
    <n v="29471"/>
    <x v="0"/>
    <n v="123.7782000000000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s v="Samsung Galaxy M33 5G (Emerald Brown, 6GB, 128GB Storage) | 6000mAh Battery | Upto 12GB RAM with RAM Plus | Travel Adapter to be Purchased Separately"/>
    <x v="319"/>
    <x v="21"/>
    <x v="1"/>
    <s v="Mobiles&amp;Accessories"/>
    <s v="Smartphones&amp;BasicMobiles"/>
    <n v="16999"/>
    <n v="24999"/>
    <n v="0.32"/>
    <x v="1"/>
    <x v="3"/>
    <x v="2"/>
    <x v="3"/>
    <n v="22318"/>
    <x v="0"/>
    <n v="91.50379999999999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s v="iQOO vivo Z6 5G (Chromatic Blue, 6GB RAM, 128GB Storage) | Snapdragon 695-6nm Processor | 120Hz FHD+ Display | 5000mAh Battery"/>
    <x v="320"/>
    <x v="21"/>
    <x v="1"/>
    <s v="Mobiles&amp;Accessories"/>
    <s v="Smartphones&amp;BasicMobiles"/>
    <n v="16499"/>
    <n v="20999"/>
    <n v="0.21"/>
    <x v="1"/>
    <x v="3"/>
    <x v="2"/>
    <x v="1"/>
    <n v="21350"/>
    <x v="0"/>
    <n v="85.4"/>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s v="Fire-Boltt Ninja Call Pro Plus 1.83&quot; Smart Watch with Bluetooth Calling, AI Voice Assistance, 100 Sports Modes IP67 Rating, 240*280 Pixel High Resolution"/>
    <x v="289"/>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s v="Wayona Nylon Braided USB to Lightning Fast Charging and Data Sync Cable Compatible for iPhone 13, 12,11, X, 8, 7, 6, 5, iPad Air, Pro, Mini (3 FT Pack of 1, Grey)"/>
    <x v="0"/>
    <x v="0"/>
    <x v="0"/>
    <s v="Accessories&amp;Peripherals"/>
    <s v="Cables&amp;Accessories"/>
    <n v="399"/>
    <n v="1099"/>
    <n v="0.64"/>
    <x v="0"/>
    <x v="0"/>
    <x v="0"/>
    <x v="0"/>
    <n v="24270"/>
    <x v="0"/>
    <n v="101.934"/>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s v="Redmi 9 Activ (Carbon Black, 4GB RAM, 64GB Storage) | Octa-core Helio G35 | 5000 mAh Battery"/>
    <x v="321"/>
    <x v="21"/>
    <x v="1"/>
    <s v="Mobiles&amp;Accessories"/>
    <s v="Smartphones&amp;BasicMobiles"/>
    <n v="8499"/>
    <n v="10999"/>
    <n v="0.23"/>
    <x v="1"/>
    <x v="3"/>
    <x v="2"/>
    <x v="3"/>
    <n v="313836"/>
    <x v="0"/>
    <n v="1286.727599999999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s v="Redmi 9A Sport (Coral Green, 2GB RAM, 32GB Storage) | 2GHz Octa-core Helio G25 Processor | 5000 mAh Battery"/>
    <x v="322"/>
    <x v="21"/>
    <x v="1"/>
    <s v="Mobiles&amp;Accessories"/>
    <s v="Smartphones&amp;BasicMobiles"/>
    <n v="6499"/>
    <n v="8499"/>
    <n v="0.24"/>
    <x v="1"/>
    <x v="3"/>
    <x v="2"/>
    <x v="3"/>
    <n v="313836"/>
    <x v="0"/>
    <n v="1286.727599999999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s v="Fire-Boltt Ninja Call Pro Plus 1.83&quot; Smart Watch with Bluetooth Calling, AI Voice Assistance, 100 Sports Modes IP67 Rating, 240*280 Pixel High Resolution"/>
    <x v="289"/>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Redmi 10A (Sea Blue, 4GB RAM, 64GB Storage) | 2 Ghz Octa Core Helio G25 | 5000 mAh Battery | Finger Print Sensor | Upto 5GB RAM with RAM Booster"/>
    <x v="323"/>
    <x v="21"/>
    <x v="1"/>
    <s v="Mobiles&amp;Accessories"/>
    <s v="Smartphones&amp;BasicMobiles"/>
    <n v="8999"/>
    <n v="11999"/>
    <n v="0.25"/>
    <x v="1"/>
    <x v="3"/>
    <x v="2"/>
    <x v="1"/>
    <n v="12796"/>
    <x v="0"/>
    <n v="51.183999999999997"/>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s v="AGARO Blaze USB 3.0 to USB Type C OTG Adapter"/>
    <x v="324"/>
    <x v="28"/>
    <x v="1"/>
    <s v="Mobiles&amp;Accessories"/>
    <s v="MobileAccessories"/>
    <n v="139"/>
    <n v="495"/>
    <n v="0.72"/>
    <x v="0"/>
    <x v="0"/>
    <x v="1"/>
    <x v="4"/>
    <n v="14185"/>
    <x v="0"/>
    <n v="60.995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s v="Fire-Boltt Visionary 1.78&quot; AMOLED Bluetooth Calling Smartwatch with 368*448 Pixel Resolution 100+ Sports Mode, TWS Connection, Voice Assistance, SPO2 &amp; Heart Rate Monitoring"/>
    <x v="325"/>
    <x v="19"/>
    <x v="1"/>
    <s v="WearableTechnology"/>
    <e v="#VALUE!"/>
    <n v="3999"/>
    <n v="16999"/>
    <n v="0.76"/>
    <x v="0"/>
    <x v="0"/>
    <x v="2"/>
    <x v="4"/>
    <n v="17159"/>
    <x v="0"/>
    <n v="73.783699999999996"/>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s v="Noise ColorFit Pro 4 Advanced Bluetooth Calling Smart Watch with 1.72&quot; TruView Display, Fully-Functional Digital Crown, 311 PPI, 60Hz Refresh Rate, 500 NITS Brightness (Charcoal Black)"/>
    <x v="326"/>
    <x v="19"/>
    <x v="1"/>
    <s v="WearableTechnology"/>
    <e v="#VALUE!"/>
    <n v="2998"/>
    <n v="5999"/>
    <n v="0.5"/>
    <x v="0"/>
    <x v="1"/>
    <x v="2"/>
    <x v="3"/>
    <n v="5179"/>
    <x v="0"/>
    <n v="21.233899999999998"/>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s v="Ambrane Unbreakable 60W / 3A Fast Charging 1.5m Braided Type C Cable for Smartphones, Tablets, Laptops &amp; other Type C devices, PD Technology, 480Mbps Data Sync, Quick Charge 3.0 (RCT15A, Black)"/>
    <x v="1"/>
    <x v="0"/>
    <x v="0"/>
    <s v="Accessories&amp;Peripherals"/>
    <s v="Cables&amp;Accessories"/>
    <n v="199"/>
    <n v="349"/>
    <n v="0.43"/>
    <x v="1"/>
    <x v="1"/>
    <x v="1"/>
    <x v="1"/>
    <n v="43993"/>
    <x v="0"/>
    <n v="175.97200000000001"/>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s v="iQOO Z6 Lite 5G by vivo (Stellar Green, 6GB RAM, 128GB Storage) | World's First Snapdragon 4 Gen 1 | 120Hz Refresh Rate | 5000mAh Battery | Travel Adapter to be Purchased Separately"/>
    <x v="327"/>
    <x v="21"/>
    <x v="1"/>
    <s v="Mobiles&amp;Accessories"/>
    <s v="Smartphones&amp;BasicMobiles"/>
    <n v="15499"/>
    <n v="18999"/>
    <n v="0.18"/>
    <x v="1"/>
    <x v="4"/>
    <x v="2"/>
    <x v="3"/>
    <n v="19252"/>
    <x v="0"/>
    <n v="78.933199999999985"/>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s v="Sounce Fast Phone Charging Cable &amp; Data Sync USB Cable Compatible for iPhone 13, 12,11, X, 8, 7, 6, 5, iPad Air, Pro, Mini &amp; iOS Devices"/>
    <x v="2"/>
    <x v="0"/>
    <x v="0"/>
    <s v="Accessories&amp;Peripherals"/>
    <s v="Cables&amp;Accessories"/>
    <n v="199"/>
    <n v="999"/>
    <n v="0.8"/>
    <x v="0"/>
    <x v="0"/>
    <x v="1"/>
    <x v="2"/>
    <n v="7928"/>
    <x v="0"/>
    <n v="30.9192"/>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s v="Fire-Boltt Ninja Call Pro Plus 1.83&quot; Smart Watch with Bluetooth Calling, AI Voice Assistance, 100 Sports Modes IP67 Rating, 240*280 Pixel High Resolution"/>
    <x v="289"/>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s v="Redmi 10A (Slate Grey, 4GB RAM, 64GB Storage) | 2 Ghz Octa Core Helio G25 | 5000 mAh Battery | Finger Print Sensor | Upto 5GB RAM with RAM Booster"/>
    <x v="328"/>
    <x v="21"/>
    <x v="1"/>
    <s v="Mobiles&amp;Accessories"/>
    <s v="Smartphones&amp;BasicMobiles"/>
    <n v="8999"/>
    <n v="11999"/>
    <n v="0.25"/>
    <x v="1"/>
    <x v="3"/>
    <x v="2"/>
    <x v="1"/>
    <n v="12796"/>
    <x v="0"/>
    <n v="51.183999999999997"/>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s v="Duracell 38W Fast Car Charger Adapter with Dual Output. Quick Charge, Type C PD 20W &amp; Qualcomm Certified 3.0 Compatible for iPhone, All Smartphones, Tablets &amp; More (Copper &amp; Black)"/>
    <x v="329"/>
    <x v="25"/>
    <x v="1"/>
    <s v="Mobiles&amp;Accessories"/>
    <s v="MobileAccessories"/>
    <n v="873"/>
    <n v="1699"/>
    <n v="0.49"/>
    <x v="1"/>
    <x v="1"/>
    <x v="2"/>
    <x v="5"/>
    <n v="1680"/>
    <x v="0"/>
    <n v="7.3920000000000003"/>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s v="realme narzo 50 (Speed Blue, 4GB RAM+64GB Storage) Helio G96 Processor | 50MP AI Triple Camera | 120Hz Ultra Smooth Display"/>
    <x v="330"/>
    <x v="21"/>
    <x v="1"/>
    <s v="Mobiles&amp;Accessories"/>
    <s v="Smartphones&amp;BasicMobiles"/>
    <n v="12999"/>
    <n v="15999"/>
    <n v="0.19"/>
    <x v="1"/>
    <x v="4"/>
    <x v="2"/>
    <x v="0"/>
    <n v="13246"/>
    <x v="0"/>
    <n v="55.633200000000002"/>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s v="WeCool Bluetooth Extendable Selfie Sticks with Wireless Remote and Tripod Stand, 3-in-1 Multifunctional Selfie Stick with Tripod Stand Compatible with iPhone/OnePlus/Samsung/Oppo/Vivo and All Phones"/>
    <x v="331"/>
    <x v="29"/>
    <x v="1"/>
    <s v="Mobiles&amp;Accessories"/>
    <s v="MobileAccessories"/>
    <n v="539"/>
    <n v="1599"/>
    <n v="0.66"/>
    <x v="0"/>
    <x v="0"/>
    <x v="2"/>
    <x v="11"/>
    <n v="14648"/>
    <x v="0"/>
    <n v="55.66239999999999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s v="Fire-Boltt Phoenix Smart Watch with Bluetooth Calling 1.3&quot;,120+ Sports Modes, 240*240 PX High Res with SpO2, Heart Rate Monitoring &amp; IP67 Rating"/>
    <x v="290"/>
    <x v="19"/>
    <x v="1"/>
    <s v="WearableTechnology"/>
    <e v="#VALUE!"/>
    <n v="1999"/>
    <n v="9999"/>
    <n v="0.8"/>
    <x v="0"/>
    <x v="0"/>
    <x v="2"/>
    <x v="4"/>
    <n v="27696"/>
    <x v="0"/>
    <n v="119.0928"/>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s v="OPPO A74 5G (Fantastic Purple,6GB RAM,128GB Storage) with No Cost EMI/Additional Exchange Offers"/>
    <x v="332"/>
    <x v="21"/>
    <x v="1"/>
    <s v="Mobiles&amp;Accessories"/>
    <s v="Smartphones&amp;BasicMobiles"/>
    <n v="15490"/>
    <n v="20990"/>
    <n v="0.26"/>
    <x v="1"/>
    <x v="3"/>
    <x v="2"/>
    <x v="0"/>
    <n v="32916"/>
    <x v="0"/>
    <n v="138.24719999999999"/>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s v="Redmi Note 11 Pro + 5G (Stealth Black, 6GB RAM, 128GB Storage) | 67W Turbo Charge | 120Hz Super AMOLED Display | Additional Exchange Offers | Charger Included"/>
    <x v="333"/>
    <x v="21"/>
    <x v="1"/>
    <s v="Mobiles&amp;Accessories"/>
    <s v="Smartphones&amp;BasicMobiles"/>
    <n v="19999"/>
    <n v="24999"/>
    <n v="0.2"/>
    <x v="1"/>
    <x v="3"/>
    <x v="2"/>
    <x v="2"/>
    <n v="25824"/>
    <x v="0"/>
    <n v="100.7136"/>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s v="Samsung Original 25W USB Travel Lightning Adapter for Cellular Phones, Black"/>
    <x v="334"/>
    <x v="27"/>
    <x v="1"/>
    <s v="Mobiles&amp;Accessories"/>
    <s v="MobileAccessories"/>
    <n v="1075"/>
    <n v="1699"/>
    <n v="0.37"/>
    <x v="1"/>
    <x v="3"/>
    <x v="2"/>
    <x v="5"/>
    <n v="7462"/>
    <x v="0"/>
    <n v="32.832799999999999"/>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s v="realme Buds Classic Wired in Ear Earphones with Mic (Black)"/>
    <x v="335"/>
    <x v="24"/>
    <x v="1"/>
    <s v="Headphones,Earbuds&amp;Accessories"/>
    <s v="Headphones"/>
    <n v="399"/>
    <n v="699"/>
    <n v="0.43"/>
    <x v="1"/>
    <x v="1"/>
    <x v="0"/>
    <x v="1"/>
    <n v="37817"/>
    <x v="0"/>
    <n v="151.268"/>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s v="Noise ColorFit Pulse Grand Smart Watch with 1.69&quot; HD Display, 60 Sports Modes, 150 Watch Faces, Spo2 Monitoring, Call Notification, Quick Replies to Text &amp; Calls (Rose Pink)"/>
    <x v="313"/>
    <x v="19"/>
    <x v="1"/>
    <s v="WearableTechnology"/>
    <e v="#VALUE!"/>
    <n v="1999"/>
    <n v="3990"/>
    <n v="0.5"/>
    <x v="0"/>
    <x v="1"/>
    <x v="2"/>
    <x v="1"/>
    <n v="30254"/>
    <x v="0"/>
    <n v="121.01600000000001"/>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s v="boAt Wave Call Smart Watch, Smart Talk with Advanced Dedicated Bluetooth Calling Chip, 1.69‚Äù HD Display with 550 NITS &amp; 70% Color Gamut, 150+ Watch Faces, Multi-Sport Modes, HR, SpO2, IP68(Mauve)"/>
    <x v="291"/>
    <x v="19"/>
    <x v="1"/>
    <s v="WearableTechnology"/>
    <e v="#VALUE!"/>
    <n v="1999"/>
    <n v="7990"/>
    <n v="0.75"/>
    <x v="0"/>
    <x v="0"/>
    <x v="2"/>
    <x v="11"/>
    <n v="17831"/>
    <x v="0"/>
    <n v="67.757799999999989"/>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s v="boAt Deuce USB 300 2 in 1 Type-C &amp; Micro USB Stress Resistant, Tangle-Free, Sturdy Cable with 3A Fast Charging &amp; 480mbps Data Transmission, 10000+ Bends Lifespan and Extended 1.5m Length(Martian Red)"/>
    <x v="3"/>
    <x v="0"/>
    <x v="0"/>
    <s v="Accessories&amp;Peripherals"/>
    <s v="Cables&amp;Accessories"/>
    <n v="329"/>
    <n v="699"/>
    <n v="0.53"/>
    <x v="0"/>
    <x v="1"/>
    <x v="0"/>
    <x v="0"/>
    <n v="94364"/>
    <x v="0"/>
    <n v="396.32880000000006"/>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s v="Portronics Konnect L 1.2M Fast Charging 3A 8 Pin USB Cable with Charge &amp; Sync Function for iPhone, iPad (Grey)"/>
    <x v="4"/>
    <x v="0"/>
    <x v="0"/>
    <s v="Accessories&amp;Peripherals"/>
    <s v="Cables&amp;Accessories"/>
    <n v="154"/>
    <n v="399"/>
    <n v="0.61"/>
    <x v="0"/>
    <x v="0"/>
    <x v="1"/>
    <x v="0"/>
    <n v="16905"/>
    <x v="0"/>
    <n v="71.0010000000000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s v="iQOO Neo 6 5G (Dark Nova, 8GB RAM, 128GB Storage) | Snapdragon¬Æ 870 5G | 80W FlashCharge"/>
    <x v="336"/>
    <x v="21"/>
    <x v="1"/>
    <s v="Mobiles&amp;Accessories"/>
    <s v="Smartphones&amp;BasicMobiles"/>
    <n v="28999"/>
    <n v="34999"/>
    <n v="0.17"/>
    <x v="1"/>
    <x v="4"/>
    <x v="2"/>
    <x v="5"/>
    <n v="20311"/>
    <x v="0"/>
    <n v="89.368400000000008"/>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s v="boAt Xtend Smartwatch with Alexa Built-in, 1.69‚Äù HD Display, Multiple Watch Faces, Stress Monitor, Heart &amp; SpO2 Monitoring, 14 Sports Modes, Sleep Monitor, 5 ATM &amp; 7 Days Battery(Charcoal Black)"/>
    <x v="337"/>
    <x v="19"/>
    <x v="1"/>
    <s v="WearableTechnology"/>
    <e v="#VALUE!"/>
    <n v="2299"/>
    <n v="7990"/>
    <n v="0.71"/>
    <x v="0"/>
    <x v="0"/>
    <x v="2"/>
    <x v="0"/>
    <n v="69622"/>
    <x v="0"/>
    <n v="292.41239999999999"/>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s v="Tygot Bluetooth Extendable Selfie Sticks with Wireless Remote and Tripod Stand, 3-in-1 Multifunctional Selfie Stick with Tripod Stand Compatible with iPhone/OnePlus/Samsung/Oppo/Vivo and All Phones"/>
    <x v="338"/>
    <x v="30"/>
    <x v="1"/>
    <s v="Mobiles&amp;Accessories"/>
    <s v="MobileAccessories"/>
    <n v="399"/>
    <n v="1999"/>
    <n v="0.8"/>
    <x v="0"/>
    <x v="0"/>
    <x v="0"/>
    <x v="1"/>
    <n v="3382"/>
    <x v="0"/>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s v="Samsung EVO Plus 128GB microSDXC UHS-I U3 130MB/s Full HD &amp; 4K UHD Memory Card with Adapter (MB-MC128KA), Blue"/>
    <x v="339"/>
    <x v="22"/>
    <x v="1"/>
    <s v="Accessories"/>
    <s v="MemoryCards"/>
    <n v="1149"/>
    <n v="3999"/>
    <n v="0.71"/>
    <x v="0"/>
    <x v="0"/>
    <x v="2"/>
    <x v="4"/>
    <n v="140036"/>
    <x v="0"/>
    <n v="602.15480000000002"/>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s v="Portronics Adapto 20 Type C 20W Fast PD/Type C Adapter Charger with Fast Charging for iPhone 12/12 Pro/12 Mini/12 Pro Max/11/XS/XR/X/8/Plus, iPad Pro/Air/Mini, Galaxy 10/9/8 (Adapter Only) White"/>
    <x v="340"/>
    <x v="27"/>
    <x v="1"/>
    <s v="Mobiles&amp;Accessories"/>
    <s v="MobileAccessories"/>
    <n v="529"/>
    <n v="1499"/>
    <n v="0.65"/>
    <x v="0"/>
    <x v="0"/>
    <x v="2"/>
    <x v="3"/>
    <n v="8599"/>
    <x v="0"/>
    <n v="35.255899999999997"/>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s v="Samsung Galaxy M13 5G (Aqua Green, 6GB, 128GB Storage) | 5000mAh Battery | Upto 12GB RAM with RAM Plus"/>
    <x v="341"/>
    <x v="21"/>
    <x v="1"/>
    <s v="Mobiles&amp;Accessories"/>
    <s v="Smartphones&amp;BasicMobiles"/>
    <n v="13999"/>
    <n v="19499"/>
    <n v="0.28000000000000003"/>
    <x v="1"/>
    <x v="3"/>
    <x v="2"/>
    <x v="3"/>
    <n v="18998"/>
    <x v="0"/>
    <n v="77.89180000000000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s v="boAt Bassheads 100 in Ear Wired Earphones with Mic(Furious Red)"/>
    <x v="307"/>
    <x v="24"/>
    <x v="1"/>
    <s v="Headphones,Earbuds&amp;Accessories"/>
    <s v="Headphones"/>
    <n v="379"/>
    <n v="999"/>
    <n v="0.62"/>
    <x v="0"/>
    <x v="0"/>
    <x v="0"/>
    <x v="3"/>
    <n v="363713"/>
    <x v="0"/>
    <n v="1491.2232999999999"/>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s v="iQOO Z6 44W by vivo (Lumina Blue, 4GB RAM, 128GB Storage) | 6.44&quot; FHD+ AMOLED Display | 50% Charge in just 27 mins | in-Display Fingerprint Scanning"/>
    <x v="342"/>
    <x v="21"/>
    <x v="1"/>
    <s v="Mobiles&amp;Accessories"/>
    <s v="Smartphones&amp;BasicMobiles"/>
    <n v="13999"/>
    <n v="19999"/>
    <n v="0.3"/>
    <x v="1"/>
    <x v="3"/>
    <x v="2"/>
    <x v="3"/>
    <n v="19252"/>
    <x v="0"/>
    <n v="78.933199999999985"/>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s v="Fire-Boltt Gladiator 1.96&quot; Biggest Display Smart Watch with Bluetooth Calling, Voice Assistant &amp;123 Sports Modes, 8 Unique UI Interactions, SpO2, 24/7 Heart Rate Tracking"/>
    <x v="343"/>
    <x v="19"/>
    <x v="1"/>
    <s v="WearableTechnology"/>
    <e v="#VALUE!"/>
    <n v="3999"/>
    <n v="9999"/>
    <n v="0.6"/>
    <x v="0"/>
    <x v="1"/>
    <x v="2"/>
    <x v="5"/>
    <n v="73"/>
    <x v="1"/>
    <n v="0.32119999999999999"/>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s v="pTron Solero TB301 3A Type-C Data and Fast Charging Cable, Made in India, 480Mbps Data Sync, Strong and Durable 1.5-Meter Nylon Braided USB Cable for Type-C Devices for Charging Adapter (Black)"/>
    <x v="5"/>
    <x v="0"/>
    <x v="0"/>
    <s v="Accessories&amp;Peripherals"/>
    <s v="Cables&amp;Accessories"/>
    <n v="149"/>
    <n v="1000"/>
    <n v="0.85"/>
    <x v="0"/>
    <x v="2"/>
    <x v="1"/>
    <x v="2"/>
    <n v="24870"/>
    <x v="0"/>
    <n v="96.992999999999995"/>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s v="STRIFF PS2_01 Multi Angle Mobile/Tablet Tabletop Stand. Phone Holder for iPhone, Android, Samsung, OnePlus, Xiaomi. Portable, Foldable Cell Phone Stand. Perfect for Bed, Office, Home &amp; Desktop (Black)"/>
    <x v="344"/>
    <x v="31"/>
    <x v="1"/>
    <s v="Mobiles&amp;Accessories"/>
    <s v="MobileAccessories"/>
    <n v="99"/>
    <n v="499"/>
    <n v="0.8"/>
    <x v="0"/>
    <x v="0"/>
    <x v="1"/>
    <x v="4"/>
    <n v="42641"/>
    <x v="0"/>
    <n v="183.35629999999998"/>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s v="Samsung Galaxy Buds Live Bluetooth Truly Wireless in Ear Earbuds with Mic, Upto 21 Hours Playtime, Mystic Black"/>
    <x v="345"/>
    <x v="24"/>
    <x v="1"/>
    <s v="Headphones,Earbuds&amp;Accessories"/>
    <s v="Headphones"/>
    <n v="4790"/>
    <n v="15990"/>
    <n v="0.7"/>
    <x v="0"/>
    <x v="0"/>
    <x v="2"/>
    <x v="1"/>
    <n v="4390"/>
    <x v="0"/>
    <n v="17.559999999999999"/>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s v="OnePlus Nord 2T 5G (Jade Fog, 12GB RAM, 256GB Storage)"/>
    <x v="294"/>
    <x v="21"/>
    <x v="1"/>
    <s v="Mobiles&amp;Accessories"/>
    <s v="Smartphones&amp;BasicMobiles"/>
    <n v="33999"/>
    <n v="33999"/>
    <n v="0"/>
    <x v="1"/>
    <x v="4"/>
    <x v="2"/>
    <x v="4"/>
    <n v="17415"/>
    <x v="0"/>
    <n v="74.884499999999989"/>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s v="Sounce Spiral Charger Cable Protector Data Cable Saver Charging Cord Protective Cable Cover Headphone MacBook Laptop Earphone Cell Phone Set of 3 (Cable Protector (12 Units))"/>
    <x v="346"/>
    <x v="32"/>
    <x v="0"/>
    <s v="Accessories&amp;Peripherals"/>
    <s v="Cables&amp;Accessories"/>
    <n v="99"/>
    <n v="999"/>
    <n v="0.9"/>
    <x v="0"/>
    <x v="2"/>
    <x v="1"/>
    <x v="1"/>
    <n v="1396"/>
    <x v="0"/>
    <n v="5.58399999999999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s v="PTron Boom Ultima 4D Dual Driver, in-Ear Gaming Wired Headphones with in-line Mic, Volume Control &amp; Passive Noise Cancelling Boom 3 Earphones - (Dark Blue)"/>
    <x v="347"/>
    <x v="24"/>
    <x v="1"/>
    <s v="Headphones,Earbuds&amp;Accessories"/>
    <s v="Headphones"/>
    <n v="299"/>
    <n v="1900"/>
    <n v="0.84"/>
    <x v="0"/>
    <x v="2"/>
    <x v="0"/>
    <x v="9"/>
    <n v="18202"/>
    <x v="0"/>
    <n v="65.527200000000008"/>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s v="Samsung Galaxy M13 (Aqua Green, 4GB, 64GB Storage) | 6000mAh Battery | Upto 8GB RAM with RAM Plus"/>
    <x v="317"/>
    <x v="21"/>
    <x v="1"/>
    <s v="Mobiles&amp;Accessories"/>
    <s v="Smartphones&amp;BasicMobiles"/>
    <n v="10999"/>
    <n v="14999"/>
    <n v="0.27"/>
    <x v="1"/>
    <x v="3"/>
    <x v="2"/>
    <x v="3"/>
    <n v="18998"/>
    <x v="0"/>
    <n v="77.89180000000000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s v="OnePlus 10R 5G (Forest Green, 8GB RAM, 128GB Storage, 80W SuperVOOC)"/>
    <x v="348"/>
    <x v="21"/>
    <x v="1"/>
    <s v="Mobiles&amp;Accessories"/>
    <s v="Smartphones&amp;BasicMobiles"/>
    <n v="34999"/>
    <n v="38999"/>
    <n v="0.1"/>
    <x v="1"/>
    <x v="4"/>
    <x v="2"/>
    <x v="0"/>
    <n v="11029"/>
    <x v="0"/>
    <n v="46.321800000000003"/>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s v="Samsung Galaxy M33 5G (Emerald Brown, 6GB, 128GB Storage) | 6000mAh Battery | Upto 12GB RAM with RAM Plus | Travel Adapter to be Purchased Separately"/>
    <x v="319"/>
    <x v="21"/>
    <x v="1"/>
    <s v="Mobiles&amp;Accessories"/>
    <s v="Smartphones&amp;BasicMobiles"/>
    <n v="16999"/>
    <n v="24999"/>
    <n v="0.32"/>
    <x v="1"/>
    <x v="3"/>
    <x v="2"/>
    <x v="3"/>
    <n v="22318"/>
    <x v="0"/>
    <n v="91.50379999999999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s v="Ambrane Mobile Holding Stand, 180¬∞ Perfect View, Height Adjustment, Wide Compatibility, Multipurpose, Anti-Skid Design (Twistand, Black)"/>
    <x v="349"/>
    <x v="31"/>
    <x v="1"/>
    <s v="Mobiles&amp;Accessories"/>
    <s v="MobileAccessories"/>
    <n v="199"/>
    <n v="499"/>
    <n v="0.6"/>
    <x v="0"/>
    <x v="1"/>
    <x v="1"/>
    <x v="3"/>
    <n v="1786"/>
    <x v="0"/>
    <n v="7.322599999999999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s v="Ambrane 10000mAh Slim Power Bank, 20W Fast Charging, Dual Output, Type C PD (Input &amp; Output), Quick Charge, Li-Polymer, Multi-Layer Protection for iPhone, Anrdoid &amp; Other Devices (Stylo 10K, Black)"/>
    <x v="350"/>
    <x v="20"/>
    <x v="1"/>
    <s v="Mobiles&amp;Accessories"/>
    <s v="MobileAccessories"/>
    <n v="999"/>
    <n v="1599"/>
    <n v="0.38"/>
    <x v="1"/>
    <x v="3"/>
    <x v="2"/>
    <x v="1"/>
    <n v="7222"/>
    <x v="0"/>
    <n v="28.88800000000000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s v="Nokia 105 Single SIM, Keypad Mobile Phone with Wireless FM Radio | Blue"/>
    <x v="300"/>
    <x v="23"/>
    <x v="1"/>
    <s v="Mobiles&amp;Accessories"/>
    <s v="Smartphones&amp;BasicMobiles"/>
    <n v="1299"/>
    <n v="1599"/>
    <n v="0.19"/>
    <x v="1"/>
    <x v="4"/>
    <x v="2"/>
    <x v="1"/>
    <n v="128311"/>
    <x v="0"/>
    <n v="513.24400000000003"/>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s v="PTron Tangent Lite Bluetooth 5.0 Earphones with Mic, Hi-Fi Stereo Sound Neckband, 8Hrs Playtime, Lightweight Snug-fit in-Ear Headphones, IPX4 Water Resistant, Fast Charge &amp; Voice Assistant (Black)"/>
    <x v="351"/>
    <x v="24"/>
    <x v="1"/>
    <s v="Headphones,Earbuds&amp;Accessories"/>
    <s v="Headphones"/>
    <n v="599"/>
    <n v="1800"/>
    <n v="0.67"/>
    <x v="0"/>
    <x v="0"/>
    <x v="2"/>
    <x v="12"/>
    <n v="83996"/>
    <x v="0"/>
    <n v="293.98599999999999"/>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s v="Samsung EVO Plus 64GB microSDXC UHS-I U1 130MB/s Full HD &amp; 4K UHD Memory Card with Adapter (MB-MC64KA), Blue"/>
    <x v="352"/>
    <x v="22"/>
    <x v="1"/>
    <s v="Accessories"/>
    <s v="MemoryCards"/>
    <n v="599"/>
    <n v="1899"/>
    <n v="0.68"/>
    <x v="0"/>
    <x v="0"/>
    <x v="2"/>
    <x v="4"/>
    <n v="140036"/>
    <x v="0"/>
    <n v="602.15480000000002"/>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s v="Ambrane 20000mAh Power Bank with 20W Fast Charging, Triple Output, Power Delivery, Type C Input, Made in India, Multi-Layer Protection, Li-Polymer + Type C Cable (Stylo-20k, Black)"/>
    <x v="353"/>
    <x v="20"/>
    <x v="1"/>
    <s v="Mobiles&amp;Accessories"/>
    <s v="MobileAccessories"/>
    <n v="1799"/>
    <n v="2499"/>
    <n v="0.28000000000000003"/>
    <x v="1"/>
    <x v="3"/>
    <x v="2"/>
    <x v="3"/>
    <n v="18678"/>
    <x v="0"/>
    <n v="76.57979999999999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s v="boAt Micro USB 55 Tangle-free, Sturdy Micro USB Cable with 3A Fast Charging &amp; 480mbps Data Transmission (Black)"/>
    <x v="6"/>
    <x v="0"/>
    <x v="0"/>
    <s v="Accessories&amp;Peripherals"/>
    <s v="Cables&amp;Accessories"/>
    <n v="176.63"/>
    <n v="499"/>
    <n v="0.65"/>
    <x v="0"/>
    <x v="0"/>
    <x v="1"/>
    <x v="3"/>
    <n v="15189"/>
    <x v="0"/>
    <n v="62.274899999999995"/>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s v="Samsung Galaxy M13 (Midnight Blue, 4GB, 64GB Storage) | 6000mAh Battery | Upto 8GB RAM with RAM Plus"/>
    <x v="354"/>
    <x v="21"/>
    <x v="1"/>
    <s v="Mobiles&amp;Accessories"/>
    <s v="Smartphones&amp;BasicMobiles"/>
    <n v="10999"/>
    <n v="14999"/>
    <n v="0.27"/>
    <x v="1"/>
    <x v="3"/>
    <x v="2"/>
    <x v="3"/>
    <n v="18998"/>
    <x v="0"/>
    <n v="77.89180000000000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s v="boAt Xtend Smartwatch with Alexa Built-in, 1.69‚Äù HD Display, Multiple Watch Faces, Stress Monitor, Heart &amp; SpO2 Monitoring, 14 Sports Modes, Sleep Monitor, 5 ATM &amp; 7 Days Battery(Pitch Black)"/>
    <x v="337"/>
    <x v="19"/>
    <x v="1"/>
    <s v="WearableTechnology"/>
    <e v="#VALUE!"/>
    <n v="2999"/>
    <n v="7990"/>
    <n v="0.62"/>
    <x v="0"/>
    <x v="0"/>
    <x v="2"/>
    <x v="3"/>
    <n v="48449"/>
    <x v="0"/>
    <n v="198.640899999999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s v="boAt Wave Call Smart Watch, Smart Talk with Advanced Dedicated Bluetooth Calling Chip, 1.69‚Äù HD Display with 550 NITS &amp; 70% Color Gamut, 150+ Watch Faces, Multi-Sport Modes, HR, SpO2, IP68(Deep Blue)"/>
    <x v="291"/>
    <x v="19"/>
    <x v="1"/>
    <s v="WearableTechnology"/>
    <e v="#VALUE!"/>
    <n v="1999"/>
    <n v="7990"/>
    <n v="0.75"/>
    <x v="0"/>
    <x v="0"/>
    <x v="2"/>
    <x v="11"/>
    <n v="17831"/>
    <x v="0"/>
    <n v="67.757799999999989"/>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s v="MI Usb Type-C Cable Smartphone (Black)"/>
    <x v="7"/>
    <x v="0"/>
    <x v="0"/>
    <s v="Accessories&amp;Peripherals"/>
    <s v="Cables&amp;Accessories"/>
    <n v="229"/>
    <n v="299"/>
    <n v="0.23"/>
    <x v="1"/>
    <x v="3"/>
    <x v="0"/>
    <x v="4"/>
    <n v="30411"/>
    <x v="0"/>
    <n v="130.7673000000000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s v="Ambrane Unbreakable 60W / 3A Fast Charging 1.5m Braided Micro USB Cable for Smartphones, Tablets, Laptops &amp; Other Micro USB Devices, 480Mbps Data Sync, Quick Charge 3.0 (RCM15, Black)"/>
    <x v="1"/>
    <x v="0"/>
    <x v="0"/>
    <s v="Accessories&amp;Peripherals"/>
    <s v="Cables&amp;Accessories"/>
    <n v="199"/>
    <n v="299"/>
    <n v="0.33"/>
    <x v="1"/>
    <x v="3"/>
    <x v="1"/>
    <x v="1"/>
    <n v="43994"/>
    <x v="0"/>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s v="MI Xiaomi 22.5W Fast USB Type C Charger Combo for Tablets - White"/>
    <x v="355"/>
    <x v="27"/>
    <x v="1"/>
    <s v="Mobiles&amp;Accessories"/>
    <s v="MobileAccessories"/>
    <n v="649"/>
    <n v="999"/>
    <n v="0.35"/>
    <x v="1"/>
    <x v="3"/>
    <x v="2"/>
    <x v="0"/>
    <n v="1315"/>
    <x v="0"/>
    <n v="5.5229999999999997"/>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s v="Samsung Galaxy M13 5G (Aqua Green, 6GB, 128GB Storage) | 5000mAh Battery | Upto 12GB RAM with RAM Plus"/>
    <x v="341"/>
    <x v="21"/>
    <x v="1"/>
    <s v="Mobiles&amp;Accessories"/>
    <s v="Smartphones&amp;BasicMobiles"/>
    <n v="13999"/>
    <n v="19499"/>
    <n v="0.28000000000000003"/>
    <x v="1"/>
    <x v="3"/>
    <x v="2"/>
    <x v="3"/>
    <n v="18998"/>
    <x v="0"/>
    <n v="77.89180000000000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s v="Gizga Essentials Spiral Cable Protector Cord Saver for Mac Charger, iPhone Charger, Wire Protector, Lightweight Durable Flexible Wire Winder for Charging Cables, Data Cables, Earphones, Pack of 10"/>
    <x v="356"/>
    <x v="33"/>
    <x v="1"/>
    <s v="Mobiles&amp;Accessories"/>
    <s v="MobileAccessories"/>
    <n v="119"/>
    <n v="299"/>
    <n v="0.6"/>
    <x v="0"/>
    <x v="1"/>
    <x v="1"/>
    <x v="3"/>
    <n v="5999"/>
    <x v="0"/>
    <n v="24.59589999999999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s v="Redmi Note 11 (Space Black, 4GB RAM, 64GB Storage)|90Hz FHD+ AMOLED Display | Qualcomm¬Æ Snapdragon‚Ñ¢ 680-6nm | 33W Charger Included"/>
    <x v="357"/>
    <x v="21"/>
    <x v="1"/>
    <s v="Mobiles&amp;Accessories"/>
    <s v="Smartphones&amp;BasicMobiles"/>
    <n v="12999"/>
    <n v="17999"/>
    <n v="0.28000000000000003"/>
    <x v="1"/>
    <x v="3"/>
    <x v="2"/>
    <x v="3"/>
    <n v="50772"/>
    <x v="0"/>
    <n v="208.16519999999997"/>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s v="Portronics Konnect L POR-1081 Fast Charging 3A Type-C Cable 1.2Meter with Charge &amp; Sync Function for All Type-C Devices (Grey)"/>
    <x v="9"/>
    <x v="0"/>
    <x v="0"/>
    <s v="Accessories&amp;Peripherals"/>
    <s v="Cables&amp;Accessories"/>
    <n v="154"/>
    <n v="339"/>
    <n v="0.55000000000000004"/>
    <x v="0"/>
    <x v="1"/>
    <x v="1"/>
    <x v="4"/>
    <n v="13391"/>
    <x v="0"/>
    <n v="57.5812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s v="Redmi Note 11 Pro + 5G (Phantom White, 8GB RAM, 128GB Storage) | 67W Turbo Charge | 120Hz Super AMOLED Display | Additional Exchange Offers | Charger Included"/>
    <x v="358"/>
    <x v="21"/>
    <x v="1"/>
    <s v="Mobiles&amp;Accessories"/>
    <s v="Smartphones&amp;BasicMobiles"/>
    <n v="20999"/>
    <n v="26999"/>
    <n v="0.22"/>
    <x v="1"/>
    <x v="3"/>
    <x v="2"/>
    <x v="2"/>
    <n v="25824"/>
    <x v="0"/>
    <n v="100.7136"/>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s v="USB Charger, Oraimo Elite Dual Port 5V/2.4A Wall Charger, USB Wall Charger Adapter for iPhone 11/Xs/XS Max/XR/X/8/7/6/Plus, iPad Pro/Air 2/Mini 3/Mini 4, Samsung S4/S5, and More"/>
    <x v="359"/>
    <x v="27"/>
    <x v="1"/>
    <s v="Mobiles&amp;Accessories"/>
    <s v="MobileAccessories"/>
    <n v="249"/>
    <n v="649"/>
    <n v="0.62"/>
    <x v="0"/>
    <x v="0"/>
    <x v="0"/>
    <x v="1"/>
    <n v="14404"/>
    <x v="0"/>
    <n v="57.61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s v="Goldmedal Curve Plus 202042 Plastic Spice 3-Pin 240V Universal Travel Adaptor (White)"/>
    <x v="360"/>
    <x v="27"/>
    <x v="1"/>
    <s v="Mobiles&amp;Accessories"/>
    <s v="MobileAccessories"/>
    <n v="99"/>
    <n v="171"/>
    <n v="0.42"/>
    <x v="1"/>
    <x v="1"/>
    <x v="1"/>
    <x v="6"/>
    <n v="11339"/>
    <x v="0"/>
    <n v="51.025500000000001"/>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s v="WeCool C1 Car Mobile Holder with One Click Technology,360¬∞ Rotational, Strong Suction Cup,Compatible with 4 to 6 Inch Devices, Wildshield and Dashboard Mobile Holder for Car, and Use"/>
    <x v="361"/>
    <x v="26"/>
    <x v="1"/>
    <s v="Mobiles&amp;Accessories"/>
    <s v="MobileAccessories"/>
    <n v="489"/>
    <n v="1999"/>
    <n v="0.76"/>
    <x v="0"/>
    <x v="0"/>
    <x v="0"/>
    <x v="1"/>
    <n v="3626"/>
    <x v="0"/>
    <n v="14.50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s v="HP 32GB Class 10 MicroSD Memory Card (U1 TF Card¬†32GB)"/>
    <x v="362"/>
    <x v="22"/>
    <x v="1"/>
    <s v="Accessories"/>
    <s v="MemoryCards"/>
    <n v="369"/>
    <n v="1600"/>
    <n v="0.77"/>
    <x v="0"/>
    <x v="0"/>
    <x v="0"/>
    <x v="1"/>
    <n v="32625"/>
    <x v="0"/>
    <n v="130.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s v="iQOO Z6 44W by vivo (Lumina Blue, 6GB RAM, 128GB Storage) | 6.44&quot; FHD+ AMOLED Display | 50% Charge in just 27 mins | in-Display Fingerprint Scanning"/>
    <x v="342"/>
    <x v="21"/>
    <x v="1"/>
    <s v="Mobiles&amp;Accessories"/>
    <s v="Smartphones&amp;BasicMobiles"/>
    <n v="15499"/>
    <n v="20999"/>
    <n v="0.26"/>
    <x v="1"/>
    <x v="3"/>
    <x v="2"/>
    <x v="3"/>
    <n v="19252"/>
    <x v="0"/>
    <n v="78.933199999999985"/>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s v="iQOO Z6 Lite 5G by vivo (Mystic Night, 6GB RAM, 128GB Storage) | World's First Snapdragon 4 Gen 1 | 120Hz Refresh Rate | 5000mAh Battery | Travel Adapter to be Purchased Separately"/>
    <x v="363"/>
    <x v="21"/>
    <x v="1"/>
    <s v="Mobiles&amp;Accessories"/>
    <s v="Smartphones&amp;BasicMobiles"/>
    <n v="15499"/>
    <n v="18999"/>
    <n v="0.18"/>
    <x v="1"/>
    <x v="4"/>
    <x v="2"/>
    <x v="3"/>
    <n v="19252"/>
    <x v="0"/>
    <n v="78.933199999999985"/>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s v="Redmi Note 11 Pro + 5G (Stealth Black, 8GB RAM, 256GB Storage) | 67W Turbo Charge | 120Hz Super AMOLED Display | Additional Exchange Offers | Charger Included"/>
    <x v="333"/>
    <x v="21"/>
    <x v="1"/>
    <s v="Mobiles&amp;Accessories"/>
    <s v="Smartphones&amp;BasicMobiles"/>
    <n v="22999"/>
    <n v="28999"/>
    <n v="0.21"/>
    <x v="1"/>
    <x v="3"/>
    <x v="2"/>
    <x v="2"/>
    <n v="25824"/>
    <x v="0"/>
    <n v="100.7136"/>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s v="boAt Bassheads 242 in Ear Wired Earphones with Mic(Active Black)"/>
    <x v="364"/>
    <x v="24"/>
    <x v="1"/>
    <s v="Headphones,Earbuds&amp;Accessories"/>
    <s v="Headphones"/>
    <n v="599"/>
    <n v="1490"/>
    <n v="0.6"/>
    <x v="0"/>
    <x v="1"/>
    <x v="2"/>
    <x v="3"/>
    <n v="161679"/>
    <x v="0"/>
    <n v="662.88389999999993"/>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s v="Portronics MODESK POR-122 Universal Mobile Tabletop Holder (Black)"/>
    <x v="365"/>
    <x v="31"/>
    <x v="1"/>
    <s v="Mobiles&amp;Accessories"/>
    <s v="MobileAccessories"/>
    <n v="134"/>
    <n v="699"/>
    <n v="0.81"/>
    <x v="0"/>
    <x v="2"/>
    <x v="1"/>
    <x v="3"/>
    <n v="16685"/>
    <x v="0"/>
    <n v="68.408499999999989"/>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s v="realme narzo 50i (Mint Green, 2GB RAM+32GB Storage) Octa Core Processor | 6.5&quot; inch Large Display"/>
    <x v="366"/>
    <x v="21"/>
    <x v="1"/>
    <s v="Mobiles&amp;Accessories"/>
    <s v="Smartphones&amp;BasicMobiles"/>
    <n v="7499"/>
    <n v="7999"/>
    <n v="0.06"/>
    <x v="1"/>
    <x v="4"/>
    <x v="2"/>
    <x v="1"/>
    <n v="30907"/>
    <x v="0"/>
    <n v="123.628"/>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s v="MI 10000mAh 3i Lithium Polymer Power Bank Dual Input(Micro-USB and Type C) and Output Ports 18W Fast Charging (Metallic Blue)"/>
    <x v="367"/>
    <x v="20"/>
    <x v="1"/>
    <s v="Mobiles&amp;Accessories"/>
    <s v="MobileAccessories"/>
    <n v="1149"/>
    <n v="2199"/>
    <n v="0.48"/>
    <x v="1"/>
    <x v="1"/>
    <x v="2"/>
    <x v="4"/>
    <n v="178912"/>
    <x v="0"/>
    <n v="769.32159999999999"/>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s v="Nokia 105 Plus Single SIM, Keypad Mobile Phone with Wireless FM Radio, Memory Card Slot and MP3 Player | Red"/>
    <x v="368"/>
    <x v="23"/>
    <x v="1"/>
    <s v="Mobiles&amp;Accessories"/>
    <s v="Smartphones&amp;BasicMobiles"/>
    <n v="1324"/>
    <n v="1699"/>
    <n v="0.22"/>
    <x v="1"/>
    <x v="3"/>
    <x v="2"/>
    <x v="1"/>
    <n v="128311"/>
    <x v="0"/>
    <n v="513.24400000000003"/>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s v="iQOO Z6 44W by vivo (Raven Black, 4GB RAM, 128GB Storage) | 6.44&quot; FHD+ AMOLED Display | 50% Charge in just 27 mins | in-Display Fingerprint Scanning"/>
    <x v="369"/>
    <x v="21"/>
    <x v="1"/>
    <s v="Mobiles&amp;Accessories"/>
    <s v="Smartphones&amp;BasicMobiles"/>
    <n v="13999"/>
    <n v="19999"/>
    <n v="0.3"/>
    <x v="1"/>
    <x v="3"/>
    <x v="2"/>
    <x v="3"/>
    <n v="19252"/>
    <x v="0"/>
    <n v="78.933199999999985"/>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s v="boAt Rugged v3 Extra Tough Unbreakable Braided Micro USB Cable 1.5 Meter (Black)"/>
    <x v="10"/>
    <x v="0"/>
    <x v="0"/>
    <s v="Accessories&amp;Peripherals"/>
    <s v="Cables&amp;Accessories"/>
    <n v="299"/>
    <n v="799"/>
    <n v="0.63"/>
    <x v="0"/>
    <x v="0"/>
    <x v="0"/>
    <x v="0"/>
    <n v="94364"/>
    <x v="0"/>
    <n v="396.32880000000006"/>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s v="Ambrane 10000mAh Slim Power Bank, 20W Fast Charging, Dual Output, Type C PD (Input &amp; Output), Quick Charge, Li-Polymer, Multi-Layer Protection for iPhone, Anrdoid &amp; Other Devices (Stylo 10K, Green)"/>
    <x v="350"/>
    <x v="20"/>
    <x v="1"/>
    <s v="Mobiles&amp;Accessories"/>
    <s v="MobileAccessories"/>
    <n v="999"/>
    <n v="1599"/>
    <n v="0.38"/>
    <x v="1"/>
    <x v="3"/>
    <x v="2"/>
    <x v="1"/>
    <n v="7222"/>
    <x v="0"/>
    <n v="28.88800000000000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s v="Samsung Galaxy M13 (Stardust Brown, 6GB, 128GB Storage) | 6000mAh Battery | Upto 12GB RAM with RAM Plus"/>
    <x v="370"/>
    <x v="21"/>
    <x v="1"/>
    <s v="Mobiles&amp;Accessories"/>
    <s v="Smartphones&amp;BasicMobiles"/>
    <n v="12999"/>
    <n v="17999"/>
    <n v="0.28000000000000003"/>
    <x v="1"/>
    <x v="3"/>
    <x v="2"/>
    <x v="3"/>
    <n v="18998"/>
    <x v="0"/>
    <n v="77.89180000000000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s v="OPPO A74 5G (Fluid Black, 6GB RAM, 128GB Storage) with No Cost EMI/Additional Exchange Offers"/>
    <x v="371"/>
    <x v="21"/>
    <x v="1"/>
    <s v="Mobiles&amp;Accessories"/>
    <s v="Smartphones&amp;BasicMobiles"/>
    <n v="15490"/>
    <n v="20990"/>
    <n v="0.26"/>
    <x v="1"/>
    <x v="3"/>
    <x v="2"/>
    <x v="0"/>
    <n v="32916"/>
    <x v="0"/>
    <n v="138.24719999999999"/>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s v="Spigen EZ Fit Tempered Glass Screen Protector Guard for iPhone 14/13/13 Pro - 2 Pack"/>
    <x v="372"/>
    <x v="34"/>
    <x v="1"/>
    <s v="Mobiles&amp;Accessories"/>
    <s v="MobileAccessories"/>
    <n v="999"/>
    <n v="2899"/>
    <n v="0.66"/>
    <x v="0"/>
    <x v="0"/>
    <x v="2"/>
    <x v="13"/>
    <n v="26603"/>
    <x v="0"/>
    <n v="122.3738"/>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s v="Noise ColorFit Pulse Smartwatch with 3.56 cm (1.4&quot;) Full Touch HD Display, SpO2, Heart Rate, Sleep Monitors &amp; 10-Day Battery - Jet Black"/>
    <x v="373"/>
    <x v="19"/>
    <x v="1"/>
    <s v="WearableTechnology"/>
    <e v="#VALUE!"/>
    <n v="1599"/>
    <n v="4999"/>
    <n v="0.68"/>
    <x v="0"/>
    <x v="0"/>
    <x v="2"/>
    <x v="1"/>
    <n v="67950"/>
    <x v="0"/>
    <n v="271.8"/>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s v="Nokia 105 Plus Single SIM, Keypad Mobile Phone with Wireless FM Radio, Memory Card Slot and MP3 Player | Charcoal"/>
    <x v="368"/>
    <x v="23"/>
    <x v="1"/>
    <s v="Mobiles&amp;Accessories"/>
    <s v="Smartphones&amp;BasicMobiles"/>
    <n v="1324"/>
    <n v="1699"/>
    <n v="0.22"/>
    <x v="1"/>
    <x v="3"/>
    <x v="2"/>
    <x v="1"/>
    <n v="128311"/>
    <x v="0"/>
    <n v="513.24400000000003"/>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s v="iQOO Z6 Pro 5G by vivo (Legion Sky, 8GB RAM, 128GB Storage) | Snapdragon 778G 5G | 66W FlashCharge | 1300 nits Peak Brightness | HDR10+"/>
    <x v="374"/>
    <x v="21"/>
    <x v="1"/>
    <s v="Mobiles&amp;Accessories"/>
    <s v="Smartphones&amp;BasicMobiles"/>
    <n v="20999"/>
    <n v="29990"/>
    <n v="0.3"/>
    <x v="1"/>
    <x v="3"/>
    <x v="2"/>
    <x v="4"/>
    <n v="9499"/>
    <x v="0"/>
    <n v="40.845700000000001"/>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s v="MI 33W SonicCharge 2.0 USB Charger for Cellular Phones - White"/>
    <x v="375"/>
    <x v="27"/>
    <x v="1"/>
    <s v="Mobiles&amp;Accessories"/>
    <s v="MobileAccessories"/>
    <n v="999"/>
    <n v="1999"/>
    <n v="0.5"/>
    <x v="0"/>
    <x v="1"/>
    <x v="2"/>
    <x v="4"/>
    <n v="1777"/>
    <x v="0"/>
    <n v="7.6410999999999989"/>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s v="OPPO A31 (Mystery Black, 6GB RAM, 128GB Storage) with No Cost EMI/Additional Exchange Offers"/>
    <x v="376"/>
    <x v="21"/>
    <x v="1"/>
    <s v="Mobiles&amp;Accessories"/>
    <s v="Smartphones&amp;BasicMobiles"/>
    <n v="12490"/>
    <n v="15990"/>
    <n v="0.22"/>
    <x v="1"/>
    <x v="3"/>
    <x v="2"/>
    <x v="0"/>
    <n v="58506"/>
    <x v="0"/>
    <n v="245.7252"/>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s v="iQOO vivo Z6 5G (Chromatic Blue, 8GB RAM, 128GB Storage) | Snapdragon 695-6nm Processor | 120Hz FHD+ Display | 5000mAh Battery"/>
    <x v="320"/>
    <x v="21"/>
    <x v="1"/>
    <s v="Mobiles&amp;Accessories"/>
    <s v="Smartphones&amp;BasicMobiles"/>
    <n v="17999"/>
    <n v="21990"/>
    <n v="0.18"/>
    <x v="1"/>
    <x v="4"/>
    <x v="2"/>
    <x v="1"/>
    <n v="21350"/>
    <x v="0"/>
    <n v="85.4"/>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s v="Portronics Konnect CL 20W POR-1067 Type-C to 8 Pin USB 1.2M Cable with Power Delivery &amp; 3A Quick Charge Support, Nylon Braided for All Type-C and 8 Pin Devices, Green"/>
    <x v="12"/>
    <x v="0"/>
    <x v="0"/>
    <s v="Accessories&amp;Peripherals"/>
    <s v="Cables&amp;Accessories"/>
    <n v="350"/>
    <n v="899"/>
    <n v="0.61"/>
    <x v="0"/>
    <x v="0"/>
    <x v="0"/>
    <x v="0"/>
    <n v="2263"/>
    <x v="0"/>
    <n v="9.5045999999999999"/>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s v="Motorola a10 Dual Sim keypad Mobile with 1750 mAh Battery, Expandable Storage Upto 32GB, Wireless FM with Recording - Rose Gold"/>
    <x v="377"/>
    <x v="23"/>
    <x v="1"/>
    <s v="Mobiles&amp;Accessories"/>
    <s v="Smartphones&amp;BasicMobiles"/>
    <n v="1399"/>
    <n v="1630"/>
    <n v="0.14000000000000001"/>
    <x v="1"/>
    <x v="4"/>
    <x v="2"/>
    <x v="1"/>
    <n v="9378"/>
    <x v="0"/>
    <n v="37.512"/>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s v="Portronics Konnect L 1.2M POR-1401 Fast Charging 3A 8 Pin USB Cable with Charge &amp; Sync Function (White)"/>
    <x v="13"/>
    <x v="0"/>
    <x v="0"/>
    <s v="Accessories&amp;Peripherals"/>
    <s v="Cables&amp;Accessories"/>
    <n v="159"/>
    <n v="399"/>
    <n v="0.6"/>
    <x v="0"/>
    <x v="1"/>
    <x v="1"/>
    <x v="3"/>
    <n v="4768"/>
    <x v="0"/>
    <n v="19.54879999999999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s v="boAt Wave Lite Smartwatch with 1.69&quot; HD Display, Heart Rate &amp; SpO2 Level Monitor, Multiple Watch Faces, Activity Tracker, Multiple Sports Modes &amp; IP68 (Deep Blue)"/>
    <x v="301"/>
    <x v="19"/>
    <x v="1"/>
    <s v="WearableTechnology"/>
    <e v="#VALUE!"/>
    <n v="1499"/>
    <n v="6990"/>
    <n v="0.79"/>
    <x v="0"/>
    <x v="0"/>
    <x v="2"/>
    <x v="2"/>
    <n v="21796"/>
    <x v="0"/>
    <n v="85.00439999999999"/>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s v="boAt Wave Call Smart Watch, Smart Talk with Advanced Dedicated Bluetooth Calling Chip, 1.69‚Äù HD Display with 550 NITS &amp; 70% Color Gamut, 150+ Watch Faces, Multi-Sport Modes,HR,SpO2(Caribbean Green)"/>
    <x v="291"/>
    <x v="19"/>
    <x v="1"/>
    <s v="WearableTechnology"/>
    <e v="#VALUE!"/>
    <n v="1999"/>
    <n v="7990"/>
    <n v="0.75"/>
    <x v="0"/>
    <x v="0"/>
    <x v="2"/>
    <x v="11"/>
    <n v="17833"/>
    <x v="0"/>
    <n v="67.765399999999985"/>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s v="Spigen EZ Fit Tempered Glass Screen Protector for iPhone 14 Pro Max - 2 Pack (Sensor Protection)"/>
    <x v="372"/>
    <x v="34"/>
    <x v="1"/>
    <s v="Mobiles&amp;Accessories"/>
    <s v="MobileAccessories"/>
    <n v="999"/>
    <n v="2899"/>
    <n v="0.66"/>
    <x v="0"/>
    <x v="0"/>
    <x v="2"/>
    <x v="16"/>
    <n v="7779"/>
    <x v="0"/>
    <n v="36.561300000000003"/>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s v="KINGONE Upgraded Stylus Pen, iPad Pencil, Ultra High Precision &amp; Sensitivity, Palm Rejection, Prevents False ON/Off Touch, Power Display, Tilt Sensitivity, Magnetic Adsorption for iPad 2018 and Later"/>
    <x v="378"/>
    <x v="35"/>
    <x v="1"/>
    <s v="Mobiles&amp;Accessories"/>
    <s v="MobileAccessories"/>
    <n v="2099"/>
    <n v="5999"/>
    <n v="0.65"/>
    <x v="0"/>
    <x v="0"/>
    <x v="2"/>
    <x v="4"/>
    <n v="17129"/>
    <x v="0"/>
    <n v="73.654700000000005"/>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s v="Portronics CarPower Mini Car Charger with Dual Output, Fast Charging (Type C PD 18W + QC 3.0A) Compatible with All Smartphones(Black)"/>
    <x v="379"/>
    <x v="25"/>
    <x v="1"/>
    <s v="Mobiles&amp;Accessories"/>
    <s v="MobileAccessories"/>
    <n v="337"/>
    <n v="699"/>
    <n v="0.52"/>
    <x v="0"/>
    <x v="1"/>
    <x v="0"/>
    <x v="0"/>
    <n v="4969"/>
    <x v="0"/>
    <n v="20.869800000000001"/>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s v="boAt Newly Launched Wave Electra with 1.81&quot; HD Display, Smart Calling with Ultra-Seamless BT Calling Chip,20 Built-In Watch Faces,100 + Sports Modes,Menu Personalization,In-Built Games(Charcoal Black)"/>
    <x v="380"/>
    <x v="19"/>
    <x v="1"/>
    <s v="WearableTechnology"/>
    <e v="#VALUE!"/>
    <n v="2999"/>
    <n v="7990"/>
    <n v="0.62"/>
    <x v="0"/>
    <x v="0"/>
    <x v="2"/>
    <x v="3"/>
    <n v="154"/>
    <x v="1"/>
    <n v="0.631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s v="PTron Newly Launched Force X10 Bluetooth Calling Smartwatch with 1.7&quot; Full Touch Color Display, Real Heart Rate Monitor, SpO2, Watch Faces, 5 Days Runtime, Fitness Trackers &amp; IP68 Waterproof (Pink)"/>
    <x v="381"/>
    <x v="19"/>
    <x v="1"/>
    <s v="WearableTechnology"/>
    <e v="#VALUE!"/>
    <n v="1299"/>
    <n v="5999"/>
    <n v="0.78"/>
    <x v="0"/>
    <x v="0"/>
    <x v="2"/>
    <x v="8"/>
    <n v="4415"/>
    <x v="0"/>
    <n v="14.569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s v="MI Braided USB Type-C Cable for Charging Adapter (Red)"/>
    <x v="14"/>
    <x v="0"/>
    <x v="0"/>
    <s v="Accessories&amp;Peripherals"/>
    <s v="Cables&amp;Accessories"/>
    <n v="349"/>
    <n v="399"/>
    <n v="0.13"/>
    <x v="1"/>
    <x v="4"/>
    <x v="0"/>
    <x v="5"/>
    <n v="18757"/>
    <x v="0"/>
    <n v="82.5308000000000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s v="iQOO vivo Z6 5G (Dynamo Black, 6GB RAM, 128GB Storage) | Snapdragon 695-6nm Processor | 120Hz FHD+ Display | 5000mAh Battery"/>
    <x v="382"/>
    <x v="21"/>
    <x v="1"/>
    <s v="Mobiles&amp;Accessories"/>
    <s v="Smartphones&amp;BasicMobiles"/>
    <n v="16499"/>
    <n v="20990"/>
    <n v="0.21"/>
    <x v="1"/>
    <x v="3"/>
    <x v="2"/>
    <x v="1"/>
    <n v="21350"/>
    <x v="0"/>
    <n v="85.4"/>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s v="Samsung Ehs64 Ehs64Avfwecinu Hands-Free Wired In Ear Earphones With Mic With Remote Note (White)"/>
    <x v="383"/>
    <x v="24"/>
    <x v="1"/>
    <s v="Headphones,Earbuds&amp;Accessories"/>
    <s v="Headphones"/>
    <n v="499"/>
    <n v="499"/>
    <n v="0"/>
    <x v="1"/>
    <x v="4"/>
    <x v="0"/>
    <x v="0"/>
    <n v="31539"/>
    <x v="0"/>
    <n v="132.46380000000002"/>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s v="Duracell USB Lightning Apple Certified (Mfi) Braided Sync &amp; Charge Cable For Iphone, Ipad And Ipod. Fast Charging Lightning Cable, 3.9 Feet (1.2M) - Black"/>
    <x v="18"/>
    <x v="0"/>
    <x v="0"/>
    <s v="Accessories&amp;Peripherals"/>
    <s v="Cables&amp;Accessories"/>
    <n v="970"/>
    <n v="1799"/>
    <n v="0.46"/>
    <x v="1"/>
    <x v="1"/>
    <x v="2"/>
    <x v="6"/>
    <n v="815"/>
    <x v="1"/>
    <n v="3.6674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s v="Spigen EZ Fit Tempered Glass Screen Protector for iPhone 14 Pro - 2 Pack (Sensor Protection)"/>
    <x v="372"/>
    <x v="34"/>
    <x v="1"/>
    <s v="Mobiles&amp;Accessories"/>
    <s v="MobileAccessories"/>
    <n v="999"/>
    <n v="2899"/>
    <n v="0.66"/>
    <x v="0"/>
    <x v="0"/>
    <x v="2"/>
    <x v="13"/>
    <n v="6129"/>
    <x v="0"/>
    <n v="28.193399999999997"/>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s v="Samsung Galaxy M04 Dark Blue, 4GB RAM, 128GB Storage | Upto 8GB RAM with RAM Plus | MediaTek Helio P35 | 5000 mAh Battery"/>
    <x v="303"/>
    <x v="21"/>
    <x v="1"/>
    <s v="Mobiles&amp;Accessories"/>
    <s v="Smartphones&amp;BasicMobiles"/>
    <n v="10499"/>
    <n v="13499"/>
    <n v="0.22"/>
    <x v="1"/>
    <x v="3"/>
    <x v="2"/>
    <x v="0"/>
    <n v="284"/>
    <x v="1"/>
    <n v="1.1927999999999999"/>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s v="Ambrane Unbreakable 60W / 3A Fast Charging 1.5m Braided Type C to Type C Cable for Smartphones, Tablets, Laptops &amp; Other Type C Devices, PD Technology, 480Mbps Data Sync (RCTT15, Black)"/>
    <x v="1"/>
    <x v="0"/>
    <x v="0"/>
    <s v="Accessories&amp;Peripherals"/>
    <s v="Cables&amp;Accessories"/>
    <n v="249"/>
    <n v="399"/>
    <n v="0.38"/>
    <x v="1"/>
    <x v="3"/>
    <x v="0"/>
    <x v="1"/>
    <n v="43994"/>
    <x v="0"/>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s v="SWAPKART Flexible Mobile Tabletop Stand, Metal Built, Heavy Duty Foldable Lazy Bracket Clip Mount Multi Angle Clamp for All Smartphones (Pack of 1), Multi Color"/>
    <x v="384"/>
    <x v="36"/>
    <x v="1"/>
    <s v="Mobiles&amp;Accessories"/>
    <s v="MobileAccessories"/>
    <n v="251"/>
    <n v="999"/>
    <n v="0.75"/>
    <x v="0"/>
    <x v="0"/>
    <x v="0"/>
    <x v="7"/>
    <n v="3234"/>
    <x v="0"/>
    <n v="11.9658"/>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s v="boAt Type C A325 Tangle-free, Sturdy Type C Cable with 3A Rapid Charging &amp; 480mbps Data Transmission(Black)"/>
    <x v="16"/>
    <x v="0"/>
    <x v="0"/>
    <s v="Accessories&amp;Peripherals"/>
    <s v="Cables&amp;Accessories"/>
    <n v="199"/>
    <n v="499"/>
    <n v="0.6"/>
    <x v="0"/>
    <x v="1"/>
    <x v="1"/>
    <x v="3"/>
    <n v="13045"/>
    <x v="0"/>
    <n v="53.484499999999997"/>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s v="Redmi 9A Sport (Carbon Black, 2GB RAM, 32GB Storage) | 2GHz Octa-core Helio G25 Processor | 5000 mAh Battery"/>
    <x v="385"/>
    <x v="21"/>
    <x v="1"/>
    <s v="Mobiles&amp;Accessories"/>
    <s v="Smartphones&amp;BasicMobiles"/>
    <n v="6499"/>
    <n v="7999"/>
    <n v="0.19"/>
    <x v="1"/>
    <x v="4"/>
    <x v="2"/>
    <x v="3"/>
    <n v="313832"/>
    <x v="0"/>
    <n v="1286.711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s v="Fire-Boltt Ring 3 Smart Watch 1.8 Biggest Display with Advanced Bluetooth Calling Chip, Voice Assistance,118 Sports Modes, in Built Calculator &amp; Games, SpO2, Heart Rate Monitoring"/>
    <x v="386"/>
    <x v="19"/>
    <x v="1"/>
    <s v="WearableTechnology"/>
    <e v="#VALUE!"/>
    <n v="2999"/>
    <n v="9999"/>
    <n v="0.7"/>
    <x v="0"/>
    <x v="0"/>
    <x v="2"/>
    <x v="0"/>
    <n v="20879"/>
    <x v="0"/>
    <n v="87.691800000000015"/>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s v="Amozo Ultra Hybrid Camera and Drop Protection Back Cover Case for iPhone 13 (TPU + Polycarbonate | Crystal Transparent)"/>
    <x v="387"/>
    <x v="37"/>
    <x v="1"/>
    <s v="Mobiles&amp;Accessories"/>
    <s v="MobileAccessories"/>
    <n v="279"/>
    <n v="1499"/>
    <n v="0.81"/>
    <x v="0"/>
    <x v="2"/>
    <x v="0"/>
    <x v="0"/>
    <n v="2646"/>
    <x v="0"/>
    <n v="11.113200000000001"/>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s v="ELV Aluminum Adjustable Mobile Phone Foldable Tabletop Stand Dock Mount for All Smartphones, Tabs, Kindle, iPad (Black)"/>
    <x v="388"/>
    <x v="31"/>
    <x v="1"/>
    <s v="Mobiles&amp;Accessories"/>
    <s v="MobileAccessories"/>
    <n v="269"/>
    <n v="1499"/>
    <n v="0.82"/>
    <x v="0"/>
    <x v="2"/>
    <x v="0"/>
    <x v="6"/>
    <n v="28978"/>
    <x v="0"/>
    <n v="130.401000000000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s v="Tecno Spark 9 (Sky Mirror, 6GB RAM,128GB Storage) | 11GB Expandable RAM | Helio G37 Gaming Processor"/>
    <x v="389"/>
    <x v="21"/>
    <x v="1"/>
    <s v="Mobiles&amp;Accessories"/>
    <s v="Smartphones&amp;BasicMobiles"/>
    <n v="8999"/>
    <n v="13499"/>
    <n v="0.33"/>
    <x v="1"/>
    <x v="3"/>
    <x v="2"/>
    <x v="11"/>
    <n v="3145"/>
    <x v="0"/>
    <n v="11.950999999999999"/>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s v="Flix Micro Usb Cable For Smartphone (Black)"/>
    <x v="21"/>
    <x v="0"/>
    <x v="0"/>
    <s v="Accessories&amp;Peripherals"/>
    <s v="Cables&amp;Accessories"/>
    <n v="59"/>
    <n v="199"/>
    <n v="0.7"/>
    <x v="0"/>
    <x v="0"/>
    <x v="1"/>
    <x v="1"/>
    <n v="9377"/>
    <x v="0"/>
    <n v="37.50800000000000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s v="JBL C100SI Wired In Ear Headphones with Mic, JBL Pure Bass Sound, One Button Multi-function Remote, Premium Metallic Finish, Angled Buds for Comfort fit (Red)"/>
    <x v="302"/>
    <x v="24"/>
    <x v="1"/>
    <s v="Headphones,Earbuds&amp;Accessories"/>
    <s v="Headphones"/>
    <n v="599"/>
    <n v="1299"/>
    <n v="0.54"/>
    <x v="0"/>
    <x v="1"/>
    <x v="2"/>
    <x v="3"/>
    <n v="192589"/>
    <x v="0"/>
    <n v="789.61489999999992"/>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s v="Tukzer Capacitive Stylus Pen for Touch Screens Devices, Fine Point, Lightweight Metal Body with Magnetism Cover Cap for Smartphones/Tablets/iPad/iPad Pro/iPhone (Grey)"/>
    <x v="390"/>
    <x v="35"/>
    <x v="1"/>
    <s v="Mobiles&amp;Accessories"/>
    <s v="MobileAccessories"/>
    <n v="349"/>
    <n v="999"/>
    <n v="0.65"/>
    <x v="0"/>
    <x v="0"/>
    <x v="0"/>
    <x v="11"/>
    <n v="16557"/>
    <x v="0"/>
    <n v="62.91659999999998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s v="Samsung Galaxy M13 5G (Aqua Green, 6GB, 128GB Storage) | 5000mAh Battery | Upto 12GB RAM with RAM Plus"/>
    <x v="341"/>
    <x v="21"/>
    <x v="1"/>
    <s v="Mobiles&amp;Accessories"/>
    <s v="Smartphones&amp;BasicMobiles"/>
    <n v="13999"/>
    <n v="19499"/>
    <n v="0.28000000000000003"/>
    <x v="1"/>
    <x v="3"/>
    <x v="2"/>
    <x v="3"/>
    <n v="18998"/>
    <x v="0"/>
    <n v="77.89180000000000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s v="Tukzer Capacitive Stylus Pen for Touch Screens Devices, Fine Point, Lightweight Metal Body with Magnetism Cover Cap for Smartphones/Tablets/iPad/iPad Pro/iPhone (White)"/>
    <x v="390"/>
    <x v="35"/>
    <x v="1"/>
    <s v="Mobiles&amp;Accessories"/>
    <s v="MobileAccessories"/>
    <n v="349"/>
    <n v="999"/>
    <n v="0.65"/>
    <x v="0"/>
    <x v="0"/>
    <x v="0"/>
    <x v="11"/>
    <n v="16557"/>
    <x v="0"/>
    <n v="62.91659999999998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s v="Mi 10W Wall Charger for Mobile Phones with Micro USB Cable (Black)"/>
    <x v="391"/>
    <x v="27"/>
    <x v="1"/>
    <s v="Mobiles&amp;Accessories"/>
    <s v="MobileAccessories"/>
    <n v="499"/>
    <n v="599"/>
    <n v="0.17"/>
    <x v="1"/>
    <x v="4"/>
    <x v="0"/>
    <x v="0"/>
    <n v="21916"/>
    <x v="0"/>
    <n v="92.047200000000004"/>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s v="Fire-Boltt India's No 1 Smartwatch Brand Talk 2 Bluetooth Calling Smartwatch with Dual Button, Hands On Voice Assistance, 60 Sports Modes, in Built Mic &amp; Speaker with IP68 Rating"/>
    <x v="318"/>
    <x v="19"/>
    <x v="1"/>
    <s v="WearableTechnology"/>
    <e v="#VALUE!"/>
    <n v="2199"/>
    <n v="9999"/>
    <n v="0.78"/>
    <x v="0"/>
    <x v="0"/>
    <x v="2"/>
    <x v="0"/>
    <n v="29472"/>
    <x v="0"/>
    <n v="123.78240000000001"/>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s v="STRIFF 12 Pieces Highly Flexible Silicone Micro USB Protector, Mouse Cable Protector, Suit for All Cell Phones, Computers and Chargers (White)"/>
    <x v="392"/>
    <x v="33"/>
    <x v="1"/>
    <s v="Mobiles&amp;Accessories"/>
    <s v="MobileAccessories"/>
    <n v="95"/>
    <n v="499"/>
    <n v="0.81"/>
    <x v="0"/>
    <x v="2"/>
    <x v="1"/>
    <x v="0"/>
    <n v="1949"/>
    <x v="0"/>
    <n v="8.1858000000000004"/>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s v="FLiX (Beetel) USB to Type C PVC Data Sync &amp; 2A Smartphone Fast Charging Cable, Made in India, 480Mbps Data Sync, Tough Cable, 1 Meter Long USB Cable for USB Type C Devices Black XCD-C12"/>
    <x v="76"/>
    <x v="0"/>
    <x v="0"/>
    <s v="Accessories&amp;Peripherals"/>
    <s v="Cables&amp;Accessories"/>
    <n v="139"/>
    <n v="249"/>
    <n v="0.44"/>
    <x v="1"/>
    <x v="1"/>
    <x v="1"/>
    <x v="1"/>
    <n v="9377"/>
    <x v="0"/>
    <n v="37.508000000000003"/>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s v="Noise ColorFit Pro 4 Alpha Bluetooth Calling Smart Watch with 1.78 AMOLED Display, Tru Sync, 60hz Refresh Rate, instacharge, Gesture Control, Functional 360 Digital Crown (Jet Black)"/>
    <x v="393"/>
    <x v="19"/>
    <x v="1"/>
    <s v="WearableTechnology"/>
    <e v="#VALUE!"/>
    <n v="4499"/>
    <n v="7999"/>
    <n v="0.44"/>
    <x v="1"/>
    <x v="1"/>
    <x v="2"/>
    <x v="12"/>
    <n v="37"/>
    <x v="1"/>
    <n v="0.12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s v="Elv Mobile Phone Mount Tabletop Holder for Phones and Tablets - Black"/>
    <x v="394"/>
    <x v="31"/>
    <x v="1"/>
    <s v="Mobiles&amp;Accessories"/>
    <s v="MobileAccessories"/>
    <n v="89"/>
    <n v="599"/>
    <n v="0.85"/>
    <x v="0"/>
    <x v="2"/>
    <x v="1"/>
    <x v="4"/>
    <n v="2351"/>
    <x v="0"/>
    <n v="10.109299999999999"/>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s v="iQOO Z6 44W by vivo (Raven Black, 6GB RAM, 128GB Storage) | 6.44&quot; FHD+ AMOLED Display | 50% Charge in just 27 mins | in-Display Fingerprint Scanning"/>
    <x v="369"/>
    <x v="21"/>
    <x v="1"/>
    <s v="Mobiles&amp;Accessories"/>
    <s v="Smartphones&amp;BasicMobiles"/>
    <n v="15499"/>
    <n v="20999"/>
    <n v="0.26"/>
    <x v="1"/>
    <x v="3"/>
    <x v="2"/>
    <x v="3"/>
    <n v="19253"/>
    <x v="0"/>
    <n v="78.93729999999999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s v="Redmi 11 Prime 5G (Meadow Green, 4GB RAM 64GB ROM) | Prime Design | MTK Dimensity 700 | 50 MP Dual Cam | 5000mAh | 7 Band 5G"/>
    <x v="395"/>
    <x v="21"/>
    <x v="1"/>
    <s v="Mobiles&amp;Accessories"/>
    <s v="Smartphones&amp;BasicMobiles"/>
    <n v="13999"/>
    <n v="15999"/>
    <n v="0.13"/>
    <x v="1"/>
    <x v="4"/>
    <x v="2"/>
    <x v="2"/>
    <n v="2180"/>
    <x v="0"/>
    <n v="8.502000000000000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s v="Noise Pulse Buzz 1.69&quot; Bluetooth Calling Smart Watch with Call Function, 150 Watch Faces, 60 Sports Modes, Spo2 &amp; Heart Rate Monitoring, Calling Smart Watch for Men &amp; Women - Rose Pink"/>
    <x v="396"/>
    <x v="19"/>
    <x v="1"/>
    <s v="WearableTechnology"/>
    <e v="#VALUE!"/>
    <n v="1999"/>
    <n v="4999"/>
    <n v="0.6"/>
    <x v="0"/>
    <x v="1"/>
    <x v="2"/>
    <x v="2"/>
    <n v="7571"/>
    <x v="0"/>
    <n v="29.526899999999998"/>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s v="PTron Newly Launched Force X10 Bluetooth Calling Smartwatch with 1.7&quot; Full Touch Display, Real Heart Rate Monitor, SpO2, Watch Faces, 5 Days Runtime, Health/Fitness Trackers &amp; IP68 Waterproof (Black)"/>
    <x v="381"/>
    <x v="19"/>
    <x v="1"/>
    <s v="WearableTechnology"/>
    <e v="#VALUE!"/>
    <n v="1399"/>
    <n v="5999"/>
    <n v="0.77"/>
    <x v="0"/>
    <x v="0"/>
    <x v="2"/>
    <x v="8"/>
    <n v="4415"/>
    <x v="0"/>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s v="Portronics CLAMP X Car-Vent Mobile Holder 360 Degree Rotational(Black)"/>
    <x v="397"/>
    <x v="26"/>
    <x v="1"/>
    <s v="Mobiles&amp;Accessories"/>
    <s v="MobileAccessories"/>
    <n v="599"/>
    <n v="999"/>
    <n v="0.4"/>
    <x v="1"/>
    <x v="3"/>
    <x v="2"/>
    <x v="1"/>
    <n v="18654"/>
    <x v="0"/>
    <n v="74.61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s v="pTron Volta Dual Port 12W Smart USB Charger Adapter, Multi-Layer Protection, Made in India, BIS Certified, Fast Charging Power Adaptor Without Cable for All iOS &amp; Android Devices (Black)"/>
    <x v="398"/>
    <x v="27"/>
    <x v="1"/>
    <s v="Mobiles&amp;Accessories"/>
    <s v="MobileAccessories"/>
    <n v="199"/>
    <n v="1099"/>
    <n v="0.82"/>
    <x v="0"/>
    <x v="2"/>
    <x v="1"/>
    <x v="1"/>
    <n v="3197"/>
    <x v="0"/>
    <n v="12.788"/>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s v="boAt Flash Edition Smart Watch with Activity Tracker, Multiple Sports Modes, 1.3&quot; Screen, 170+ Watch Faces, Sleep Monitor, Gesture, Camera &amp; Music Control, IP68 &amp; 7 Days Battery Life(Lightning Black)"/>
    <x v="399"/>
    <x v="19"/>
    <x v="1"/>
    <s v="WearableTechnology"/>
    <e v="#VALUE!"/>
    <n v="1799"/>
    <n v="6990"/>
    <n v="0.74"/>
    <x v="0"/>
    <x v="0"/>
    <x v="2"/>
    <x v="1"/>
    <n v="26880"/>
    <x v="0"/>
    <n v="107.52"/>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s v="boAt Wave Lite Smartwatch with 1.69 Inches(4.29cm) HD Display, Heart Rate &amp; SpO2 Level Monitor, Multiple Watch Faces, Activity Tracker, Multiple Sports Modes &amp; IP68 (Scarlet Red)"/>
    <x v="301"/>
    <x v="19"/>
    <x v="1"/>
    <s v="WearableTechnology"/>
    <e v="#VALUE!"/>
    <n v="1499"/>
    <n v="6990"/>
    <n v="0.79"/>
    <x v="0"/>
    <x v="0"/>
    <x v="2"/>
    <x v="2"/>
    <n v="21796"/>
    <x v="0"/>
    <n v="85.00439999999999"/>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s v="iQOO Z6 Pro 5G by vivo (Phantom Dusk, 8GB RAM, 128GB Storage) | Snapdragon 778G 5G | 66W FlashCharge | 1300 nits Peak Brightness | HDR10+"/>
    <x v="400"/>
    <x v="21"/>
    <x v="1"/>
    <s v="Mobiles&amp;Accessories"/>
    <s v="Smartphones&amp;BasicMobiles"/>
    <n v="20999"/>
    <n v="29990"/>
    <n v="0.3"/>
    <x v="1"/>
    <x v="3"/>
    <x v="2"/>
    <x v="4"/>
    <n v="9499"/>
    <x v="0"/>
    <n v="40.845700000000001"/>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s v="Samsung Galaxy M32 Prime Edition (Light Blue, 4GB RAM, 64GB)"/>
    <x v="401"/>
    <x v="21"/>
    <x v="1"/>
    <s v="Mobiles&amp;Accessories"/>
    <s v="Smartphones&amp;BasicMobiles"/>
    <n v="12999"/>
    <n v="13499"/>
    <n v="0.04"/>
    <x v="1"/>
    <x v="4"/>
    <x v="2"/>
    <x v="3"/>
    <n v="56098"/>
    <x v="0"/>
    <n v="230.00179999999997"/>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s v="Redmi Note 11T 5G (Matte Black, 6GB RAM, 128GB ROM)| Dimensity 810 5G | 33W Pro Fast Charging | Charger Included | Additional Exchange Offers|Get 2 Months of YouTube Premium Free!"/>
    <x v="402"/>
    <x v="21"/>
    <x v="1"/>
    <s v="Mobiles&amp;Accessories"/>
    <s v="Smartphones&amp;BasicMobiles"/>
    <n v="16999"/>
    <n v="20999"/>
    <n v="0.19"/>
    <x v="1"/>
    <x v="4"/>
    <x v="2"/>
    <x v="3"/>
    <n v="31822"/>
    <x v="0"/>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s v="iQOO Z6 Pro 5G by vivo (Legion Sky, 6GB RAM, 128GB Storage) | Snapdragon 778G 5G | 66W FlashCharge | 1300 nits Peak Brightness | HDR10+"/>
    <x v="374"/>
    <x v="21"/>
    <x v="1"/>
    <s v="Mobiles&amp;Accessories"/>
    <s v="Smartphones&amp;BasicMobiles"/>
    <n v="19999"/>
    <n v="27990"/>
    <n v="0.28999999999999998"/>
    <x v="1"/>
    <x v="3"/>
    <x v="2"/>
    <x v="4"/>
    <n v="9499"/>
    <x v="0"/>
    <n v="40.845700000000001"/>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s v="Redmi Note 11 (Horizon Blue, 6GB RAM, 64GB Storage)|90Hz FHD+ AMOLED Display | Qualcomm¬Æ Snapdragon‚Ñ¢ 680-6nm | 33W Charger Included"/>
    <x v="403"/>
    <x v="21"/>
    <x v="1"/>
    <s v="Mobiles&amp;Accessories"/>
    <s v="Smartphones&amp;BasicMobiles"/>
    <n v="12999"/>
    <n v="18999"/>
    <n v="0.32"/>
    <x v="1"/>
    <x v="3"/>
    <x v="2"/>
    <x v="3"/>
    <n v="50772"/>
    <x v="0"/>
    <n v="208.1651999999999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s v="Noise Pulse 2 Max Advanced Bluetooth Calling Smart Watch with 1.85'' TFT and 550 Nits Brightness, Smart DND, 10 Days Battery, 100 Sports Mode, Smartwatch for Men and Women - (Jet Black)"/>
    <x v="404"/>
    <x v="19"/>
    <x v="1"/>
    <s v="WearableTechnology"/>
    <e v="#VALUE!"/>
    <n v="2999"/>
    <n v="5999"/>
    <n v="0.5"/>
    <x v="0"/>
    <x v="1"/>
    <x v="2"/>
    <x v="3"/>
    <n v="7148"/>
    <x v="0"/>
    <n v="29.306799999999996"/>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s v="boAt A400 USB Type-C to USB-A 2.0 Male Data Cable, 2 Meter (Black)"/>
    <x v="27"/>
    <x v="0"/>
    <x v="0"/>
    <s v="Accessories&amp;Peripherals"/>
    <s v="Cables&amp;Accessories"/>
    <n v="299"/>
    <n v="999"/>
    <n v="0.7"/>
    <x v="0"/>
    <x v="0"/>
    <x v="0"/>
    <x v="4"/>
    <n v="20850"/>
    <x v="0"/>
    <n v="89.655000000000001"/>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s v="Duracell USB C To Lightning Apple Certified (Mfi) Braided Sync &amp; Charge Cable For Iphone, Ipad And Ipod. Fast Charging Lightning Cable, 3.9 Feet (1.2M) - Black"/>
    <x v="26"/>
    <x v="0"/>
    <x v="0"/>
    <s v="Accessories&amp;Peripherals"/>
    <s v="Cables&amp;Accessories"/>
    <n v="970"/>
    <n v="1999"/>
    <n v="0.51"/>
    <x v="0"/>
    <x v="1"/>
    <x v="2"/>
    <x v="5"/>
    <n v="184"/>
    <x v="1"/>
    <n v="0.809600000000000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s v="Myvn 30W Warp/20W Dash Charging Usb Type C Charger Cable Compatible For Cellular Phones Oneplus 8T 8 8Pro 7 Pro / 7T / 7T Pro Nord And Oneplus 3 / 3T / 5 / 5T / 6 / 6T / 7"/>
    <x v="405"/>
    <x v="27"/>
    <x v="1"/>
    <s v="Mobiles&amp;Accessories"/>
    <s v="MobileAccessories"/>
    <n v="329"/>
    <n v="999"/>
    <n v="0.67"/>
    <x v="0"/>
    <x v="0"/>
    <x v="0"/>
    <x v="0"/>
    <n v="3492"/>
    <x v="0"/>
    <n v="14.666400000000001"/>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s v="PTron Newly Launched Force X10 Bluetooth Calling Smartwatch with 1.7&quot; Full Touch Color Display, Real Heart Rate Monitor, SpO2, Watch Faces, 5 Days Runtime, Fitness Trackers &amp; IP68 Waterproof (Blue)"/>
    <x v="381"/>
    <x v="19"/>
    <x v="1"/>
    <s v="WearableTechnology"/>
    <e v="#VALUE!"/>
    <n v="1299"/>
    <n v="5999"/>
    <n v="0.78"/>
    <x v="0"/>
    <x v="0"/>
    <x v="2"/>
    <x v="8"/>
    <n v="4415"/>
    <x v="0"/>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s v="SanDisk Ultra¬Æ microSDXC‚Ñ¢ UHS-I Card, 256GB, 150MB/s R, 10 Y Warranty, for Smartphones"/>
    <x v="298"/>
    <x v="22"/>
    <x v="1"/>
    <s v="Accessories"/>
    <s v="MemoryCards"/>
    <n v="1989"/>
    <n v="3500"/>
    <n v="0.43"/>
    <x v="1"/>
    <x v="1"/>
    <x v="2"/>
    <x v="5"/>
    <n v="67260"/>
    <x v="0"/>
    <n v="295.94400000000007"/>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s v="Fire-Boltt Phoenix Smart Watch with Bluetooth Calling 1.3&quot;,120+ Sports Modes, 240*240 PX High Res with SpO2, Heart Rate Monitoring &amp; IP67 Rating"/>
    <x v="290"/>
    <x v="19"/>
    <x v="1"/>
    <s v="WearableTechnology"/>
    <e v="#VALUE!"/>
    <n v="1999"/>
    <n v="9999"/>
    <n v="0.8"/>
    <x v="0"/>
    <x v="0"/>
    <x v="2"/>
    <x v="4"/>
    <n v="27704"/>
    <x v="0"/>
    <n v="119.1272"/>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s v="Redmi Note 11 (Space Black, 6GB RAM, 64GB Storage) | 90Hz FHD+ AMOLED Display | Qualcomm¬Æ Snapdragon‚Ñ¢ 680-6nm | 33W Charger Included"/>
    <x v="357"/>
    <x v="21"/>
    <x v="1"/>
    <s v="Mobiles&amp;Accessories"/>
    <s v="Smartphones&amp;BasicMobiles"/>
    <n v="12999"/>
    <n v="18999"/>
    <n v="0.32"/>
    <x v="1"/>
    <x v="3"/>
    <x v="2"/>
    <x v="3"/>
    <n v="50772"/>
    <x v="0"/>
    <n v="208.1651999999999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s v="Noise ColorFit Pro 2 Full Touch Control Smart Watch with 35g Weight &amp; Upgraded LCD Display (Deep Wine)"/>
    <x v="406"/>
    <x v="19"/>
    <x v="1"/>
    <s v="WearableTechnology"/>
    <e v="#VALUE!"/>
    <n v="1499"/>
    <n v="4999"/>
    <n v="0.7"/>
    <x v="0"/>
    <x v="0"/>
    <x v="2"/>
    <x v="1"/>
    <n v="92588"/>
    <x v="0"/>
    <n v="370.3519999999999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s v="Redmi Note 11T 5G (Aquamarine Blue, 6GB RAM, 128GB ROM)| Dimensity 810 5G | 33W Pro Fast Charging | Charger Included | Additional Exchange Offers| Get 2 Months of YouTube Premium Free!"/>
    <x v="407"/>
    <x v="21"/>
    <x v="1"/>
    <s v="Mobiles&amp;Accessories"/>
    <s v="Smartphones&amp;BasicMobiles"/>
    <n v="16999"/>
    <n v="20999"/>
    <n v="0.19"/>
    <x v="1"/>
    <x v="4"/>
    <x v="2"/>
    <x v="3"/>
    <n v="31822"/>
    <x v="0"/>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s v="Newly Launched Boult Dive+ with 1.85&quot; HD Display, Bluetooth Calling Smartwatch, 500 Nits Brightness, 7 Days Battery Life, 150+ Watch Faces, 100+ Sport Modes, IP68 Waterproof Smart Watch (Jet Black)"/>
    <x v="408"/>
    <x v="19"/>
    <x v="1"/>
    <s v="WearableTechnology"/>
    <e v="#VALUE!"/>
    <n v="1999"/>
    <n v="8499"/>
    <n v="0.76"/>
    <x v="0"/>
    <x v="0"/>
    <x v="2"/>
    <x v="4"/>
    <n v="240"/>
    <x v="1"/>
    <n v="1.032"/>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s v="OnePlus Nord Watch with 1.78‚Äù AMOLED Display, 60 Hz Refresh Rate, 105 Fitness Modes, 10 Days Battery, SPO2, Heart Rate, Stress Monitor, Women Health Tracker &amp; Multiple Watch Face [Midnight Black]"/>
    <x v="409"/>
    <x v="19"/>
    <x v="1"/>
    <s v="WearableTechnology"/>
    <e v="#VALUE!"/>
    <n v="4999"/>
    <n v="6999"/>
    <n v="0.28999999999999998"/>
    <x v="1"/>
    <x v="3"/>
    <x v="2"/>
    <x v="11"/>
    <n v="758"/>
    <x v="1"/>
    <n v="2.880399999999999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s v="pTron Solero MB301 3A Micro USB Data &amp; Charging Cable, Made in India, 480Mbps Data Sync, Strong &amp; Durable 1.5-Meter Nylon Braided USB Cable for Micro USB Devices - (Black)"/>
    <x v="33"/>
    <x v="0"/>
    <x v="0"/>
    <s v="Accessories&amp;Peripherals"/>
    <s v="Cables&amp;Accessories"/>
    <n v="99"/>
    <n v="666.66"/>
    <n v="0.85"/>
    <x v="0"/>
    <x v="2"/>
    <x v="1"/>
    <x v="2"/>
    <n v="24870"/>
    <x v="0"/>
    <n v="96.992999999999995"/>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s v="Noise Agile 2 Buzz Bluetooth Calling Smart Watch with 1.28&quot; TFT Display,Dual Button,in-Built Mic &amp; Speaker,AI Voice Assistant, Health Suite,in-Built Games, 100 Watch Faces-(Jet Black)"/>
    <x v="410"/>
    <x v="19"/>
    <x v="1"/>
    <s v="WearableTechnology"/>
    <e v="#VALUE!"/>
    <n v="2499"/>
    <n v="5999"/>
    <n v="0.57999999999999996"/>
    <x v="0"/>
    <x v="1"/>
    <x v="2"/>
    <x v="7"/>
    <n v="828"/>
    <x v="1"/>
    <n v="3.0636000000000001"/>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s v="Motorola a10 Dual Sim keypad Mobile with 1750 mAh Battery, Expandable Storage Upto 32GB, Wireless FM with Recording - Dark Blue"/>
    <x v="377"/>
    <x v="23"/>
    <x v="1"/>
    <s v="Mobiles&amp;Accessories"/>
    <s v="Smartphones&amp;BasicMobiles"/>
    <n v="1399"/>
    <n v="1630"/>
    <n v="0.14000000000000001"/>
    <x v="1"/>
    <x v="4"/>
    <x v="2"/>
    <x v="1"/>
    <n v="9378"/>
    <x v="0"/>
    <n v="37.512"/>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ire-Boltt Ninja 3 Smartwatch Full Touch 1.69 &quot; &amp; 60 Sports Modes with IP68, Sp02 Tracking, Over 100 Cloud based watch faces ( Silver )"/>
    <x v="314"/>
    <x v="19"/>
    <x v="1"/>
    <s v="WearableTechnology"/>
    <e v="#VALUE!"/>
    <n v="1499"/>
    <n v="9999"/>
    <n v="0.85"/>
    <x v="0"/>
    <x v="2"/>
    <x v="2"/>
    <x v="0"/>
    <n v="22638"/>
    <x v="0"/>
    <n v="95.079600000000013"/>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s v="Amazonbasics Nylon Braided Usb-C To Lightning Cable, Fast Charging Mfi Certified Smartphone, Iphone Charger (6-Foot, Dark Grey)"/>
    <x v="34"/>
    <x v="0"/>
    <x v="0"/>
    <s v="Accessories&amp;Peripherals"/>
    <s v="Cables&amp;Accessories"/>
    <n v="899"/>
    <n v="1900"/>
    <n v="0.53"/>
    <x v="0"/>
    <x v="1"/>
    <x v="2"/>
    <x v="5"/>
    <n v="13552"/>
    <x v="0"/>
    <n v="59.628800000000005"/>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s v="Flix (Beetel) Bolt 2.4 12W Dual USB Smart Charger, Made in India, Bis Certified, Fast Charging Power Adaptor with 1 Meter USB to Type C Cable for Cellular Phones (White)(Xwc-64D)"/>
    <x v="411"/>
    <x v="27"/>
    <x v="1"/>
    <s v="Mobiles&amp;Accessories"/>
    <s v="MobileAccessories"/>
    <n v="249"/>
    <n v="599"/>
    <n v="0.57999999999999996"/>
    <x v="0"/>
    <x v="1"/>
    <x v="0"/>
    <x v="2"/>
    <n v="2147"/>
    <x v="0"/>
    <n v="8.3732999999999986"/>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s v="Kyosei Advanced Tempered Glass Compatible with Google Pixel 6a with Military-Grade Anti-Explosion Edge-to-Edge Coverage Screen Protector Guard"/>
    <x v="412"/>
    <x v="34"/>
    <x v="1"/>
    <s v="Mobiles&amp;Accessories"/>
    <s v="MobileAccessories"/>
    <n v="299"/>
    <n v="1199"/>
    <n v="0.75"/>
    <x v="0"/>
    <x v="0"/>
    <x v="0"/>
    <x v="6"/>
    <n v="596"/>
    <x v="1"/>
    <n v="2.6819999999999999"/>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s v="STRIFF 12 Pieces Highly Flexible Silicone Micro USB Protector, Mouse Cable Protector, Suit for All Cell Phones, Computers and Chargers (Black)"/>
    <x v="392"/>
    <x v="33"/>
    <x v="1"/>
    <s v="Mobiles&amp;Accessories"/>
    <s v="MobileAccessories"/>
    <n v="79"/>
    <n v="499"/>
    <n v="0.84"/>
    <x v="0"/>
    <x v="2"/>
    <x v="1"/>
    <x v="0"/>
    <n v="1949"/>
    <x v="0"/>
    <n v="8.1858000000000004"/>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s v="Redmi 11 Prime 5G (Thunder Black, 4GB RAM, 64GB Storage) | Prime Design | MTK Dimensity 700 | 50 MP Dual Cam | 5000mAh | 7 Band 5G"/>
    <x v="413"/>
    <x v="21"/>
    <x v="1"/>
    <s v="Mobiles&amp;Accessories"/>
    <s v="Smartphones&amp;BasicMobiles"/>
    <n v="13999"/>
    <n v="15999"/>
    <n v="0.13"/>
    <x v="1"/>
    <x v="4"/>
    <x v="2"/>
    <x v="2"/>
    <n v="2180"/>
    <x v="0"/>
    <n v="8.502000000000000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s v="Samsung Original EHS64 Wired in Ear Earphones with Mic, Black"/>
    <x v="414"/>
    <x v="24"/>
    <x v="1"/>
    <s v="Headphones,Earbuds&amp;Accessories"/>
    <s v="Headphones"/>
    <n v="949"/>
    <n v="999"/>
    <n v="0.05"/>
    <x v="1"/>
    <x v="4"/>
    <x v="2"/>
    <x v="0"/>
    <n v="31539"/>
    <x v="0"/>
    <n v="132.46380000000002"/>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s v="STRIFF Multi Angle Tablet/Mobile Stand. Holder for iPhone, Android, Samsung, OnePlus, Xiaomi. Portable,Foldable Stand.Perfect for Bed,Office, Home,Gift and Desktop (Black)"/>
    <x v="415"/>
    <x v="31"/>
    <x v="1"/>
    <s v="Mobiles&amp;Accessories"/>
    <s v="MobileAccessories"/>
    <n v="99"/>
    <n v="499"/>
    <n v="0.8"/>
    <x v="0"/>
    <x v="0"/>
    <x v="1"/>
    <x v="3"/>
    <n v="2451"/>
    <x v="0"/>
    <n v="10.049099999999999"/>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s v="boAt Newly Launched Wave Electra with 1.81&quot; HD Display, Smart Calling Ultra-Seamless BT Calling Chip, 20 Built-in Watch Faces, 100 + Sports Modes, Menu Personalization, in-Built Games(Cherry Blossom)"/>
    <x v="380"/>
    <x v="19"/>
    <x v="1"/>
    <s v="WearableTechnology"/>
    <e v="#VALUE!"/>
    <n v="2499"/>
    <n v="7990"/>
    <n v="0.69"/>
    <x v="0"/>
    <x v="0"/>
    <x v="2"/>
    <x v="3"/>
    <n v="154"/>
    <x v="1"/>
    <n v="0.631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s v="WeCool B1 Mobile Holder for Bikes or Bike Mobile Holder for Maps and GPS Navigation, one Click Locking, Firm Gripping, Anti Shake and Stable Cradle Clamp with 360¬∞ Rotation Bicycle Phone Mount"/>
    <x v="416"/>
    <x v="38"/>
    <x v="1"/>
    <s v="Mobiles&amp;Accessories"/>
    <s v="MobileAccessories"/>
    <n v="689"/>
    <n v="1999"/>
    <n v="0.66"/>
    <x v="0"/>
    <x v="0"/>
    <x v="2"/>
    <x v="4"/>
    <n v="1193"/>
    <x v="0"/>
    <n v="5.1299000000000001"/>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s v="Sounce 360 Adjustable Mobile Phone Holder, Universal Phone Holder Clip Lazy Bracket Flexible Gooseneck Clamp Long Arms Mount for Mobile Tabletop Stand for Bedroom, Office, Bathroom, White"/>
    <x v="417"/>
    <x v="36"/>
    <x v="1"/>
    <s v="Mobiles&amp;Accessories"/>
    <s v="MobileAccessories"/>
    <n v="499"/>
    <n v="1899"/>
    <n v="0.74"/>
    <x v="0"/>
    <x v="0"/>
    <x v="0"/>
    <x v="3"/>
    <n v="1475"/>
    <x v="0"/>
    <n v="6.0474999999999994"/>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s v="OpenTech¬Æ Military-Grade Tempered Glass Screen Protector Compatible for iPhone 13/13 Pro / 14 with Edge to Edge Coverage and Easy Installation kit (6.1 Inches)"/>
    <x v="418"/>
    <x v="34"/>
    <x v="1"/>
    <s v="Mobiles&amp;Accessories"/>
    <s v="MobileAccessories"/>
    <n v="299"/>
    <n v="999"/>
    <n v="0.7"/>
    <x v="0"/>
    <x v="0"/>
    <x v="0"/>
    <x v="4"/>
    <n v="8891"/>
    <x v="0"/>
    <n v="38.231299999999997"/>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s v="EN LIGNE Adjustable Cell Phone Stand, Foldable Portable Phone Stand Phone Holder for Desk, Desktop Tablet Stand Compatible with Mobile Phone/iPad/Tablet (Black)"/>
    <x v="419"/>
    <x v="31"/>
    <x v="1"/>
    <s v="Mobiles&amp;Accessories"/>
    <s v="MobileAccessories"/>
    <n v="209"/>
    <n v="499"/>
    <n v="0.57999999999999996"/>
    <x v="0"/>
    <x v="1"/>
    <x v="0"/>
    <x v="9"/>
    <n v="104"/>
    <x v="1"/>
    <n v="0.37440000000000001"/>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s v="Tecno Spark 8T (Turquoise Cyan, 4GB RAM,64GB Storage) | 50MP AI Camera | 7GB Expandable RAM"/>
    <x v="420"/>
    <x v="21"/>
    <x v="1"/>
    <s v="Mobiles&amp;Accessories"/>
    <s v="Smartphones&amp;BasicMobiles"/>
    <n v="8499"/>
    <n v="12999"/>
    <n v="0.35"/>
    <x v="1"/>
    <x v="3"/>
    <x v="2"/>
    <x v="3"/>
    <n v="6662"/>
    <x v="0"/>
    <n v="27.314199999999996"/>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s v="URBN 20000 mAh Lithium_Polymer 22.5W Super Fast Charging Ultra Compact Power Bank with Quick Charge &amp; Power Delivery, Type C Input/Output, Made in India, Type C Cable Included (Camo)"/>
    <x v="421"/>
    <x v="20"/>
    <x v="1"/>
    <s v="Mobiles&amp;Accessories"/>
    <s v="MobileAccessories"/>
    <n v="2179"/>
    <n v="3999"/>
    <n v="0.46"/>
    <x v="1"/>
    <x v="1"/>
    <x v="2"/>
    <x v="1"/>
    <n v="8380"/>
    <x v="0"/>
    <n v="33.520000000000003"/>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s v="Redmi Note 11T 5G (Stardust White, 6GB RAM, 128GB ROM)| Dimensity 810 5G | 33W Pro Fast Charging | Charger Included | Additional Exchange Offers|Get 2 Months of YouTube Premium Free!"/>
    <x v="422"/>
    <x v="21"/>
    <x v="1"/>
    <s v="Mobiles&amp;Accessories"/>
    <s v="Smartphones&amp;BasicMobiles"/>
    <n v="16999"/>
    <n v="20999"/>
    <n v="0.19"/>
    <x v="1"/>
    <x v="4"/>
    <x v="2"/>
    <x v="3"/>
    <n v="31822"/>
    <x v="0"/>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s v="OnePlus 10T 5G (Moonstone Black, 8GB RAM, 128GB Storage)"/>
    <x v="423"/>
    <x v="21"/>
    <x v="1"/>
    <s v="Mobiles&amp;Accessories"/>
    <s v="Smartphones&amp;BasicMobiles"/>
    <n v="44999"/>
    <n v="49999"/>
    <n v="0.1"/>
    <x v="1"/>
    <x v="4"/>
    <x v="2"/>
    <x v="4"/>
    <n v="3075"/>
    <x v="0"/>
    <n v="13.222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s v="Nokia 150 (2020) (Cyan)"/>
    <x v="424"/>
    <x v="23"/>
    <x v="1"/>
    <s v="Mobiles&amp;Accessories"/>
    <s v="Smartphones&amp;BasicMobiles"/>
    <n v="2599"/>
    <n v="2999"/>
    <n v="0.13"/>
    <x v="1"/>
    <x v="4"/>
    <x v="2"/>
    <x v="2"/>
    <n v="14266"/>
    <x v="0"/>
    <n v="55.637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s v="Noise ColorFit Ultra SE Smart Watch with 1.75&quot;(4.3cm) HD Display, Aluminium Alloy Body, 60 Sports Modes, Spo2, Lightweight, Stock Market Info, Calls &amp; SMS Reply (Vintage Brown)"/>
    <x v="425"/>
    <x v="19"/>
    <x v="1"/>
    <s v="WearableTechnology"/>
    <e v="#VALUE!"/>
    <n v="2799"/>
    <n v="6499"/>
    <n v="0.56999999999999995"/>
    <x v="0"/>
    <x v="1"/>
    <x v="2"/>
    <x v="3"/>
    <n v="38879"/>
    <x v="0"/>
    <n v="159.40389999999996"/>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s v="boAt Rockerz 400 Bluetooth On Ear Headphones With Mic With Upto 8 Hours Playback &amp; Soft Padded Ear Cushions(Grey/Green)"/>
    <x v="426"/>
    <x v="39"/>
    <x v="1"/>
    <s v="Headphones,Earbuds&amp;Accessories"/>
    <s v="Headphones"/>
    <n v="1399"/>
    <n v="2990"/>
    <n v="0.53"/>
    <x v="0"/>
    <x v="1"/>
    <x v="2"/>
    <x v="3"/>
    <n v="97175"/>
    <x v="0"/>
    <n v="398.41749999999996"/>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s v="SanDisk Ultra microSD UHS-I Card 64GB, 120MB/s R"/>
    <x v="316"/>
    <x v="22"/>
    <x v="1"/>
    <s v="Accessories"/>
    <s v="MemoryCards"/>
    <n v="649"/>
    <n v="2400"/>
    <n v="0.73"/>
    <x v="0"/>
    <x v="0"/>
    <x v="2"/>
    <x v="5"/>
    <n v="67260"/>
    <x v="0"/>
    <n v="295.94400000000007"/>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s v="iPhone Original 20W C Type Fast PD Charger Compatible with I-Phone13/13 mini/13pro/13 pro Max I-Phone 12/12 Pro/12mini/12 Pro Max, I-Phone11/11 Pro/11 Pro Max 2020 (Only Adapter)"/>
    <x v="427"/>
    <x v="27"/>
    <x v="1"/>
    <s v="Mobiles&amp;Accessories"/>
    <s v="MobileAccessories"/>
    <n v="799"/>
    <n v="3990"/>
    <n v="0.8"/>
    <x v="0"/>
    <x v="0"/>
    <x v="2"/>
    <x v="11"/>
    <n v="119"/>
    <x v="1"/>
    <n v="0.45219999999999994"/>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s v="LIRAMARK Webcam Cover Slide, Ultra Thin Laptop Camera Cover Slide Blocker for Computer MacBook Pro iMac PC Tablet (Pack of 3)"/>
    <x v="428"/>
    <x v="40"/>
    <x v="0"/>
    <s v="Accessories&amp;Peripherals"/>
    <s v="LaptopAccessories"/>
    <n v="149"/>
    <n v="149"/>
    <n v="0"/>
    <x v="1"/>
    <x v="4"/>
    <x v="1"/>
    <x v="4"/>
    <n v="10833"/>
    <x v="0"/>
    <n v="46.581899999999997"/>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s v="AmazonBasics New Release Nylon USB-A to Lightning Cable Cord, Fast Charging MFi Certified Charger for Apple iPhone, iPad (6-Ft, Rose Gold)"/>
    <x v="49"/>
    <x v="0"/>
    <x v="0"/>
    <s v="Accessories&amp;Peripherals"/>
    <s v="Cables&amp;Accessories"/>
    <n v="799"/>
    <n v="2100"/>
    <n v="0.62"/>
    <x v="0"/>
    <x v="0"/>
    <x v="2"/>
    <x v="4"/>
    <n v="8188"/>
    <x v="0"/>
    <n v="35.208400000000005"/>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s v="Nokia 8210 4G Volte keypad Phone with Dual SIM, Big Display, inbuilt MP3 Player &amp; Wireless FM Radio | Blue"/>
    <x v="429"/>
    <x v="23"/>
    <x v="1"/>
    <s v="Mobiles&amp;Accessories"/>
    <s v="Smartphones&amp;BasicMobiles"/>
    <n v="3799"/>
    <n v="5299"/>
    <n v="0.28000000000000003"/>
    <x v="1"/>
    <x v="3"/>
    <x v="2"/>
    <x v="12"/>
    <n v="1641"/>
    <x v="0"/>
    <n v="5.7435"/>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s v="Sounce Protective Case Cover Compatible Boat Xtend Overall Protective Case TPU HD Clear Ultra-Thin Cover with Unbreakable Screen Guard"/>
    <x v="430"/>
    <x v="37"/>
    <x v="1"/>
    <s v="Mobiles&amp;Accessories"/>
    <s v="MobileAccessories"/>
    <n v="199"/>
    <n v="1899"/>
    <n v="0.9"/>
    <x v="0"/>
    <x v="2"/>
    <x v="1"/>
    <x v="1"/>
    <n v="4740"/>
    <x v="0"/>
    <n v="18.96"/>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s v="Samsung Galaxy M53 5G (Deep Ocean Blue, 6GB, 128GB Storage) | 108MP | sAmoled+ 120Hz | 12GB RAM with RAM Plus | Travel Adapter to be Purchased Separately"/>
    <x v="431"/>
    <x v="21"/>
    <x v="1"/>
    <s v="Mobiles&amp;Accessories"/>
    <s v="Smartphones&amp;BasicMobiles"/>
    <n v="23999"/>
    <n v="32999"/>
    <n v="0.27"/>
    <x v="1"/>
    <x v="3"/>
    <x v="2"/>
    <x v="2"/>
    <n v="8866"/>
    <x v="0"/>
    <n v="34.577399999999997"/>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s v="iQOO 9 SE 5G (Sunset Sierra, 8GB RAM, 128GB Storage) | Qualcomm Snapdragon 888 | 66W Flash Charge"/>
    <x v="432"/>
    <x v="21"/>
    <x v="1"/>
    <s v="Mobiles&amp;Accessories"/>
    <s v="Smartphones&amp;BasicMobiles"/>
    <n v="29990"/>
    <n v="39990"/>
    <n v="0.25"/>
    <x v="1"/>
    <x v="3"/>
    <x v="2"/>
    <x v="4"/>
    <n v="8399"/>
    <x v="0"/>
    <n v="36.115699999999997"/>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s v="SHREENOVA ID116 Plus Bluetooth Fitness Smart Watch for Men Women and Kids Activity Tracker (Black)"/>
    <x v="433"/>
    <x v="19"/>
    <x v="1"/>
    <s v="WearableTechnology"/>
    <e v="#VALUE!"/>
    <n v="281"/>
    <n v="1999"/>
    <n v="0.86"/>
    <x v="0"/>
    <x v="2"/>
    <x v="0"/>
    <x v="18"/>
    <n v="87"/>
    <x v="1"/>
    <n v="0.24359999999999996"/>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s v="POCO C31 (Shadow Gray, 64 GB) (4 GB RAM)"/>
    <x v="434"/>
    <x v="21"/>
    <x v="1"/>
    <s v="Mobiles&amp;Accessories"/>
    <s v="Smartphones&amp;BasicMobiles"/>
    <n v="7998"/>
    <n v="11999"/>
    <n v="0.33"/>
    <x v="1"/>
    <x v="3"/>
    <x v="2"/>
    <x v="11"/>
    <n v="125"/>
    <x v="1"/>
    <n v="0.47499999999999998"/>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s v="Noise_Colorfit Smart Watch Charger 2 Pin USB Fast Charger Magnetic Charging Cable Adapter (Smart Watch Charger 2 pin)"/>
    <x v="435"/>
    <x v="19"/>
    <x v="1"/>
    <s v="WearableTechnology"/>
    <e v="#VALUE!"/>
    <n v="249"/>
    <n v="999"/>
    <n v="0.75"/>
    <x v="0"/>
    <x v="0"/>
    <x v="0"/>
    <x v="6"/>
    <n v="38"/>
    <x v="1"/>
    <n v="0.17099999999999999"/>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s v="POPIO Tempered Glass Screen Protector Compatible for iPhone 12 / iPhone 12 Pro with Case Friendly Edge to Edge Coverage and Easy Installation kit, Pack of 1"/>
    <x v="436"/>
    <x v="34"/>
    <x v="1"/>
    <s v="Mobiles&amp;Accessories"/>
    <s v="MobileAccessories"/>
    <n v="299"/>
    <n v="599"/>
    <n v="0.5"/>
    <x v="0"/>
    <x v="1"/>
    <x v="0"/>
    <x v="4"/>
    <n v="4674"/>
    <x v="0"/>
    <n v="20.09820000000000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s v="10WeRun Id-116 Bluetooth Smartwatch Wireless Fitness Band for Boys, Girls, Men, Women &amp; Kids | Sports Gym Watch for All Smart Phones I Heart Rate and spo2 Monitor"/>
    <x v="437"/>
    <x v="19"/>
    <x v="1"/>
    <s v="WearableTechnology"/>
    <e v="#VALUE!"/>
    <n v="499"/>
    <n v="1899"/>
    <n v="0.74"/>
    <x v="0"/>
    <x v="0"/>
    <x v="0"/>
    <x v="3"/>
    <n v="412"/>
    <x v="1"/>
    <n v="1.689199999999999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s v="Tokdis MX-1 Pro Bluetooth Calling Smartwatch - 1.69‚Äù LCD Display, Multiple Watch Faces, Sleep Monitor, Heart &amp; SpO2 Monitoring, Multiple Sports Modes, Water Resistant"/>
    <x v="438"/>
    <x v="19"/>
    <x v="1"/>
    <s v="WearableTechnology"/>
    <e v="#VALUE!"/>
    <n v="899"/>
    <n v="3499"/>
    <n v="0.74"/>
    <x v="0"/>
    <x v="0"/>
    <x v="2"/>
    <x v="17"/>
    <n v="681"/>
    <x v="1"/>
    <n v="2.043000000000000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s v="URBN 20000 mAh lithium_polymer Power Bank with 12 Watt Fast Charging, Camo"/>
    <x v="421"/>
    <x v="20"/>
    <x v="1"/>
    <s v="Mobiles&amp;Accessories"/>
    <s v="MobileAccessories"/>
    <n v="1599"/>
    <n v="3499"/>
    <n v="0.54"/>
    <x v="0"/>
    <x v="1"/>
    <x v="2"/>
    <x v="1"/>
    <n v="36384"/>
    <x v="0"/>
    <n v="145.53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s v="Sounce Gold Plated 3.5 mm Headphone Splitter for Computer 2 Male to 1 Female 3.5mm Headphone Mic Audio Y Splitter Cable Smartphone Headset to PC Adapter ‚Äì (Black,20cm)"/>
    <x v="439"/>
    <x v="41"/>
    <x v="1"/>
    <s v="Headphones,Earbuds&amp;Accessories"/>
    <e v="#VALUE!"/>
    <n v="120"/>
    <n v="999"/>
    <n v="0.88"/>
    <x v="0"/>
    <x v="2"/>
    <x v="1"/>
    <x v="2"/>
    <n v="6491"/>
    <x v="0"/>
    <n v="25.314899999999998"/>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s v="Noise ColorFit Ultra 2 Buzz 1.78&quot; AMOLED Bluetooth Calling Watch with 368*448px Always On Display, Premium Metallic Finish, 100+ Watch Faces, 100+ Sports Modes, Health Suite (Jet Black)"/>
    <x v="440"/>
    <x v="19"/>
    <x v="1"/>
    <s v="WearableTechnology"/>
    <e v="#VALUE!"/>
    <n v="3999"/>
    <n v="6999"/>
    <n v="0.43"/>
    <x v="1"/>
    <x v="1"/>
    <x v="2"/>
    <x v="3"/>
    <n v="10229"/>
    <x v="0"/>
    <n v="41.9388999999999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s v="Redmi Note 11 (Horizon Blue, 6GB RAM, 64GB Storage)|90Hz FHD+ AMOLED Display | Qualcomm¬Æ Snapdragon‚Ñ¢ 680-6nm | 33W Charger Included"/>
    <x v="403"/>
    <x v="21"/>
    <x v="1"/>
    <s v="Mobiles&amp;Accessories"/>
    <s v="Smartphones&amp;BasicMobiles"/>
    <n v="12999"/>
    <n v="18999"/>
    <n v="0.32"/>
    <x v="1"/>
    <x v="3"/>
    <x v="2"/>
    <x v="3"/>
    <n v="50772"/>
    <x v="0"/>
    <n v="208.1651999999999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s v="Spigen Ultra Hybrid Back Cover Case Compatible with iPhone 14 Pro max (TPU + Poly Carbonate | Crystal Clear)"/>
    <x v="441"/>
    <x v="37"/>
    <x v="1"/>
    <s v="Mobiles&amp;Accessories"/>
    <s v="MobileAccessories"/>
    <n v="1599"/>
    <n v="2599"/>
    <n v="0.38"/>
    <x v="1"/>
    <x v="3"/>
    <x v="2"/>
    <x v="4"/>
    <n v="1801"/>
    <x v="0"/>
    <n v="7.744299999999999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s v="Oraimo 18W USB &amp; Type-C Dual Output Super Fast Charger Wall Adapter PE2.0&amp;Quick Charge 3.0 &amp; Power Delivery 3.0 Compatible for iPhone 13/13 Mini/13 Pro Max/12/12 Pro Max, iPad Mini/Pro, Pixel, Galaxy, Airpods Pro"/>
    <x v="442"/>
    <x v="27"/>
    <x v="1"/>
    <s v="Mobiles&amp;Accessories"/>
    <s v="MobileAccessories"/>
    <n v="699"/>
    <n v="1199"/>
    <n v="0.42"/>
    <x v="1"/>
    <x v="1"/>
    <x v="2"/>
    <x v="1"/>
    <n v="14404"/>
    <x v="0"/>
    <n v="57.61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s v="LAPSTER 12pcs Spiral Cable Protectors for Charger, Wires, Data Charger Cable Protector for Computers, Cell Phones etc.(Grey)"/>
    <x v="443"/>
    <x v="42"/>
    <x v="1"/>
    <s v="Mobiles&amp;Accessories"/>
    <s v="MobileAccessories"/>
    <n v="99"/>
    <n v="999"/>
    <n v="0.9"/>
    <x v="0"/>
    <x v="2"/>
    <x v="1"/>
    <x v="5"/>
    <n v="305"/>
    <x v="1"/>
    <n v="1.342000000000000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s v="MI REDMI 9i Sport (Carbon Black, 64 GB) (4 GB RAM)"/>
    <x v="444"/>
    <x v="21"/>
    <x v="1"/>
    <s v="Mobiles&amp;Accessories"/>
    <s v="Smartphones&amp;BasicMobiles"/>
    <n v="7915"/>
    <n v="9999"/>
    <n v="0.21"/>
    <x v="1"/>
    <x v="3"/>
    <x v="2"/>
    <x v="4"/>
    <n v="1376"/>
    <x v="0"/>
    <n v="5.9167999999999994"/>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s v="Fire-Boltt Ninja 3 Smartwatch Full Touch 1.69 &quot; &amp; 60 Sports Modes with IP68, Sp02 Tracking, Over 100 Cloud based watch faces ( Green )"/>
    <x v="314"/>
    <x v="19"/>
    <x v="1"/>
    <s v="WearableTechnology"/>
    <e v="#VALUE!"/>
    <n v="1499"/>
    <n v="7999"/>
    <n v="0.81"/>
    <x v="0"/>
    <x v="2"/>
    <x v="2"/>
    <x v="0"/>
    <n v="22638"/>
    <x v="0"/>
    <n v="95.079600000000013"/>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s v="Lava A1 Josh 21(Blue Silver) -Dual Sim,Call Blink Notification,Military Grade Certified with 4 Day Battery Backup, Keypad Mobile"/>
    <x v="445"/>
    <x v="23"/>
    <x v="1"/>
    <s v="Mobiles&amp;Accessories"/>
    <s v="Smartphones&amp;BasicMobiles"/>
    <n v="1055"/>
    <n v="1249"/>
    <n v="0.16"/>
    <x v="1"/>
    <x v="4"/>
    <x v="2"/>
    <x v="11"/>
    <n v="2352"/>
    <x v="0"/>
    <n v="8.9375999999999998"/>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s v="POPIO Tempered Glass Compatible for iPhone 13 / iPhone 13 Pro/iPhone 14 (Transparent) Edge to Edge Full Screen Coverage with Installation Kit, Pack of 2"/>
    <x v="446"/>
    <x v="34"/>
    <x v="1"/>
    <s v="Mobiles&amp;Accessories"/>
    <s v="MobileAccessories"/>
    <n v="150"/>
    <n v="599"/>
    <n v="0.75"/>
    <x v="0"/>
    <x v="0"/>
    <x v="1"/>
    <x v="4"/>
    <n v="714"/>
    <x v="1"/>
    <n v="3.0701999999999998"/>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s v="Amazon Basics USB Type-C to USB-A 2.0 Male Fast Charging Cable for Laptop - 3 Feet (0.9 Meters), Black"/>
    <x v="64"/>
    <x v="0"/>
    <x v="0"/>
    <s v="Accessories&amp;Peripherals"/>
    <s v="Cables&amp;Accessories"/>
    <n v="219"/>
    <n v="700"/>
    <n v="0.69"/>
    <x v="0"/>
    <x v="0"/>
    <x v="0"/>
    <x v="4"/>
    <n v="20052"/>
    <x v="0"/>
    <n v="86.22359999999999"/>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s v="Amozo Ultra Hybrid Camera and Drop Protection Back Cover Case for iPhone 13 (Polycarbonate| Back Transparent - Sides Black)"/>
    <x v="387"/>
    <x v="37"/>
    <x v="1"/>
    <s v="Mobiles&amp;Accessories"/>
    <s v="MobileAccessories"/>
    <n v="474"/>
    <n v="1799"/>
    <n v="0.74"/>
    <x v="0"/>
    <x v="0"/>
    <x v="0"/>
    <x v="4"/>
    <n v="1454"/>
    <x v="0"/>
    <n v="6.2521999999999993"/>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s v="Pinnaclz Original Combo of 2 Micro USB Fast Charging Cable, USB Charging Cable for Data Transfer Perfect for Android Smart Phones White 1.2 Meter Made in India (Pack of 2)"/>
    <x v="68"/>
    <x v="0"/>
    <x v="0"/>
    <s v="Accessories&amp;Peripherals"/>
    <s v="Cables&amp;Accessories"/>
    <n v="115"/>
    <n v="499"/>
    <n v="0.77"/>
    <x v="0"/>
    <x v="0"/>
    <x v="1"/>
    <x v="1"/>
    <n v="7732"/>
    <x v="0"/>
    <n v="30.92800000000000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s v="FLiX Usb Charger,Flix (Beetel) Bolt 2.4 Dual Poart,5V/2.4A/12W Usb Wall Charger Fast Charging,Adapter For Android/Iphone 11/Xs/Xs Max/Xr/X/8/7/6/Plus,Ipad Pro/Air 2/Mini 3/4,Samsung S4/S5 &amp; More-Black"/>
    <x v="447"/>
    <x v="27"/>
    <x v="1"/>
    <s v="Mobiles&amp;Accessories"/>
    <s v="MobileAccessories"/>
    <n v="239"/>
    <n v="599"/>
    <n v="0.6"/>
    <x v="0"/>
    <x v="1"/>
    <x v="0"/>
    <x v="2"/>
    <n v="2147"/>
    <x v="0"/>
    <n v="8.3732999999999986"/>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s v="Redmi 9A Sport (Coral Green, 3GB RAM, 32GB Storage) | 2GHz Octa-core Helio G25 Processor | 5000 mAh Battery"/>
    <x v="322"/>
    <x v="21"/>
    <x v="1"/>
    <s v="Mobiles&amp;Accessories"/>
    <s v="Smartphones&amp;BasicMobiles"/>
    <n v="7499"/>
    <n v="9499"/>
    <n v="0.21"/>
    <x v="1"/>
    <x v="3"/>
    <x v="2"/>
    <x v="3"/>
    <n v="313832"/>
    <x v="0"/>
    <n v="1286.711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s v="Prolet Classic Bumper Case Cover for Samsung Galaxy Watch 4 44mm TPU Plated Full Screen Protector (Black)"/>
    <x v="448"/>
    <x v="19"/>
    <x v="1"/>
    <s v="WearableTechnology"/>
    <e v="#VALUE!"/>
    <n v="265"/>
    <n v="999"/>
    <n v="0.73"/>
    <x v="0"/>
    <x v="0"/>
    <x v="0"/>
    <x v="7"/>
    <n v="465"/>
    <x v="1"/>
    <n v="1.7205000000000001"/>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s v="Samsung Galaxy S20 FE 5G (Cloud Navy, 8GB RAM, 128GB Storage) with No Cost EMI &amp; Additional Exchange Offers"/>
    <x v="449"/>
    <x v="21"/>
    <x v="1"/>
    <s v="Mobiles&amp;Accessories"/>
    <s v="Smartphones&amp;BasicMobiles"/>
    <n v="37990"/>
    <n v="74999"/>
    <n v="0.49"/>
    <x v="1"/>
    <x v="1"/>
    <x v="2"/>
    <x v="0"/>
    <n v="27790"/>
    <x v="0"/>
    <n v="116.718"/>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s v="Ambrane 2 in 1 Type-C &amp; Micro USB Cable with 60W / 3A Fast Charging, 480 mbps High Data, PD Technology &amp; Quick Charge 3.0, Compatible with All Type-C &amp; Micro USB Devices (ABDC-10, Black)"/>
    <x v="70"/>
    <x v="0"/>
    <x v="0"/>
    <s v="Accessories&amp;Peripherals"/>
    <s v="Cables&amp;Accessories"/>
    <n v="199"/>
    <n v="499"/>
    <n v="0.6"/>
    <x v="0"/>
    <x v="1"/>
    <x v="1"/>
    <x v="3"/>
    <n v="602"/>
    <x v="1"/>
    <n v="2.4681999999999995"/>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s v="Ambrane 60W / 3A Fast Charging Output Cable with Type-C to USB for Mobile, Neckband, True Wireless Earphone Charging, 480mbps Data Sync Speed, 1m Length (ACT - AZ10, Black)"/>
    <x v="71"/>
    <x v="0"/>
    <x v="0"/>
    <s v="Accessories&amp;Peripherals"/>
    <s v="Cables&amp;Accessories"/>
    <n v="179"/>
    <n v="399"/>
    <n v="0.55000000000000004"/>
    <x v="0"/>
    <x v="1"/>
    <x v="1"/>
    <x v="1"/>
    <n v="1423"/>
    <x v="0"/>
    <n v="5.692000000000000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s v="WeCool S5 Long Selfie Stick, with Large Reinforced Tripod Stand up to 61 Inch / 156 Cms, Ultra Long Multi Function Bluetooth Selfie Stick with 1/4 Screw Compatible with Gopro, Camera, and Ring Light"/>
    <x v="450"/>
    <x v="30"/>
    <x v="1"/>
    <s v="Mobiles&amp;Accessories"/>
    <s v="MobileAccessories"/>
    <n v="1799"/>
    <n v="3999"/>
    <n v="0.55000000000000004"/>
    <x v="0"/>
    <x v="1"/>
    <x v="2"/>
    <x v="13"/>
    <n v="245"/>
    <x v="1"/>
    <n v="1.127"/>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s v="POCO C31 (Royal Blue, 64 GB) (4 GB RAM)"/>
    <x v="451"/>
    <x v="21"/>
    <x v="1"/>
    <s v="Mobiles&amp;Accessories"/>
    <s v="Smartphones&amp;BasicMobiles"/>
    <n v="8499"/>
    <n v="11999"/>
    <n v="0.28999999999999998"/>
    <x v="1"/>
    <x v="3"/>
    <x v="2"/>
    <x v="2"/>
    <n v="276"/>
    <x v="1"/>
    <n v="1.076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s v="Noise ColorFit Pulse Grand Smart Watch with 1.69&quot;(4.29cm) HD Display, 60 Sports Modes, 150 Watch Faces, Fast Charge, Spo2, Stress, Sleep, Heart Rate Monitoring &amp; IP68 Waterproof (Electric Blue)"/>
    <x v="313"/>
    <x v="19"/>
    <x v="1"/>
    <s v="WearableTechnology"/>
    <e v="#VALUE!"/>
    <n v="1999"/>
    <n v="3999"/>
    <n v="0.5"/>
    <x v="0"/>
    <x v="1"/>
    <x v="2"/>
    <x v="1"/>
    <n v="30254"/>
    <x v="0"/>
    <n v="121.01600000000001"/>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s v="Fire-Boltt Visionary 1.78&quot; AMOLED Bluetooth Calling Smartwatch with 368*448 Pixel Resolution 100+ Sports Mode, TWS Connection, Voice Assistance, SPO2 &amp; Heart Rate Monitoring"/>
    <x v="325"/>
    <x v="19"/>
    <x v="1"/>
    <s v="WearableTechnology"/>
    <e v="#VALUE!"/>
    <n v="3999"/>
    <n v="17999"/>
    <n v="0.78"/>
    <x v="0"/>
    <x v="0"/>
    <x v="2"/>
    <x v="4"/>
    <n v="17161"/>
    <x v="0"/>
    <n v="73.792299999999997"/>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s v="Amazon Basics 2 Amp USB Wall Charger &amp; Micro USB Cable (White)"/>
    <x v="452"/>
    <x v="27"/>
    <x v="1"/>
    <s v="Mobiles&amp;Accessories"/>
    <s v="MobileAccessories"/>
    <n v="219"/>
    <n v="499"/>
    <n v="0.56000000000000005"/>
    <x v="0"/>
    <x v="1"/>
    <x v="0"/>
    <x v="5"/>
    <n v="14"/>
    <x v="1"/>
    <n v="6.1600000000000009E-2"/>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s v="Mobilife Bluetooth Extendable Selfie Stick with Tripod Stand and Wireless Remote,3-in-1 Multifunctional Selfie Stick Tripod for iPhone Samsung Mi Realme Oppo Vivo Google More,Black"/>
    <x v="453"/>
    <x v="30"/>
    <x v="1"/>
    <s v="Mobiles&amp;Accessories"/>
    <s v="MobileAccessories"/>
    <n v="599"/>
    <n v="1399"/>
    <n v="0.56999999999999995"/>
    <x v="0"/>
    <x v="1"/>
    <x v="2"/>
    <x v="3"/>
    <n v="14560"/>
    <x v="0"/>
    <n v="59.695999999999998"/>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s v="Ambrane 27000mAh Power Bank, 20W Fast Charging, Triple Output, Type C PD (Input &amp; Output), Quick Charge, Li-Polymer, Multi-Layer Protection for iPhone, Smartphones &amp; Other Devices (Stylo Pro, Black)"/>
    <x v="454"/>
    <x v="20"/>
    <x v="1"/>
    <s v="Mobiles&amp;Accessories"/>
    <s v="MobileAccessories"/>
    <n v="2499"/>
    <n v="2999"/>
    <n v="0.17"/>
    <x v="1"/>
    <x v="4"/>
    <x v="2"/>
    <x v="3"/>
    <n v="3156"/>
    <x v="0"/>
    <n v="12.93959999999999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s v="STRIFF Wall Mount Phone Holder Wall Mount with Adhesive Strips, Charging Holder Compatible with iPhone, Smartphone and Mini Tablet (Pack of 1) (White)"/>
    <x v="455"/>
    <x v="43"/>
    <x v="1"/>
    <s v="Mobiles&amp;Accessories"/>
    <s v="MobileAccessories"/>
    <n v="89"/>
    <n v="499"/>
    <n v="0.82"/>
    <x v="0"/>
    <x v="2"/>
    <x v="1"/>
    <x v="3"/>
    <n v="9340"/>
    <x v="0"/>
    <n v="38.293999999999997"/>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s v="Fire-Boltt Tank 1.85&quot; Bluetooth Calling Smart Watch, 123 Sports Mode, 8 UI Interactions, Built in Speaker &amp; Mic, 7 Days Battery &amp; Fire-Boltt Health Suite"/>
    <x v="456"/>
    <x v="19"/>
    <x v="1"/>
    <s v="WearableTechnology"/>
    <e v="#VALUE!"/>
    <n v="2999"/>
    <n v="11999"/>
    <n v="0.75"/>
    <x v="0"/>
    <x v="0"/>
    <x v="2"/>
    <x v="5"/>
    <n v="768"/>
    <x v="1"/>
    <n v="3.3792000000000004"/>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s v="Elv Aluminium Adjustable Mobile Phone Foldable Holder Tabletop Stand Dock Mount for All Smartphones, Tabs, Kindle, iPad (Moonlight Silver)"/>
    <x v="457"/>
    <x v="31"/>
    <x v="1"/>
    <s v="Mobiles&amp;Accessories"/>
    <s v="MobileAccessories"/>
    <n v="314"/>
    <n v="1499"/>
    <n v="0.79"/>
    <x v="0"/>
    <x v="0"/>
    <x v="0"/>
    <x v="6"/>
    <n v="28978"/>
    <x v="0"/>
    <n v="130.401000000000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s v="Samsung Galaxy M13 5G (Stardust Brown, 6GB, 128GB Storage) | 5000mAh Battery | Upto 12GB RAM with RAM Plus"/>
    <x v="458"/>
    <x v="21"/>
    <x v="1"/>
    <s v="Mobiles&amp;Accessories"/>
    <s v="Smartphones&amp;BasicMobiles"/>
    <n v="13999"/>
    <n v="19499"/>
    <n v="0.28000000000000003"/>
    <x v="1"/>
    <x v="3"/>
    <x v="2"/>
    <x v="3"/>
    <n v="18998"/>
    <x v="0"/>
    <n v="77.89180000000000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s v="DYAZO USB 3.0 Type C Female to USB A Male Connector/Converter/Adapter Compatible for Samsung Galaxy Note s 20 10 Plus Ultra,Google Pixel 4 5 3 2 &amp; Other Type-c Devices"/>
    <x v="459"/>
    <x v="28"/>
    <x v="1"/>
    <s v="Mobiles&amp;Accessories"/>
    <s v="MobileAccessories"/>
    <n v="139"/>
    <n v="499"/>
    <n v="0.72"/>
    <x v="0"/>
    <x v="0"/>
    <x v="1"/>
    <x v="0"/>
    <n v="4971"/>
    <x v="0"/>
    <n v="20.878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s v="KINGONE Wireless Charging Pencil (2nd Generation) for iPad with Magnetic and Tilt Sensitive, Palm Rejection, Compatible with Apple iPad Pro 11 inch 1/2/3/4, iPad Pro 12.9 Inch 3/4/5/6, iPad Air 4/5, mini6"/>
    <x v="460"/>
    <x v="35"/>
    <x v="1"/>
    <s v="Mobiles&amp;Accessories"/>
    <s v="MobileAccessories"/>
    <n v="2599"/>
    <n v="6999"/>
    <n v="0.63"/>
    <x v="0"/>
    <x v="0"/>
    <x v="2"/>
    <x v="6"/>
    <n v="1526"/>
    <x v="0"/>
    <n v="6.86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s v="boAt BassHeads 100 in-Ear Wired Headphones with Mic (Black)"/>
    <x v="461"/>
    <x v="24"/>
    <x v="1"/>
    <s v="Headphones,Earbuds&amp;Accessories"/>
    <s v="Headphones"/>
    <n v="365"/>
    <n v="999"/>
    <n v="0.63"/>
    <x v="0"/>
    <x v="0"/>
    <x v="0"/>
    <x v="3"/>
    <n v="363711"/>
    <x v="0"/>
    <n v="1491.215099999999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s v="boAt Airdopes 141 Bluetooth Truly Wireless in Ear Earbuds with mic, 42H Playtime, Beast Mode(Low Latency Upto 80ms) for Gaming, ENx Tech, ASAP Charge, IWP, IPX4 Water Resistance (Bold Black)"/>
    <x v="462"/>
    <x v="24"/>
    <x v="1"/>
    <s v="Headphones,Earbuds&amp;Accessories"/>
    <s v="Headphones"/>
    <n v="1499"/>
    <n v="4490"/>
    <n v="0.67"/>
    <x v="0"/>
    <x v="0"/>
    <x v="2"/>
    <x v="2"/>
    <n v="136954"/>
    <x v="0"/>
    <n v="534.12059999999997"/>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s v="Fire-Boltt Phoenix Smart Watch with Bluetooth Calling 1.3&quot;,120+ Sports Modes, 240*240 PX High Res with SpO2, Heart Rate Monitoring &amp; IP67 Rating"/>
    <x v="290"/>
    <x v="19"/>
    <x v="1"/>
    <s v="WearableTechnology"/>
    <e v="#VALUE!"/>
    <n v="1998"/>
    <n v="9999"/>
    <n v="0.8"/>
    <x v="0"/>
    <x v="0"/>
    <x v="2"/>
    <x v="4"/>
    <n v="27709"/>
    <x v="0"/>
    <n v="119.1486999999999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s v="boAt Wave Call Smart Watch, Smart Talk with Advanced Dedicated Bluetooth Calling Chip, 1.69‚Äù HD Display with 550 NITS &amp; 70% Color Gamut, 150+ Watch Faces, Multi-Sport Modes,HR,SpO2, IP68(Active Black)"/>
    <x v="291"/>
    <x v="19"/>
    <x v="1"/>
    <s v="WearableTechnology"/>
    <e v="#VALUE!"/>
    <n v="1799"/>
    <n v="7990"/>
    <n v="0.77"/>
    <x v="0"/>
    <x v="0"/>
    <x v="2"/>
    <x v="11"/>
    <n v="17833"/>
    <x v="0"/>
    <n v="67.765399999999985"/>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s v="SanDisk Cruzer Blade 32GB USB Flash Drive"/>
    <x v="463"/>
    <x v="44"/>
    <x v="0"/>
    <s v="ExternalDevices&amp;DataStorage"/>
    <e v="#VALUE!"/>
    <n v="289"/>
    <n v="650"/>
    <n v="0.56000000000000005"/>
    <x v="0"/>
    <x v="1"/>
    <x v="0"/>
    <x v="4"/>
    <n v="253105"/>
    <x v="0"/>
    <n v="1088.351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s v="Logitech B170 Wireless Mouse, 2.4 GHz with USB Nano Receiver, Optical Tracking, 12-Months Battery Life, Ambidextrous, PC/Mac/Laptop - Black"/>
    <x v="464"/>
    <x v="45"/>
    <x v="0"/>
    <s v="Accessories&amp;Peripherals"/>
    <s v="Keyboards,Mice&amp;InputDevices"/>
    <n v="599"/>
    <n v="895"/>
    <n v="0.33"/>
    <x v="1"/>
    <x v="3"/>
    <x v="2"/>
    <x v="5"/>
    <n v="61314"/>
    <x v="0"/>
    <n v="269.78160000000003"/>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s v="Storio Kids Toys LCD Writing Tablet 8.5Inch E-Note Pad Best Birthday Gift for Girls Boys, Multicolor (SC1667)"/>
    <x v="465"/>
    <x v="46"/>
    <x v="0"/>
    <s v="Accessories&amp;Peripherals"/>
    <s v="Keyboards,Mice&amp;InputDevices"/>
    <n v="217"/>
    <n v="237"/>
    <n v="0.08"/>
    <x v="1"/>
    <x v="4"/>
    <x v="0"/>
    <x v="11"/>
    <n v="7354"/>
    <x v="0"/>
    <n v="27.9452"/>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s v="boAt Airdopes 121v2 in-Ear True Wireless Earbuds with Upto 14 Hours Playback, 8MM Drivers, Battery Indicators, Lightweight Earbuds &amp; Multifunction Controls (Active Black, with Mic)"/>
    <x v="466"/>
    <x v="24"/>
    <x v="1"/>
    <s v="Headphones,Earbuds&amp;Accessories"/>
    <s v="Headphones"/>
    <n v="1299"/>
    <n v="2990"/>
    <n v="0.56999999999999995"/>
    <x v="0"/>
    <x v="1"/>
    <x v="2"/>
    <x v="11"/>
    <n v="180998"/>
    <x v="0"/>
    <n v="687.79239999999993"/>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s v="SKE Bed Study Table Portable Wood Multifunction Laptop-Table Lapdesk for Children Bed Foldabe Table Work with Tablet Slot &amp; Cup Holder Brown Black"/>
    <x v="467"/>
    <x v="47"/>
    <x v="0"/>
    <s v="Accessories&amp;Peripherals"/>
    <s v="LaptopAccessories"/>
    <n v="263"/>
    <n v="699"/>
    <n v="0.62"/>
    <x v="0"/>
    <x v="0"/>
    <x v="0"/>
    <x v="12"/>
    <n v="690"/>
    <x v="1"/>
    <n v="2.415"/>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s v="SanDisk Ultra¬Æ microSDXC‚Ñ¢ UHS-I Card, 64GB, 140MB/s R, 10 Y Warranty, for Smartphones"/>
    <x v="298"/>
    <x v="22"/>
    <x v="1"/>
    <s v="Accessories"/>
    <s v="MemoryCards"/>
    <n v="569"/>
    <n v="1000"/>
    <n v="0.43"/>
    <x v="1"/>
    <x v="1"/>
    <x v="2"/>
    <x v="5"/>
    <n v="67262"/>
    <x v="0"/>
    <n v="295.9528000000000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s v="Noise Pulse Go Buzz Smart Watch Bluetooth Calling with 1.69&quot; Display, 550 NITS, 150+ Cloud Watch Face, SPo2, Heart Rate Tracking, 100 Sports Mode with Auto Detection, Longer Battery (Jet Black)"/>
    <x v="299"/>
    <x v="19"/>
    <x v="1"/>
    <s v="WearableTechnology"/>
    <e v="#VALUE!"/>
    <n v="1999"/>
    <n v="4999"/>
    <n v="0.6"/>
    <x v="0"/>
    <x v="1"/>
    <x v="2"/>
    <x v="3"/>
    <n v="10689"/>
    <x v="0"/>
    <n v="43.824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s v="boAt Rockerz 255 Pro+ in-Ear Bluetooth Neckband with Upto 40 Hours Playback, ASAP  Charge, IPX7, Dual Pairing, BT v5.0, with Mic (Active Black)"/>
    <x v="468"/>
    <x v="24"/>
    <x v="1"/>
    <s v="Headphones,Earbuds&amp;Accessories"/>
    <s v="Headphones"/>
    <n v="1399"/>
    <n v="3990"/>
    <n v="0.65"/>
    <x v="0"/>
    <x v="0"/>
    <x v="2"/>
    <x v="3"/>
    <n v="141841"/>
    <x v="0"/>
    <n v="581.54809999999998"/>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s v="STRIFF Adjustable Laptop Tabletop Stand Patented Riser Ventilated Portable Foldable Compatible with MacBook Notebook Tablet Tray Desk Table Book with Free Phone Stand (Black)"/>
    <x v="469"/>
    <x v="48"/>
    <x v="0"/>
    <s v="Accessories&amp;Peripherals"/>
    <s v="LaptopAccessories"/>
    <n v="349"/>
    <n v="1499"/>
    <n v="0.77"/>
    <x v="0"/>
    <x v="0"/>
    <x v="0"/>
    <x v="4"/>
    <n v="24791"/>
    <x v="0"/>
    <n v="106.60129999999999"/>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s v="ZEBRONICS Zeb-Bro in Ear Wired Earphones with Mic, 3.5mm Audio Jack, 10mm Drivers, Phone/Tablet Compatible(Black)"/>
    <x v="470"/>
    <x v="24"/>
    <x v="1"/>
    <s v="Headphones,Earbuds&amp;Accessories"/>
    <s v="Headphones"/>
    <n v="149"/>
    <n v="399"/>
    <n v="0.63"/>
    <x v="0"/>
    <x v="0"/>
    <x v="1"/>
    <x v="12"/>
    <n v="21764"/>
    <x v="0"/>
    <n v="76.173999999999992"/>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s v="JBL C100SI Wired In Ear Headphones with Mic, JBL Pure Bass Sound, One Button Multi-function Remote, Angled Buds for Comfort fit (Black)"/>
    <x v="302"/>
    <x v="24"/>
    <x v="1"/>
    <s v="Headphones,Earbuds&amp;Accessories"/>
    <s v="Headphones"/>
    <n v="599"/>
    <n v="999"/>
    <n v="0.4"/>
    <x v="1"/>
    <x v="3"/>
    <x v="2"/>
    <x v="3"/>
    <n v="192587"/>
    <x v="0"/>
    <n v="789.60669999999993"/>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s v="boAt Rockerz 450 Bluetooth On Ear Headphones with Mic, Upto 15 Hours Playback, 40MM Drivers, Padded Ear Cushions, Integrated Controls and Dual Modes(Luscious Black)"/>
    <x v="471"/>
    <x v="39"/>
    <x v="1"/>
    <s v="Headphones,Earbuds&amp;Accessories"/>
    <s v="Headphones"/>
    <n v="1220"/>
    <n v="3990"/>
    <n v="0.69"/>
    <x v="0"/>
    <x v="0"/>
    <x v="2"/>
    <x v="3"/>
    <n v="107151"/>
    <x v="0"/>
    <n v="439.31909999999993"/>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s v="boAt Wave Lite Smartwatch with 1.69&quot; HD Display, Sleek Metal Body, HR &amp; SpO2 Level Monitor, 140+ Watch Faces, Activity Tracker, Multiple Sports Modes, IP68 &amp; 7 Days Battery Life(Active Black)"/>
    <x v="301"/>
    <x v="19"/>
    <x v="1"/>
    <s v="WearableTechnology"/>
    <e v="#VALUE!"/>
    <n v="1499"/>
    <n v="6990"/>
    <n v="0.79"/>
    <x v="0"/>
    <x v="0"/>
    <x v="2"/>
    <x v="2"/>
    <n v="21797"/>
    <x v="0"/>
    <n v="85.008300000000006"/>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s v="JBL C50HI, Wired in Ear Headphones with Mic, One Button Multi-Function Remote, Lightweight &amp; Comfortable fit (Black)"/>
    <x v="472"/>
    <x v="24"/>
    <x v="1"/>
    <s v="Headphones,Earbuds&amp;Accessories"/>
    <s v="Headphones"/>
    <n v="499"/>
    <n v="999"/>
    <n v="0.5"/>
    <x v="0"/>
    <x v="1"/>
    <x v="0"/>
    <x v="2"/>
    <n v="92995"/>
    <x v="0"/>
    <n v="362.68049999999999"/>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s v="LAPSTER Spiral Charger Spiral Charger Cable Protectors for Wires Data Cable Saver Charging Cord Protective Cable Cover Set of 3 (12 Pieces)"/>
    <x v="473"/>
    <x v="32"/>
    <x v="0"/>
    <s v="Accessories&amp;Peripherals"/>
    <s v="Cables&amp;Accessories"/>
    <n v="99"/>
    <n v="999"/>
    <n v="0.9"/>
    <x v="0"/>
    <x v="2"/>
    <x v="1"/>
    <x v="3"/>
    <n v="8751"/>
    <x v="0"/>
    <n v="35.879099999999994"/>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s v="pTron Bullet Pro 36W PD Quick Charger, 3 Port Fast Car Charger Adapter - Compatible with All Smartphones &amp; Tablets (Black)"/>
    <x v="306"/>
    <x v="25"/>
    <x v="1"/>
    <s v="Mobiles&amp;Accessories"/>
    <s v="MobileAccessories"/>
    <n v="349"/>
    <n v="1299"/>
    <n v="0.73"/>
    <x v="0"/>
    <x v="0"/>
    <x v="0"/>
    <x v="1"/>
    <n v="14283"/>
    <x v="0"/>
    <n v="57.131999999999998"/>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s v="HP v236w USB 2.0 64GB Pen Drive, Metal"/>
    <x v="474"/>
    <x v="44"/>
    <x v="0"/>
    <s v="ExternalDevices&amp;DataStorage"/>
    <e v="#VALUE!"/>
    <n v="475"/>
    <n v="1500"/>
    <n v="0.68"/>
    <x v="0"/>
    <x v="0"/>
    <x v="0"/>
    <x v="0"/>
    <n v="64273"/>
    <x v="0"/>
    <n v="269.94659999999999"/>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s v="HP X1000 Wired USB Mouse with 3 Handy Buttons, Fast-Moving Scroll Wheel and Optical Sensor works on most Surfaces (H2C21AA, Black/Grey)"/>
    <x v="475"/>
    <x v="45"/>
    <x v="0"/>
    <s v="Accessories&amp;Peripherals"/>
    <s v="Keyboards,Mice&amp;InputDevices"/>
    <n v="269"/>
    <n v="649"/>
    <n v="0.59"/>
    <x v="0"/>
    <x v="1"/>
    <x v="0"/>
    <x v="4"/>
    <n v="54315"/>
    <x v="0"/>
    <n v="233.55449999999999"/>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s v="Portronics Toad 23 Wireless Optical Mouse with 2.4GHz, USB Nano Dongle, Optical Orientation, Click Wheel, Adjustable DPI(Black)"/>
    <x v="476"/>
    <x v="45"/>
    <x v="0"/>
    <s v="Accessories&amp;Peripherals"/>
    <s v="Keyboards,Mice&amp;InputDevices"/>
    <n v="299"/>
    <n v="599"/>
    <n v="0.5"/>
    <x v="0"/>
    <x v="1"/>
    <x v="0"/>
    <x v="3"/>
    <n v="1597"/>
    <x v="0"/>
    <n v="6.547699999999999"/>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s v="Noise ColorFit Pulse Grand Smart Watch with 1.69&quot;(4.29cm) HD Display, 60 Sports Modes, 150 Watch Faces, Fast Charge, Spo2, Stress, Sleep, Heart Rate Monitoring &amp; IP68 Waterproof (Jet Black)"/>
    <x v="313"/>
    <x v="19"/>
    <x v="1"/>
    <s v="WearableTechnology"/>
    <e v="#VALUE!"/>
    <n v="1599"/>
    <n v="3999"/>
    <n v="0.6"/>
    <x v="0"/>
    <x v="1"/>
    <x v="2"/>
    <x v="1"/>
    <n v="30254"/>
    <x v="0"/>
    <n v="121.01600000000001"/>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s v="Fire-Boltt Ninja 3 Smartwatch Full Touch 1.69 &amp; 60 Sports Modes with IP68, Sp02 Tracking, Over 100 Cloud based watch faces - Black"/>
    <x v="314"/>
    <x v="19"/>
    <x v="1"/>
    <s v="WearableTechnology"/>
    <e v="#VALUE!"/>
    <n v="1499"/>
    <n v="7999"/>
    <n v="0.81"/>
    <x v="0"/>
    <x v="2"/>
    <x v="2"/>
    <x v="0"/>
    <n v="22638"/>
    <x v="0"/>
    <n v="95.079600000000013"/>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s v="Boult Audio BassBuds X1 in-Ear Wired Earphones with 10mm Extra Bass Driver and HD Sound with mic(Black)"/>
    <x v="477"/>
    <x v="24"/>
    <x v="1"/>
    <s v="Headphones,Earbuds&amp;Accessories"/>
    <s v="Headphones"/>
    <n v="329"/>
    <n v="999"/>
    <n v="0.67"/>
    <x v="0"/>
    <x v="0"/>
    <x v="0"/>
    <x v="2"/>
    <n v="77027"/>
    <x v="0"/>
    <n v="300.40530000000001"/>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s v="Dell KB216 Wired Multimedia USB Keyboard with Super Quite Plunger Keys with Spill-Resistant ‚Äì Black"/>
    <x v="478"/>
    <x v="49"/>
    <x v="0"/>
    <s v="Accessories&amp;Peripherals"/>
    <s v="Keyboards,Mice&amp;InputDevices"/>
    <n v="549"/>
    <n v="1799"/>
    <n v="0.69"/>
    <x v="0"/>
    <x v="0"/>
    <x v="2"/>
    <x v="4"/>
    <n v="28829"/>
    <x v="0"/>
    <n v="123.9646999999999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s v="Fire-Boltt India's No 1 Smartwatch Brand Talk 2 Bluetooth Calling Smartwatch with Dual Button, Hands On Voice Assistance, 60 Sports Modes, in Built Mic &amp; Speaker with IP68 Rating"/>
    <x v="318"/>
    <x v="19"/>
    <x v="1"/>
    <s v="WearableTechnology"/>
    <e v="#VALUE!"/>
    <n v="2199"/>
    <n v="9999"/>
    <n v="0.78"/>
    <x v="0"/>
    <x v="0"/>
    <x v="2"/>
    <x v="0"/>
    <n v="29478"/>
    <x v="0"/>
    <n v="123.80760000000001"/>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s v="Dell MS116 1000Dpi USB Wired Optical Mouse, Led Tracking, Scrolling Wheel, Plug and Play."/>
    <x v="479"/>
    <x v="45"/>
    <x v="0"/>
    <s v="Accessories&amp;Peripherals"/>
    <s v="Keyboards,Mice&amp;InputDevices"/>
    <n v="299"/>
    <n v="650"/>
    <n v="0.54"/>
    <x v="0"/>
    <x v="1"/>
    <x v="0"/>
    <x v="6"/>
    <n v="33176"/>
    <x v="0"/>
    <n v="149.29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s v="Boya ByM1 Auxiliary Omnidirectional Lavalier Condenser Microphone with 20ft Audio Cable (Black)"/>
    <x v="480"/>
    <x v="50"/>
    <x v="2"/>
    <s v="Microphones"/>
    <e v="#VALUE!"/>
    <n v="798"/>
    <n v="1995"/>
    <n v="0.6"/>
    <x v="0"/>
    <x v="1"/>
    <x v="2"/>
    <x v="1"/>
    <n v="68664"/>
    <x v="0"/>
    <n v="274.65600000000001"/>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s v="Wayona Nylon Braided USB to Lightning Fast Charging and Data Sync Cable Compatible for iPhone 13, 12,11, X, 8, 7, 6, 5, iPad Air, Pro, Mini (3 FT Pack of 1, Grey)"/>
    <x v="0"/>
    <x v="0"/>
    <x v="0"/>
    <s v="Accessories&amp;Peripherals"/>
    <s v="Cables&amp;Accessories"/>
    <n v="399"/>
    <n v="1099"/>
    <n v="0.64"/>
    <x v="0"/>
    <x v="0"/>
    <x v="0"/>
    <x v="0"/>
    <n v="24269"/>
    <x v="0"/>
    <n v="101.92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s v="Duracell Ultra Alkaline AA Battery, 8 Pcs"/>
    <x v="481"/>
    <x v="51"/>
    <x v="1"/>
    <s v="GeneralPurposeBatteries&amp;BatteryChargers"/>
    <e v="#VALUE!"/>
    <n v="266"/>
    <n v="315"/>
    <n v="0.16"/>
    <x v="1"/>
    <x v="4"/>
    <x v="0"/>
    <x v="6"/>
    <n v="28030"/>
    <x v="0"/>
    <n v="126.13500000000001"/>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s v="Classmate Octane Neon- Blue Gel Pens(Pack of 5)|Smooth Writing Pen|Attractive body colour for Boys &amp; Girls|Waterproof ink for smudge free writing|Preferred by Students for Exam|Study at home essential"/>
    <x v="482"/>
    <x v="52"/>
    <x v="3"/>
    <s v="OfficePaperProducts"/>
    <s v="Paper"/>
    <n v="50"/>
    <n v="50"/>
    <n v="0"/>
    <x v="1"/>
    <x v="4"/>
    <x v="1"/>
    <x v="4"/>
    <n v="5792"/>
    <x v="0"/>
    <n v="24.9056"/>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s v="3M Scotch Double Sided Heavy Duty Tape(1m holds 4.5Kgs) for indoor hanging applications (Photo frames, Mirrors, Key Holders, Car Interiors, Extension Boards, Wall decoration, etc)(L: 3m, W: 24mm)"/>
    <x v="483"/>
    <x v="53"/>
    <x v="4"/>
    <s v="CraftMaterials"/>
    <s v="Scrapbooking"/>
    <n v="130"/>
    <n v="165"/>
    <n v="0.21"/>
    <x v="1"/>
    <x v="3"/>
    <x v="1"/>
    <x v="2"/>
    <n v="14778"/>
    <x v="0"/>
    <n v="57.6342"/>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s v="boAt Bassheads 152 in Ear Wired Earphones with Mic(Active Black)"/>
    <x v="484"/>
    <x v="24"/>
    <x v="1"/>
    <s v="Headphones,Earbuds&amp;Accessories"/>
    <s v="Headphones"/>
    <n v="449"/>
    <n v="1290"/>
    <n v="0.65"/>
    <x v="0"/>
    <x v="0"/>
    <x v="0"/>
    <x v="3"/>
    <n v="91770"/>
    <x v="0"/>
    <n v="376.25699999999995"/>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s v="Fire-Boltt Visionary 1.78&quot; AMOLED Bluetooth Calling Smartwatch with 368*448 Pixel Resolution 100+ Sports Mode, TWS Connection, Voice Assistance, SPO2 &amp; Heart Rate Monitoring"/>
    <x v="325"/>
    <x v="19"/>
    <x v="1"/>
    <s v="WearableTechnology"/>
    <e v="#VALUE!"/>
    <n v="3999"/>
    <n v="16999"/>
    <n v="0.76"/>
    <x v="0"/>
    <x v="0"/>
    <x v="2"/>
    <x v="4"/>
    <n v="17162"/>
    <x v="0"/>
    <n v="73.796599999999998"/>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s v="boAt BassHeads 122 Wired Earphones with Heavy Bass, Integrated Controls and Mic (Gun Metal)"/>
    <x v="485"/>
    <x v="24"/>
    <x v="1"/>
    <s v="Headphones,Earbuds&amp;Accessories"/>
    <s v="Headphones"/>
    <n v="399"/>
    <n v="1290"/>
    <n v="0.69"/>
    <x v="0"/>
    <x v="0"/>
    <x v="0"/>
    <x v="0"/>
    <n v="206"/>
    <x v="1"/>
    <n v="0.86519999999999997"/>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s v="Dell USB Wireless Keyboard and Mouse Set- KM3322W, Anti-Fade &amp; Spill-Resistant Keys, up to 36 Month Battery Life, 3Y Advance Exchange Warranty, Black"/>
    <x v="486"/>
    <x v="54"/>
    <x v="0"/>
    <s v="Accessories&amp;Peripherals"/>
    <s v="Keyboards,Mice&amp;InputDevices"/>
    <n v="1399"/>
    <n v="2498"/>
    <n v="0.44"/>
    <x v="1"/>
    <x v="1"/>
    <x v="2"/>
    <x v="0"/>
    <n v="33717"/>
    <x v="0"/>
    <n v="141.6114"/>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s v="Ambrane Unbreakable 60W / 3A Fast Charging 1.5m Braided Type C Cable for Smartphones, Tablets, Laptops &amp; other Type C devices, PD Technology, 480Mbps Data Sync, Quick Charge 3.0 (RCT15A, Black)"/>
    <x v="1"/>
    <x v="0"/>
    <x v="0"/>
    <s v="Accessories&amp;Peripherals"/>
    <s v="Cables&amp;Accessories"/>
    <n v="199"/>
    <n v="349"/>
    <n v="0.43"/>
    <x v="1"/>
    <x v="1"/>
    <x v="1"/>
    <x v="1"/>
    <n v="43994"/>
    <x v="0"/>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s v="Sounce Fast Phone Charging Cable &amp; Data Sync USB Cable Compatible for iPhone 13, 12,11, X, 8, 7, 6, 5, iPad Air, Pro, Mini &amp; iOS Devices"/>
    <x v="2"/>
    <x v="0"/>
    <x v="0"/>
    <s v="Accessories&amp;Peripherals"/>
    <s v="Cables&amp;Accessories"/>
    <n v="199"/>
    <n v="999"/>
    <n v="0.8"/>
    <x v="0"/>
    <x v="0"/>
    <x v="1"/>
    <x v="2"/>
    <n v="7928"/>
    <x v="0"/>
    <n v="30.9192"/>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s v="Noise ColorFit Pro 4 Advanced Bluetooth Calling Smart Watch with 1.72&quot; TruView Display, Fully-Functional Digital Crown, 311 PPI, 60Hz Refresh Rate, 500 NITS Brightness (Charcoal Black)"/>
    <x v="326"/>
    <x v="19"/>
    <x v="1"/>
    <s v="WearableTechnology"/>
    <e v="#VALUE!"/>
    <n v="2998"/>
    <n v="5999"/>
    <n v="0.5"/>
    <x v="0"/>
    <x v="1"/>
    <x v="2"/>
    <x v="3"/>
    <n v="5179"/>
    <x v="0"/>
    <n v="21.233899999999998"/>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s v="Seagate Expansion 1TB External HDD - USB 3.0 for Windows and Mac with 3 yr Data Recovery Services, Portable Hard Drive (STKM1000400)"/>
    <x v="487"/>
    <x v="55"/>
    <x v="0"/>
    <s v="ExternalDevices&amp;DataStorage"/>
    <e v="#VALUE!"/>
    <n v="4098"/>
    <n v="4999"/>
    <n v="0.18"/>
    <x v="1"/>
    <x v="4"/>
    <x v="2"/>
    <x v="6"/>
    <n v="50810"/>
    <x v="0"/>
    <n v="228.6450000000000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s v="HP w100 480P 30 FPS Digital Webcam with Built-in Mic, Plug and Play Setup, Wide-Angle View for Video Calling on Skype, Zoom, Microsoft Teams and Other Apps (Black)"/>
    <x v="488"/>
    <x v="56"/>
    <x v="1"/>
    <s v="Cameras&amp;Photography"/>
    <e v="#VALUE!"/>
    <n v="499"/>
    <n v="1999"/>
    <n v="0.75"/>
    <x v="0"/>
    <x v="0"/>
    <x v="0"/>
    <x v="7"/>
    <n v="3369"/>
    <x v="0"/>
    <n v="12.46530000000000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s v="ZEBRONICS Zeb-Dash Plus 2.4GHz High Precision Wireless Mouse with up to 1600 DPI, Power Saving Mode, Nano Receiver and Plug &amp; Play Usage - USB"/>
    <x v="489"/>
    <x v="45"/>
    <x v="0"/>
    <s v="Accessories&amp;Peripherals"/>
    <s v="Keyboards,Mice&amp;InputDevices"/>
    <n v="299"/>
    <n v="449"/>
    <n v="0.33"/>
    <x v="1"/>
    <x v="3"/>
    <x v="0"/>
    <x v="12"/>
    <n v="11827"/>
    <x v="0"/>
    <n v="41.394500000000001"/>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s v="boAt Deuce USB 300 2 in 1 Type-C &amp; Micro USB Stress Resistant, Tangle-Free, Sturdy Cable with 3A Fast Charging &amp; 480mbps Data Transmission, 10000+ Bends Lifespan and Extended 1.5m Length(Martian Red)"/>
    <x v="3"/>
    <x v="0"/>
    <x v="0"/>
    <s v="Accessories&amp;Peripherals"/>
    <s v="Cables&amp;Accessories"/>
    <n v="329"/>
    <n v="699"/>
    <n v="0.53"/>
    <x v="0"/>
    <x v="1"/>
    <x v="0"/>
    <x v="0"/>
    <n v="94364"/>
    <x v="0"/>
    <n v="396.32880000000006"/>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s v="Zebronics Zeb-Companion 107 USB Wireless Keyboard and Mouse Set with Nano Receiver (Black)"/>
    <x v="490"/>
    <x v="54"/>
    <x v="0"/>
    <s v="Accessories&amp;Peripherals"/>
    <s v="Keyboards,Mice&amp;InputDevices"/>
    <n v="699"/>
    <n v="999"/>
    <n v="0.3"/>
    <x v="1"/>
    <x v="3"/>
    <x v="2"/>
    <x v="12"/>
    <n v="15295"/>
    <x v="0"/>
    <n v="53.532499999999999"/>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s v="SYVO WT 3130 Aluminum Tripod (133CM), Universal Lightweight Tripod with Mobile Phone Holder Mount &amp; Carry Bag for All Smart Phones, Gopro, Cameras - Brown"/>
    <x v="491"/>
    <x v="57"/>
    <x v="1"/>
    <s v="Cameras&amp;Photography"/>
    <s v="Accessories"/>
    <n v="799"/>
    <n v="3990"/>
    <n v="0.8"/>
    <x v="0"/>
    <x v="0"/>
    <x v="2"/>
    <x v="4"/>
    <n v="27139"/>
    <x v="0"/>
    <n v="116.6977"/>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s v="Boult Audio Airbass Z20 True Wireless, 40H Battery Life, Zen ENC Mic, Type-C Lightning Boult Fast Charging (10Mins=100Mins), BoomX Tech Bass, ENC, IPX5 in Ear Earbuds with mic (Green)"/>
    <x v="492"/>
    <x v="24"/>
    <x v="1"/>
    <s v="Headphones,Earbuds&amp;Accessories"/>
    <s v="Headphones"/>
    <n v="1399"/>
    <n v="5499"/>
    <n v="0.75"/>
    <x v="0"/>
    <x v="0"/>
    <x v="2"/>
    <x v="2"/>
    <n v="9504"/>
    <x v="0"/>
    <n v="37.065599999999996"/>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s v="Portronics Konnect L 1.2M Fast Charging 3A 8 Pin USB Cable with Charge &amp; Sync Function for iPhone, iPad (Grey)"/>
    <x v="4"/>
    <x v="0"/>
    <x v="0"/>
    <s v="Accessories&amp;Peripherals"/>
    <s v="Cables&amp;Accessories"/>
    <n v="154"/>
    <n v="399"/>
    <n v="0.61"/>
    <x v="0"/>
    <x v="0"/>
    <x v="1"/>
    <x v="0"/>
    <n v="16905"/>
    <x v="0"/>
    <n v="71.0010000000000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s v="SanDisk Ultra Flair 64GB USB 3.0 Pen Drive, Multicolor"/>
    <x v="493"/>
    <x v="44"/>
    <x v="0"/>
    <s v="ExternalDevices&amp;DataStorage"/>
    <e v="#VALUE!"/>
    <n v="519"/>
    <n v="1350"/>
    <n v="0.62"/>
    <x v="0"/>
    <x v="0"/>
    <x v="2"/>
    <x v="4"/>
    <n v="30058"/>
    <x v="0"/>
    <n v="129.2493999999999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s v="boAt Xtend Smartwatch with Alexa Built-in, 1.69‚Äù HD Display, Multiple Watch Faces, Stress Monitor, Heart &amp; SpO2 Monitoring, 14 Sports Modes, Sleep Monitor, 5 ATM &amp; 7 Days Battery(Charcoal Black)"/>
    <x v="337"/>
    <x v="19"/>
    <x v="1"/>
    <s v="WearableTechnology"/>
    <e v="#VALUE!"/>
    <n v="2299"/>
    <n v="7990"/>
    <n v="0.71"/>
    <x v="0"/>
    <x v="0"/>
    <x v="2"/>
    <x v="0"/>
    <n v="69619"/>
    <x v="0"/>
    <n v="292.39980000000003"/>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s v="Tygot Bluetooth Extendable Selfie Sticks with Wireless Remote and Tripod Stand, 3-in-1 Multifunctional Selfie Stick with Tripod Stand Compatible with iPhone/OnePlus/Samsung/Oppo/Vivo and All Phones"/>
    <x v="338"/>
    <x v="30"/>
    <x v="1"/>
    <s v="Mobiles&amp;Accessories"/>
    <s v="MobileAccessories"/>
    <n v="399"/>
    <n v="1999"/>
    <n v="0.8"/>
    <x v="0"/>
    <x v="0"/>
    <x v="0"/>
    <x v="1"/>
    <n v="3382"/>
    <x v="0"/>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s v="boAt Rockerz 330 in-Ear Bluetooth Neckband with Upto 30 Hours Playtime, ASAP  Charge, Signature Sound, Dual Pairing &amp; IPX5 with Mic (Active Black)"/>
    <x v="494"/>
    <x v="24"/>
    <x v="1"/>
    <s v="Headphones,Earbuds&amp;Accessories"/>
    <s v="Headphones"/>
    <n v="1499"/>
    <n v="3990"/>
    <n v="0.62"/>
    <x v="0"/>
    <x v="0"/>
    <x v="2"/>
    <x v="3"/>
    <n v="109864"/>
    <x v="0"/>
    <n v="450.44239999999996"/>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s v="Casio FX-991ES Plus-2nd Edition Scientific Calculator, Black"/>
    <x v="495"/>
    <x v="58"/>
    <x v="3"/>
    <s v="OfficeElectronics"/>
    <s v="Calculators"/>
    <n v="1295"/>
    <n v="1295"/>
    <n v="0"/>
    <x v="1"/>
    <x v="4"/>
    <x v="2"/>
    <x v="6"/>
    <n v="5760"/>
    <x v="0"/>
    <n v="25.919999999999998"/>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s v="TP-Link AC750 Wifi Range Extender | Up to 750Mbps | Dual Band WiFi Extender, Repeater, Wifi Signal Booster, Access Point| Easy Set-Up | Extends Wifi to Smart Home &amp; Alexa Devices (RE200)"/>
    <x v="496"/>
    <x v="59"/>
    <x v="0"/>
    <s v="NetworkingDevices"/>
    <e v="#VALUE!"/>
    <n v="1889"/>
    <n v="5499"/>
    <n v="0.66"/>
    <x v="0"/>
    <x v="0"/>
    <x v="2"/>
    <x v="0"/>
    <n v="49551"/>
    <x v="0"/>
    <n v="208.1142000000000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s v="boAt Bassheads 242 in Ear Wired Earphones with Mic(Blue)"/>
    <x v="364"/>
    <x v="24"/>
    <x v="1"/>
    <s v="Headphones,Earbuds&amp;Accessories"/>
    <s v="Headphones"/>
    <n v="455"/>
    <n v="1490"/>
    <n v="0.69"/>
    <x v="0"/>
    <x v="0"/>
    <x v="0"/>
    <x v="3"/>
    <n v="161677"/>
    <x v="0"/>
    <n v="662.87569999999994"/>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s v="DIGITEK¬Æ (DTR 260 GT) Gorilla Tripod/Mini 33 cm (13 Inch) Tripod for Mobile Phone with Phone Mount &amp; Remote, Flexible Gorilla Stand for DSLR &amp; Action Cameras"/>
    <x v="497"/>
    <x v="60"/>
    <x v="1"/>
    <s v="Cameras&amp;Photography"/>
    <s v="Accessories"/>
    <n v="399"/>
    <n v="995"/>
    <n v="0.6"/>
    <x v="0"/>
    <x v="1"/>
    <x v="0"/>
    <x v="2"/>
    <n v="21372"/>
    <x v="0"/>
    <n v="83.35079999999999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s v="Samsung EVO Plus 128GB microSDXC UHS-I U3 130MB/s Full HD &amp; 4K UHD Memory Card with Adapter (MB-MC128KA), Blue"/>
    <x v="339"/>
    <x v="22"/>
    <x v="1"/>
    <s v="Accessories"/>
    <s v="MemoryCards"/>
    <n v="1059"/>
    <n v="3999"/>
    <n v="0.74"/>
    <x v="0"/>
    <x v="0"/>
    <x v="2"/>
    <x v="4"/>
    <n v="140035"/>
    <x v="0"/>
    <n v="602.15049999999997"/>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s v="pTron Solero TB301 3A Type-C Data and Fast Charging Cable, Made in India, 480Mbps Data Sync, Strong and Durable 1.5-Meter Nylon Braided USB Cable for Type-C Devices for Charging Adapter (Black)"/>
    <x v="5"/>
    <x v="0"/>
    <x v="0"/>
    <s v="Accessories&amp;Peripherals"/>
    <s v="Cables&amp;Accessories"/>
    <n v="149"/>
    <n v="1000"/>
    <n v="0.85"/>
    <x v="0"/>
    <x v="2"/>
    <x v="1"/>
    <x v="2"/>
    <n v="24870"/>
    <x v="0"/>
    <n v="96.992999999999995"/>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s v="HP 805 Black Original Ink Cartridge"/>
    <x v="498"/>
    <x v="61"/>
    <x v="0"/>
    <s v="Printers,Inks&amp;Accessories"/>
    <s v="Inks,Toners&amp;Cartridges"/>
    <n v="717"/>
    <n v="761"/>
    <n v="0.06"/>
    <x v="1"/>
    <x v="4"/>
    <x v="2"/>
    <x v="1"/>
    <n v="7199"/>
    <x v="0"/>
    <n v="28.7959999999999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s v="Sounce Spiral Charger Cable Protector Data Cable Saver Charging Cord Protective Cable Cover Headphone MacBook Laptop Earphone Cell Phone Set of 3 (Cable Protector (12 Units))"/>
    <x v="346"/>
    <x v="32"/>
    <x v="0"/>
    <s v="Accessories&amp;Peripherals"/>
    <s v="Cables&amp;Accessories"/>
    <n v="99"/>
    <n v="999"/>
    <n v="0.9"/>
    <x v="0"/>
    <x v="2"/>
    <x v="1"/>
    <x v="1"/>
    <n v="1396"/>
    <x v="0"/>
    <n v="5.58399999999999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s v="GIZGA essentials Universal Silicone Keyboard Protector Skin for 15.6-inches Laptop (5 x 6 x 3 inches)"/>
    <x v="499"/>
    <x v="62"/>
    <x v="0"/>
    <s v="Accessories&amp;Peripherals"/>
    <s v="Keyboards,Mice&amp;InputDevices"/>
    <n v="39"/>
    <n v="299"/>
    <n v="0.87"/>
    <x v="0"/>
    <x v="2"/>
    <x v="1"/>
    <x v="12"/>
    <n v="15233"/>
    <x v="0"/>
    <n v="53.3155"/>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s v="SanDisk Ultra 128 GB USB 3.0 Pen Drive (Black)"/>
    <x v="500"/>
    <x v="44"/>
    <x v="0"/>
    <s v="ExternalDevices&amp;DataStorage"/>
    <e v="#VALUE!"/>
    <n v="889"/>
    <n v="2500"/>
    <n v="0.64"/>
    <x v="0"/>
    <x v="0"/>
    <x v="2"/>
    <x v="4"/>
    <n v="55747"/>
    <x v="0"/>
    <n v="239.71209999999999"/>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s v="Boult Audio ZCharge Bluetooth Wireless in Ear Earphones with Mic, 40H Playtime and Super Fast Charging, Environmental Noise Cancellation for Pro+ Calling and IPX5 Water Resistant (Black)"/>
    <x v="501"/>
    <x v="24"/>
    <x v="1"/>
    <s v="Headphones,Earbuds&amp;Accessories"/>
    <s v="Headphones"/>
    <n v="1199"/>
    <n v="4999"/>
    <n v="0.76"/>
    <x v="0"/>
    <x v="0"/>
    <x v="2"/>
    <x v="11"/>
    <n v="14961"/>
    <x v="0"/>
    <n v="56.851799999999997"/>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s v="Dell WM118 Wireless Mouse, 2.4 Ghz with USB Nano Receiver, Optical Tracking, 12-Months Battery Life, Ambidextrous, Pc/Mac/Laptop - Black."/>
    <x v="502"/>
    <x v="45"/>
    <x v="0"/>
    <s v="Accessories&amp;Peripherals"/>
    <s v="Keyboards,Mice&amp;InputDevices"/>
    <n v="569"/>
    <n v="1299"/>
    <n v="0.56000000000000005"/>
    <x v="0"/>
    <x v="1"/>
    <x v="2"/>
    <x v="5"/>
    <n v="9275"/>
    <x v="0"/>
    <n v="40.8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s v="Boult Audio AirBass PowerBuds with Inbuilt Powerbank, 120H Total Playtime, IPX7 Fully Waterproof, Lightning Boult Type-C Fast Charging, Low Latency Gaming, TWS Earbuds with Pro+ Calling Mic (Black)"/>
    <x v="503"/>
    <x v="24"/>
    <x v="1"/>
    <s v="Headphones,Earbuds&amp;Accessories"/>
    <s v="Headphones"/>
    <n v="1499"/>
    <n v="8999"/>
    <n v="0.83"/>
    <x v="0"/>
    <x v="2"/>
    <x v="2"/>
    <x v="7"/>
    <n v="28324"/>
    <x v="0"/>
    <n v="104.7988000000000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s v="Eveready 1015 Carbon Zinc AA Battery - 10 Pieces"/>
    <x v="504"/>
    <x v="51"/>
    <x v="1"/>
    <s v="GeneralPurposeBatteries&amp;BatteryChargers"/>
    <e v="#VALUE!"/>
    <n v="149"/>
    <n v="180"/>
    <n v="0.17"/>
    <x v="1"/>
    <x v="4"/>
    <x v="1"/>
    <x v="5"/>
    <n v="644"/>
    <x v="1"/>
    <n v="2.8336000000000001"/>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s v="Zebronics Zeb-Transformer-M Optical USB Gaming Mouse with LED Effect(Black)"/>
    <x v="505"/>
    <x v="63"/>
    <x v="0"/>
    <s v="Accessories&amp;Peripherals"/>
    <s v="PCGamingPeripherals"/>
    <n v="399"/>
    <n v="549"/>
    <n v="0.27"/>
    <x v="1"/>
    <x v="3"/>
    <x v="0"/>
    <x v="5"/>
    <n v="18139"/>
    <x v="0"/>
    <n v="79.81159999999999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s v="PIDILITE Fevicryl Acrylic Colours Sunflower Kit (10 Colors x 15 ml) DIY Paint, Rich Pigment, Non-Craking Paint for Canvas, Wood, Leather, Earthenware, Metal, Diwali Gifts for Diwali"/>
    <x v="506"/>
    <x v="64"/>
    <x v="4"/>
    <s v="CraftMaterials"/>
    <s v="PaintingMaterials"/>
    <n v="191"/>
    <n v="225"/>
    <n v="0.15"/>
    <x v="1"/>
    <x v="4"/>
    <x v="1"/>
    <x v="5"/>
    <n v="7203"/>
    <x v="0"/>
    <n v="31.693200000000004"/>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s v="STRIFF Mpad Mouse Mat 230X190X3mm Gaming Mouse Pad, Non-Slip Rubber Base, Waterproof Surface, Premium-Textured, Compatible with Laser and Optical Mice(Universe Black)"/>
    <x v="507"/>
    <x v="65"/>
    <x v="0"/>
    <s v="Accessories&amp;Peripherals"/>
    <s v="Keyboards,Mice&amp;InputDevices"/>
    <n v="129"/>
    <n v="999"/>
    <n v="0.87"/>
    <x v="0"/>
    <x v="2"/>
    <x v="1"/>
    <x v="0"/>
    <n v="491"/>
    <x v="1"/>
    <n v="2.062200000000000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s v="Gizga Essentials Hard Drive Case Shell, 6.35cm/2.5-inch, Portable Storage Organizer Bag for Earphone USB Cable Power Bank Mobile Charger Digital Gadget Hard Disk, Water Resistance Material, Black"/>
    <x v="508"/>
    <x v="66"/>
    <x v="0"/>
    <s v="Accessories&amp;Peripherals"/>
    <e v="#VALUE!"/>
    <n v="199"/>
    <n v="599"/>
    <n v="0.67"/>
    <x v="0"/>
    <x v="0"/>
    <x v="1"/>
    <x v="6"/>
    <n v="13568"/>
    <x v="0"/>
    <n v="61.055999999999997"/>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s v="Boult Audio FXCharge with ENC, 32H Playtime, 5min=7H Type C Fast Charging, Zen ENC, 14.2 mm BoomX Rich Bass, IPX5, Bluetooth Wireless in Ear Earphones Neckband with mic (Black)"/>
    <x v="509"/>
    <x v="24"/>
    <x v="1"/>
    <s v="Headphones,Earbuds&amp;Accessories"/>
    <s v="Headphones"/>
    <n v="999"/>
    <n v="4499"/>
    <n v="0.78"/>
    <x v="0"/>
    <x v="0"/>
    <x v="2"/>
    <x v="11"/>
    <n v="3390"/>
    <x v="0"/>
    <n v="12.882"/>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s v="Boult Audio Probass Curve Bluetooth Wireless in Ear Earphones with Mic with Ipx5 Water Resistant, 12H Battery Life &amp; Extra Bass (Black)"/>
    <x v="510"/>
    <x v="24"/>
    <x v="1"/>
    <s v="Headphones,Earbuds&amp;Accessories"/>
    <s v="Headphones"/>
    <n v="899"/>
    <n v="4499"/>
    <n v="0.8"/>
    <x v="0"/>
    <x v="0"/>
    <x v="2"/>
    <x v="11"/>
    <n v="103052"/>
    <x v="0"/>
    <n v="391.5976"/>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s v="Ambrane 20000mAh Power Bank with 20W Fast Charging, Triple Output, Power Delivery, Type C Input, Made in India, Multi-Layer Protection, Li-Polymer + Type C Cable (Stylo-20k, Black)"/>
    <x v="353"/>
    <x v="20"/>
    <x v="1"/>
    <s v="Mobiles&amp;Accessories"/>
    <s v="MobileAccessories"/>
    <n v="1799"/>
    <n v="2499"/>
    <n v="0.28000000000000003"/>
    <x v="1"/>
    <x v="3"/>
    <x v="2"/>
    <x v="3"/>
    <n v="18678"/>
    <x v="0"/>
    <n v="76.57979999999999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s v="boAt Micro USB 55 Tangle-free, Sturdy Micro USB Cable with 3A Fast Charging &amp; 480mbps Data Transmission (Black)"/>
    <x v="6"/>
    <x v="0"/>
    <x v="0"/>
    <s v="Accessories&amp;Peripherals"/>
    <s v="Cables&amp;Accessories"/>
    <n v="176.63"/>
    <n v="499"/>
    <n v="0.65"/>
    <x v="0"/>
    <x v="0"/>
    <x v="1"/>
    <x v="3"/>
    <n v="15189"/>
    <x v="0"/>
    <n v="62.274899999999995"/>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s v="Casio FX-82MS 2nd Gen Non-Programmable Scientific Calculator, 240 Functions and 2-line Display, Black"/>
    <x v="511"/>
    <x v="58"/>
    <x v="3"/>
    <s v="OfficeElectronics"/>
    <s v="Calculators"/>
    <n v="522"/>
    <n v="550"/>
    <n v="0.05"/>
    <x v="1"/>
    <x v="4"/>
    <x v="2"/>
    <x v="5"/>
    <n v="12179"/>
    <x v="0"/>
    <n v="53.58760000000000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s v="Tygot 10 Inches Big LED Ring Light for Camera, Phone tiktok YouTube Video Shooting and Makeup, 10&quot; inch Ring Light with 7 Feet Long Foldable and Lightweight Tripod Stand"/>
    <x v="512"/>
    <x v="67"/>
    <x v="1"/>
    <s v="Cameras&amp;Photography"/>
    <s v="Flashes"/>
    <n v="799"/>
    <n v="1999"/>
    <n v="0.6"/>
    <x v="0"/>
    <x v="1"/>
    <x v="2"/>
    <x v="11"/>
    <n v="12958"/>
    <x v="0"/>
    <n v="49.240400000000001"/>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s v="HP X200 Wireless Mouse with 2.4 GHz Wireless connectivity, Adjustable DPI up to 1600, ambidextrous Design, and 18-Month Long Battery Life. 3-Years Warranty (6VY95AA)"/>
    <x v="513"/>
    <x v="45"/>
    <x v="0"/>
    <s v="Accessories&amp;Peripherals"/>
    <s v="Keyboards,Mice&amp;InputDevices"/>
    <n v="681"/>
    <n v="1199"/>
    <n v="0.43"/>
    <x v="1"/>
    <x v="1"/>
    <x v="2"/>
    <x v="0"/>
    <n v="8258"/>
    <x v="0"/>
    <n v="34.68359999999999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s v="Oakter Mini UPS for 12V WiFi Router Broadband Modem | Backup Upto 4 Hours | WiFi Router UPS Power Backup During Power Cuts | UPS for 12V Router Broadband Modem | Current Surge &amp; Deep Discharge Protection"/>
    <x v="514"/>
    <x v="68"/>
    <x v="0"/>
    <e v="#VALUE!"/>
    <e v="#VALUE!"/>
    <n v="1199"/>
    <n v="3490"/>
    <n v="0.66"/>
    <x v="0"/>
    <x v="0"/>
    <x v="2"/>
    <x v="3"/>
    <n v="11716"/>
    <x v="0"/>
    <n v="48.035599999999995"/>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s v="TP-Link Archer AC1200 Archer C6 Wi-Fi Speed Up to 867 Mbps/5 GHz + 400 Mbps/2.4 GHz, 5 Gigabit Ports, 4 External Antennas, MU-MIMO, Dual Band, WiFi Coverage with Access Point Mode, Black"/>
    <x v="515"/>
    <x v="69"/>
    <x v="0"/>
    <s v="NetworkingDevices"/>
    <e v="#VALUE!"/>
    <n v="2499"/>
    <n v="4999"/>
    <n v="0.5"/>
    <x v="0"/>
    <x v="1"/>
    <x v="2"/>
    <x v="5"/>
    <n v="35024"/>
    <x v="0"/>
    <n v="154.10560000000001"/>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s v="boAt Rockerz 550 Over Ear Bluetooth Headphones with Upto 20 Hours Playback, 50MM Drivers, Soft Padded Ear Cushions and Physical Noise Isolation, Without Mic (Black)"/>
    <x v="516"/>
    <x v="70"/>
    <x v="1"/>
    <s v="Headphones,Earbuds&amp;Accessories"/>
    <s v="Headphones"/>
    <n v="1799"/>
    <n v="4999"/>
    <n v="0.64"/>
    <x v="0"/>
    <x v="0"/>
    <x v="2"/>
    <x v="3"/>
    <n v="55192"/>
    <x v="0"/>
    <n v="226.2871999999999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s v="Xiaomi Mi Wired in Ear Earphones with Mic Basic with Ultra Deep Bass &amp; Aluminum Alloy Sound Chamber (Black)"/>
    <x v="517"/>
    <x v="24"/>
    <x v="1"/>
    <s v="Headphones,Earbuds&amp;Accessories"/>
    <s v="Headphones"/>
    <n v="429"/>
    <n v="599"/>
    <n v="0.28000000000000003"/>
    <x v="1"/>
    <x v="3"/>
    <x v="0"/>
    <x v="3"/>
    <n v="119466"/>
    <x v="0"/>
    <n v="489.81059999999991"/>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s v="Zodo 8. 5 inch LCD E-Writer Electronic Writing Pad/Tablet Drawing Board (Paperless Memo Digital Tablet)"/>
    <x v="518"/>
    <x v="46"/>
    <x v="0"/>
    <s v="Accessories&amp;Peripherals"/>
    <s v="Keyboards,Mice&amp;InputDevices"/>
    <n v="100"/>
    <n v="499"/>
    <n v="0.8"/>
    <x v="0"/>
    <x v="0"/>
    <x v="1"/>
    <x v="12"/>
    <n v="9638"/>
    <x v="0"/>
    <n v="33.732999999999997"/>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s v="Zebronics ZEB-KM2100 Multimedia USB Keyboard Comes with 114 Keys Including 12 Dedicated Multimedia Keys &amp; with Rupee Key"/>
    <x v="519"/>
    <x v="49"/>
    <x v="0"/>
    <s v="Accessories&amp;Peripherals"/>
    <s v="Keyboards,Mice&amp;InputDevices"/>
    <n v="329"/>
    <n v="399"/>
    <n v="0.18"/>
    <x v="1"/>
    <x v="4"/>
    <x v="0"/>
    <x v="9"/>
    <n v="33735"/>
    <x v="0"/>
    <n v="121.446"/>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s v="MI Usb Type-C Cable Smartphone (Black)"/>
    <x v="7"/>
    <x v="0"/>
    <x v="0"/>
    <s v="Accessories&amp;Peripherals"/>
    <s v="Cables&amp;Accessories"/>
    <n v="229"/>
    <n v="299"/>
    <n v="0.23"/>
    <x v="1"/>
    <x v="3"/>
    <x v="0"/>
    <x v="4"/>
    <n v="30411"/>
    <x v="0"/>
    <n v="130.7673000000000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s v="ZEBRONICS Zeb-Comfort Wired USB Mouse, 3-Button, 1000 DPI Optical Sensor, Plug &amp; Play, for Windows/Mac, Black"/>
    <x v="520"/>
    <x v="45"/>
    <x v="0"/>
    <s v="Accessories&amp;Peripherals"/>
    <s v="Keyboards,Mice&amp;InputDevices"/>
    <n v="139"/>
    <n v="299"/>
    <n v="0.54"/>
    <x v="0"/>
    <x v="1"/>
    <x v="1"/>
    <x v="11"/>
    <n v="3044"/>
    <x v="0"/>
    <n v="11.5672"/>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s v="boAt Rockerz 370 On Ear Bluetooth Headphones with Upto 12 Hours Playtime, Cozy Padded Earcups and Bluetooth v5.0, with Mic (Buoyant Black)"/>
    <x v="521"/>
    <x v="39"/>
    <x v="1"/>
    <s v="Headphones,Earbuds&amp;Accessories"/>
    <s v="Headphones"/>
    <n v="1199"/>
    <n v="2499"/>
    <n v="0.52"/>
    <x v="0"/>
    <x v="1"/>
    <x v="2"/>
    <x v="1"/>
    <n v="33584"/>
    <x v="0"/>
    <n v="134.33600000000001"/>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s v="ZEBRONICS Zeb-Astra 20 Wireless BT v5.0 Portable Speaker with 10W RMS Output, TWS, 10H Backup Approx, Built in Rechargeable Battery FM Radio, AUX, mSD, USB, Call Function and Dual 52mm Drivers Multi"/>
    <x v="522"/>
    <x v="71"/>
    <x v="1"/>
    <s v="HomeAudio"/>
    <s v="Speakers"/>
    <n v="1049"/>
    <n v="2299"/>
    <n v="0.54"/>
    <x v="0"/>
    <x v="1"/>
    <x v="2"/>
    <x v="2"/>
    <n v="1779"/>
    <x v="0"/>
    <n v="6.9380999999999995"/>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s v="Gizga Essentials Spiral Cable Protector Cord Saver for Mac Charger, iPhone Charger, Wire Protector, Lightweight Durable Flexible Wire Winder for Charging Cables, Data Cables, Earphones, Pack of 10"/>
    <x v="356"/>
    <x v="33"/>
    <x v="1"/>
    <s v="Mobiles&amp;Accessories"/>
    <s v="MobileAccessories"/>
    <n v="119"/>
    <n v="299"/>
    <n v="0.6"/>
    <x v="0"/>
    <x v="1"/>
    <x v="1"/>
    <x v="3"/>
    <n v="5999"/>
    <x v="0"/>
    <n v="24.59589999999999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s v="Portronics Konnect L POR-1081 Fast Charging 3A Type-C Cable 1.2Meter with Charge &amp; Sync Function for All Type-C Devices (Grey)"/>
    <x v="9"/>
    <x v="0"/>
    <x v="0"/>
    <s v="Accessories&amp;Peripherals"/>
    <s v="Cables&amp;Accessories"/>
    <n v="154"/>
    <n v="339"/>
    <n v="0.55000000000000004"/>
    <x v="0"/>
    <x v="1"/>
    <x v="1"/>
    <x v="4"/>
    <n v="13391"/>
    <x v="0"/>
    <n v="57.5812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s v="Panasonic CR-2032/5BE Lithium Coin Battery - Pack of 5"/>
    <x v="523"/>
    <x v="72"/>
    <x v="1"/>
    <e v="#VALUE!"/>
    <e v="#VALUE!"/>
    <n v="225"/>
    <n v="250"/>
    <n v="0.1"/>
    <x v="1"/>
    <x v="4"/>
    <x v="0"/>
    <x v="5"/>
    <n v="26556"/>
    <x v="0"/>
    <n v="116.84640000000002"/>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s v="MemeHo¬Æ Smart Standard Multi-Purpose Laptop Table with Dock Stand/Study Table/Bed Table/Foldable and Portable/Ergonomic &amp; Rounded Edges/Non-Slip Legs/Engineered Wood with Cup Holder (Black)"/>
    <x v="524"/>
    <x v="47"/>
    <x v="0"/>
    <s v="Accessories&amp;Peripherals"/>
    <s v="LaptopAccessories"/>
    <n v="656"/>
    <n v="1499"/>
    <n v="0.56000000000000005"/>
    <x v="0"/>
    <x v="1"/>
    <x v="2"/>
    <x v="4"/>
    <n v="25903"/>
    <x v="0"/>
    <n v="111.3828999999999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s v="SanDisk Ultra Dual Drive Go USB Type C Pendrive for Mobile (Black, 128 GB, 5Y - SDDDC3-128G-I35)"/>
    <x v="525"/>
    <x v="44"/>
    <x v="0"/>
    <s v="ExternalDevices&amp;DataStorage"/>
    <e v="#VALUE!"/>
    <n v="1109"/>
    <n v="2800"/>
    <n v="0.6"/>
    <x v="0"/>
    <x v="1"/>
    <x v="2"/>
    <x v="4"/>
    <n v="53464"/>
    <x v="0"/>
    <n v="229.89519999999999"/>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s v="boAt Xtend Smartwatch with Alexa Built-in, 1.69‚Äù HD Display, Multiple Watch Faces, Stress Monitor, Heart &amp; SpO2 Monitoring, 14 Sports Modes, Sleep Monitor, 5 ATM &amp; 7 Days Battery(Pitch Black)"/>
    <x v="337"/>
    <x v="19"/>
    <x v="1"/>
    <s v="WearableTechnology"/>
    <e v="#VALUE!"/>
    <n v="2999"/>
    <n v="7990"/>
    <n v="0.62"/>
    <x v="0"/>
    <x v="0"/>
    <x v="2"/>
    <x v="3"/>
    <n v="48448"/>
    <x v="0"/>
    <n v="198.63679999999999"/>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s v="Tizum Mouse Pad/ Computer Mouse Mat with Anti-Slip Rubber Base | Smooth Mouse Control | Spill-Resistant Surface for Laptop, Notebook, MacBook, Gaming, Laser/ Optical Mouse, 9.4‚Äùx 7.9‚Äù, Multicolored"/>
    <x v="526"/>
    <x v="65"/>
    <x v="0"/>
    <s v="Accessories&amp;Peripherals"/>
    <s v="Keyboards,Mice&amp;InputDevices"/>
    <n v="169"/>
    <n v="299"/>
    <n v="0.43"/>
    <x v="1"/>
    <x v="1"/>
    <x v="1"/>
    <x v="5"/>
    <n v="5176"/>
    <x v="0"/>
    <n v="22.774400000000004"/>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s v="Epson 003 65 ml for EcoTank L1110/L3100/L3101/L3110/L3115/L3116/L3150/L3151/L3152/L3156/L5190 Black Ink Bottle"/>
    <x v="527"/>
    <x v="61"/>
    <x v="0"/>
    <s v="Printers,Inks&amp;Accessories"/>
    <s v="Inks,Toners&amp;Cartridges"/>
    <n v="309"/>
    <n v="404"/>
    <n v="0.24"/>
    <x v="1"/>
    <x v="3"/>
    <x v="0"/>
    <x v="5"/>
    <n v="8614"/>
    <x v="0"/>
    <n v="37.901600000000009"/>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s v="ZEBRONICS Zeb-Thunder Bluetooth Wireless Over Ear Headphone FM, mSD, 9 hrs Playback with Mic (Black)"/>
    <x v="528"/>
    <x v="39"/>
    <x v="1"/>
    <s v="Headphones,Earbuds&amp;Accessories"/>
    <s v="Headphones"/>
    <n v="599"/>
    <n v="1399"/>
    <n v="0.56999999999999995"/>
    <x v="0"/>
    <x v="1"/>
    <x v="2"/>
    <x v="11"/>
    <n v="60026"/>
    <x v="0"/>
    <n v="228.0988000000000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s v="Quantum QHM-7406 Full-Sized Keyboard with () Rupee Symbol, Hotkeys and 3-pieces LED function for Desktop/Laptop/Smart TV Spill-Resistant Wired USB Keyboard with 10 million keystrokes lifespan (Black)"/>
    <x v="529"/>
    <x v="49"/>
    <x v="0"/>
    <s v="Accessories&amp;Peripherals"/>
    <s v="Keyboards,Mice&amp;InputDevices"/>
    <n v="299"/>
    <n v="599"/>
    <n v="0.5"/>
    <x v="0"/>
    <x v="1"/>
    <x v="0"/>
    <x v="11"/>
    <n v="3066"/>
    <x v="0"/>
    <n v="11.650799999999998"/>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s v="STRIFF Laptop Tabletop Stand, Fold-Up, Adjustable, Ventilated, Portable Holder for Desk, Aluminum Foldable Laptop Ergonomic Compatibility with up to 15.6-inch Laptop, All Mac, Tab, and Mobile (Silver)"/>
    <x v="530"/>
    <x v="47"/>
    <x v="0"/>
    <s v="Accessories&amp;Peripherals"/>
    <s v="LaptopAccessories"/>
    <n v="449"/>
    <n v="999"/>
    <n v="0.55000000000000004"/>
    <x v="0"/>
    <x v="1"/>
    <x v="0"/>
    <x v="1"/>
    <n v="2102"/>
    <x v="0"/>
    <n v="8.4079999999999995"/>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s v="Logitech M221 Wireless Mouse, Silent Buttons, 2.4 GHz with USB Mini Receiver, 1000 DPI Optical Tracking, 18-Month Battery Life, Ambidextrous PC / Mac / Laptop - Charcoal Grey"/>
    <x v="531"/>
    <x v="45"/>
    <x v="0"/>
    <s v="Accessories&amp;Peripherals"/>
    <s v="Keyboards,Mice&amp;InputDevices"/>
    <n v="799"/>
    <n v="1295"/>
    <n v="0.38"/>
    <x v="1"/>
    <x v="3"/>
    <x v="2"/>
    <x v="5"/>
    <n v="34852"/>
    <x v="0"/>
    <n v="153.34880000000001"/>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s v="AmazonBasics Flexible Premium HDMI Cable (Black, 4K@60Hz, 18Gbps), 3-Foot"/>
    <x v="11"/>
    <x v="2"/>
    <x v="1"/>
    <s v="HomeTheater,TV&amp;Video"/>
    <s v="Accessories"/>
    <n v="219"/>
    <n v="700"/>
    <n v="0.69"/>
    <x v="0"/>
    <x v="0"/>
    <x v="0"/>
    <x v="5"/>
    <n v="426972"/>
    <x v="0"/>
    <n v="1878.6768"/>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s v="Classmate Soft Cover 6 Subject Spiral Binding Notebook, Single Line, 300 Pages"/>
    <x v="532"/>
    <x v="73"/>
    <x v="3"/>
    <s v="OfficePaperProducts"/>
    <s v="Paper"/>
    <n v="157"/>
    <n v="160"/>
    <n v="0.02"/>
    <x v="1"/>
    <x v="4"/>
    <x v="1"/>
    <x v="6"/>
    <n v="8618"/>
    <x v="0"/>
    <n v="38.780999999999999"/>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s v="HP 32GB Class 10 MicroSD Memory Card (U1 TF Card¬†32GB)"/>
    <x v="362"/>
    <x v="22"/>
    <x v="1"/>
    <s v="Accessories"/>
    <s v="MemoryCards"/>
    <n v="369"/>
    <n v="1600"/>
    <n v="0.77"/>
    <x v="0"/>
    <x v="0"/>
    <x v="0"/>
    <x v="1"/>
    <n v="32625"/>
    <x v="0"/>
    <n v="130.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s v="HP 150 Wireless USB Mouse with Ergonomic and ambidextrous Design, 1600 DPI Optical Tracking, 2.4 GHz Wireless connectivity, Dual-Function Scroll Wheel and 12 Month Long Battery Life. 3-Years Warranty."/>
    <x v="533"/>
    <x v="45"/>
    <x v="0"/>
    <s v="Accessories&amp;Peripherals"/>
    <s v="Keyboards,Mice&amp;InputDevices"/>
    <n v="599"/>
    <n v="899"/>
    <n v="0.33"/>
    <x v="1"/>
    <x v="3"/>
    <x v="2"/>
    <x v="1"/>
    <n v="4018"/>
    <x v="0"/>
    <n v="16.071999999999999"/>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s v="Duracell Rechargeable AA 1300mAh Batteries, 4Pcs"/>
    <x v="534"/>
    <x v="74"/>
    <x v="1"/>
    <s v="GeneralPurposeBatteries&amp;BatteryChargers"/>
    <e v="#VALUE!"/>
    <n v="479"/>
    <n v="599"/>
    <n v="0.2"/>
    <x v="1"/>
    <x v="3"/>
    <x v="0"/>
    <x v="4"/>
    <n v="11687"/>
    <x v="0"/>
    <n v="50.254099999999994"/>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s v="Portronics Konnect CL 20W POR-1067 Type-C to 8 Pin USB 1.2M Cable with Power Delivery &amp; 3A Quick Charge Support, Nylon Braided for All Type-C and 8 Pin Devices, Green"/>
    <x v="12"/>
    <x v="0"/>
    <x v="0"/>
    <s v="Accessories&amp;Peripherals"/>
    <s v="Cables&amp;Accessories"/>
    <n v="350"/>
    <n v="899"/>
    <n v="0.61"/>
    <x v="0"/>
    <x v="0"/>
    <x v="0"/>
    <x v="0"/>
    <n v="2262"/>
    <x v="0"/>
    <n v="9.500400000000000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s v="boAt Airdopes 181 in-Ear True Wireless Earbuds with ENx  Tech, Beast  Mode(Low Latency Upto 60ms) for Gaming, with Mic, ASAP  Charge, 20H Playtime, Bluetooth v5.2, IPX4 &amp; IWP (Cool Grey)"/>
    <x v="535"/>
    <x v="24"/>
    <x v="1"/>
    <s v="Headphones,Earbuds&amp;Accessories"/>
    <s v="Headphones"/>
    <n v="1598"/>
    <n v="2990"/>
    <n v="0.47"/>
    <x v="1"/>
    <x v="1"/>
    <x v="2"/>
    <x v="11"/>
    <n v="11015"/>
    <x v="0"/>
    <n v="41.856999999999999"/>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s v="TP-Link USB Bluetooth Adapter for PC, 5.0 Bluetooth Dongle Receiver (UB500) Supports Windows 11/10/8.1/7 for Desktop, Laptop, Mouse, Keyboard, Printers, Headsets, Speakers, PS4/ Xbox Controllers"/>
    <x v="536"/>
    <x v="75"/>
    <x v="0"/>
    <s v="NetworkingDevices"/>
    <s v="NetworkAdapters"/>
    <n v="599"/>
    <n v="899"/>
    <n v="0.33"/>
    <x v="1"/>
    <x v="3"/>
    <x v="2"/>
    <x v="4"/>
    <n v="95116"/>
    <x v="0"/>
    <n v="408.9987999999999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s v="Portronics Konnect L 1.2M POR-1401 Fast Charging 3A 8 Pin USB Cable with Charge &amp; Sync Function (White)"/>
    <x v="13"/>
    <x v="0"/>
    <x v="0"/>
    <s v="Accessories&amp;Peripherals"/>
    <s v="Cables&amp;Accessories"/>
    <n v="159"/>
    <n v="399"/>
    <n v="0.6"/>
    <x v="0"/>
    <x v="1"/>
    <x v="1"/>
    <x v="3"/>
    <n v="4768"/>
    <x v="0"/>
    <n v="19.54879999999999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s v="SanDisk Ultra Dual Drive Luxe USB Type C Flash Drive (Silver, 128 GB, 5Y - SDDDC4-128G-I35)"/>
    <x v="537"/>
    <x v="44"/>
    <x v="0"/>
    <s v="ExternalDevices&amp;DataStorage"/>
    <e v="#VALUE!"/>
    <n v="1299"/>
    <n v="3000"/>
    <n v="0.56999999999999995"/>
    <x v="0"/>
    <x v="1"/>
    <x v="2"/>
    <x v="4"/>
    <n v="23022"/>
    <x v="0"/>
    <n v="98.994599999999991"/>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s v="Noise ColorFit Pulse Smartwatch with 3.56 cm (1.4&quot;) Full Touch HD Display, SpO2, Heart Rate, Sleep Monitors &amp; 10-Day Battery - Jet Black"/>
    <x v="373"/>
    <x v="19"/>
    <x v="1"/>
    <s v="WearableTechnology"/>
    <e v="#VALUE!"/>
    <n v="1599"/>
    <n v="4999"/>
    <n v="0.68"/>
    <x v="0"/>
    <x v="0"/>
    <x v="2"/>
    <x v="1"/>
    <n v="67951"/>
    <x v="0"/>
    <n v="271.80399999999997"/>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s v="rts [2 Pack] Mini USB C Type C Adapter Plug, Type C Female to USB A Male Charger Charging Cable Adapter Converter compatible for iPhone, Samsung S20 ultra/S21/S10/S8/S9/MacBook Pro iPad Silver"/>
    <x v="538"/>
    <x v="76"/>
    <x v="0"/>
    <s v="Accessories&amp;Peripherals"/>
    <s v="Adapters"/>
    <n v="294"/>
    <n v="4999"/>
    <n v="0.94"/>
    <x v="0"/>
    <x v="2"/>
    <x v="0"/>
    <x v="4"/>
    <n v="4426"/>
    <x v="0"/>
    <n v="19.0318"/>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s v="HP 682 Black Original Ink Cartridge"/>
    <x v="539"/>
    <x v="61"/>
    <x v="0"/>
    <s v="Printers,Inks&amp;Accessories"/>
    <s v="Inks,Toners&amp;Cartridges"/>
    <n v="828"/>
    <n v="861"/>
    <n v="0.04"/>
    <x v="1"/>
    <x v="4"/>
    <x v="2"/>
    <x v="0"/>
    <n v="4567"/>
    <x v="0"/>
    <n v="19.1814"/>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s v="Logitech H111 Wired On Ear Headphones With Mic Black"/>
    <x v="540"/>
    <x v="39"/>
    <x v="1"/>
    <s v="Headphones,Earbuds&amp;Accessories"/>
    <s v="Headphones"/>
    <n v="745"/>
    <n v="795"/>
    <n v="0.06"/>
    <x v="1"/>
    <x v="4"/>
    <x v="2"/>
    <x v="1"/>
    <n v="13797"/>
    <x v="0"/>
    <n v="55.188000000000002"/>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s v="Digitek DTR 550 LW (67 Inch) Tripod For DSLR, Camera |Operating Height: 5.57 Feet | Maximum Load Capacity up to 4.5kg | Portable Lightweight Aluminum Tripod with 360 Degree Ball Head | Carry Bag Included (Black) (DTR 550LW)"/>
    <x v="541"/>
    <x v="77"/>
    <x v="1"/>
    <s v="Cameras&amp;Photography"/>
    <s v="Accessories"/>
    <n v="1549"/>
    <n v="2495"/>
    <n v="0.38"/>
    <x v="1"/>
    <x v="3"/>
    <x v="2"/>
    <x v="5"/>
    <n v="15137"/>
    <x v="0"/>
    <n v="66.602800000000002"/>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s v="MI Braided USB Type-C Cable for Charging Adapter (Red)"/>
    <x v="14"/>
    <x v="0"/>
    <x v="0"/>
    <s v="Accessories&amp;Peripherals"/>
    <s v="Cables&amp;Accessories"/>
    <n v="349"/>
    <n v="399"/>
    <n v="0.13"/>
    <x v="1"/>
    <x v="4"/>
    <x v="0"/>
    <x v="5"/>
    <n v="18757"/>
    <x v="0"/>
    <n v="82.530800000000013"/>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s v="Duracell USB Lightning Apple Certified (Mfi) Braided Sync &amp; Charge Cable For Iphone, Ipad And Ipod. Fast Charging Lightning Cable, 3.9 Feet (1.2M) - Black"/>
    <x v="18"/>
    <x v="0"/>
    <x v="0"/>
    <s v="Accessories&amp;Peripherals"/>
    <s v="Cables&amp;Accessories"/>
    <n v="970"/>
    <n v="1799"/>
    <n v="0.46"/>
    <x v="1"/>
    <x v="1"/>
    <x v="2"/>
    <x v="6"/>
    <n v="815"/>
    <x v="1"/>
    <n v="3.6674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s v="TP-Link TL-WA850RE Single_Band 300Mbps RJ45 Wireless Range Extender, Broadband/Wi-Fi Extender, Wi-Fi Booster/Hotspot with 1 Ethernet Port, Plug and Play, Built-in Access Point Mode, White"/>
    <x v="542"/>
    <x v="59"/>
    <x v="0"/>
    <s v="NetworkingDevices"/>
    <e v="#VALUE!"/>
    <n v="1469"/>
    <n v="2499"/>
    <n v="0.41"/>
    <x v="1"/>
    <x v="1"/>
    <x v="2"/>
    <x v="0"/>
    <n v="156638"/>
    <x v="0"/>
    <n v="657.8796000000001"/>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s v="COI Note Pad/Memo Book with Sticky Notes &amp; Clip Holder with Pen for Gifting"/>
    <x v="543"/>
    <x v="78"/>
    <x v="3"/>
    <s v="OfficePaperProducts"/>
    <s v="Paper"/>
    <n v="198"/>
    <n v="800"/>
    <n v="0.75"/>
    <x v="0"/>
    <x v="0"/>
    <x v="1"/>
    <x v="3"/>
    <n v="9344"/>
    <x v="0"/>
    <n v="38.31039999999999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s v="Fujifilm Instax Mini Single Pack 10 Sheets Instant Film for Fuji Instant Cameras"/>
    <x v="544"/>
    <x v="79"/>
    <x v="1"/>
    <s v="Cameras&amp;Photography"/>
    <s v="Accessories"/>
    <n v="549"/>
    <n v="549"/>
    <n v="0"/>
    <x v="1"/>
    <x v="4"/>
    <x v="2"/>
    <x v="6"/>
    <n v="4875"/>
    <x v="0"/>
    <n v="21.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s v="Fire-Boltt Ring 3 Smart Watch 1.8 Biggest Display with Advanced Bluetooth Calling Chip, Voice Assistance,118 Sports Modes, in Built Calculator &amp; Games, SpO2, Heart Rate Monitoring"/>
    <x v="386"/>
    <x v="19"/>
    <x v="1"/>
    <s v="WearableTechnology"/>
    <e v="#VALUE!"/>
    <n v="2999"/>
    <n v="9999"/>
    <n v="0.7"/>
    <x v="0"/>
    <x v="0"/>
    <x v="2"/>
    <x v="0"/>
    <n v="20881"/>
    <x v="0"/>
    <n v="87.700200000000009"/>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s v="Samsung Galaxy Watch4 Bluetooth(4.4 cm, Black, Compatible with Android only)"/>
    <x v="545"/>
    <x v="19"/>
    <x v="1"/>
    <s v="WearableTechnology"/>
    <e v="#VALUE!"/>
    <n v="12000"/>
    <n v="29999"/>
    <n v="0.6"/>
    <x v="0"/>
    <x v="1"/>
    <x v="2"/>
    <x v="4"/>
    <n v="4744"/>
    <x v="0"/>
    <n v="20.399199999999997"/>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s v="Noise Buds Vs104 Bluetooth Truly Wireless in Ear Earbuds with Mic, 30-Hours of Playtime, Instacharge, 13Mm Driver and Hyper Sync (Charcoal Black)"/>
    <x v="546"/>
    <x v="24"/>
    <x v="1"/>
    <s v="Headphones,Earbuds&amp;Accessories"/>
    <s v="Headphones"/>
    <n v="1299"/>
    <n v="3499"/>
    <n v="0.63"/>
    <x v="0"/>
    <x v="0"/>
    <x v="2"/>
    <x v="2"/>
    <n v="12452"/>
    <x v="0"/>
    <n v="48.562799999999996"/>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s v="Duracell Ultra Alkaline AAA Battery, 8 Pcs"/>
    <x v="547"/>
    <x v="51"/>
    <x v="1"/>
    <s v="GeneralPurposeBatteries&amp;BatteryChargers"/>
    <e v="#VALUE!"/>
    <n v="269"/>
    <n v="315"/>
    <n v="0.15"/>
    <x v="1"/>
    <x v="4"/>
    <x v="0"/>
    <x v="6"/>
    <n v="17810"/>
    <x v="0"/>
    <n v="80.144999999999996"/>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s v="JBL C200SI, Premium in Ear Wired Earphones with Mic, Signature Sound, One Button Multi-Function Remote, Angled Earbuds for Comfort fit (Blue)"/>
    <x v="548"/>
    <x v="24"/>
    <x v="1"/>
    <s v="Headphones,Earbuds&amp;Accessories"/>
    <s v="Headphones"/>
    <n v="799"/>
    <n v="1499"/>
    <n v="0.47"/>
    <x v="1"/>
    <x v="1"/>
    <x v="2"/>
    <x v="3"/>
    <n v="53648"/>
    <x v="0"/>
    <n v="219.95679999999999"/>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s v="Acer EK220Q 21.5 Inch (54.61 cm) Full HD (1920x1080) VA Panel LCD Monitor with LED Back Light I 250 Nits I HDMI, VGA Ports I Eye Care Features Like Bluelight Shield, Flickerless &amp; Comfy View (Black)"/>
    <x v="549"/>
    <x v="80"/>
    <x v="0"/>
    <e v="#VALUE!"/>
    <e v="#VALUE!"/>
    <n v="6299"/>
    <n v="13750"/>
    <n v="0.54"/>
    <x v="0"/>
    <x v="1"/>
    <x v="2"/>
    <x v="0"/>
    <n v="2014"/>
    <x v="0"/>
    <n v="8.4588000000000001"/>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s v="E-COSMOS 5V 1.2W Portable Flexible USB LED Light (Colors May Vary, Small) - Set of 2 Pieces"/>
    <x v="550"/>
    <x v="81"/>
    <x v="0"/>
    <s v="Accessories&amp;Peripherals"/>
    <s v="USBGadgets"/>
    <n v="59"/>
    <n v="59"/>
    <n v="0"/>
    <x v="1"/>
    <x v="4"/>
    <x v="1"/>
    <x v="11"/>
    <n v="5958"/>
    <x v="0"/>
    <n v="22.6404"/>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s v="boAt Dual Port Rapid Car Charger (Qualcomm Certified) with Quick Charge 3.0 + Free Micro USB Cable - (Black)"/>
    <x v="551"/>
    <x v="25"/>
    <x v="1"/>
    <s v="Mobiles&amp;Accessories"/>
    <s v="MobileAccessories"/>
    <n v="571"/>
    <n v="999"/>
    <n v="0.43"/>
    <x v="1"/>
    <x v="1"/>
    <x v="2"/>
    <x v="4"/>
    <n v="38221"/>
    <x v="0"/>
    <n v="164.35029999999998"/>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s v="Zebronics ZEB-COUNTY 3W Wireless Bluetooth Portable Speaker With Supporting Carry Handle, USB, SD Card, AUX, FM &amp; Call Function. (Green)"/>
    <x v="552"/>
    <x v="71"/>
    <x v="1"/>
    <s v="HomeAudio"/>
    <s v="Speakers"/>
    <n v="549"/>
    <n v="999"/>
    <n v="0.45"/>
    <x v="1"/>
    <x v="1"/>
    <x v="2"/>
    <x v="2"/>
    <n v="64705"/>
    <x v="0"/>
    <n v="252.34949999999998"/>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s v="KINGONE Upgraded Stylus Pen, iPad Pencil, Ultra High Precision &amp; Sensitivity, Palm Rejection, Prevents False ON/Off Touch, Power Display, Tilt Sensitivity, Magnetic Adsorption for iPad 2018 and Later"/>
    <x v="378"/>
    <x v="35"/>
    <x v="1"/>
    <s v="Mobiles&amp;Accessories"/>
    <s v="MobileAccessories"/>
    <n v="2099"/>
    <n v="5999"/>
    <n v="0.65"/>
    <x v="0"/>
    <x v="0"/>
    <x v="2"/>
    <x v="4"/>
    <n v="17129"/>
    <x v="0"/>
    <n v="73.654700000000005"/>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s v="LG 80 cm (32 inches) HD Ready Smart LED TV 32LM563BPTC (Dark Iron Gray)"/>
    <x v="17"/>
    <x v="3"/>
    <x v="1"/>
    <s v="HomeTheater,TV&amp;Video"/>
    <s v="Televisions"/>
    <n v="13490"/>
    <n v="21990"/>
    <n v="0.39"/>
    <x v="1"/>
    <x v="3"/>
    <x v="2"/>
    <x v="4"/>
    <n v="11976"/>
    <x v="0"/>
    <n v="51.4968"/>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s v="Zebronics Wired Keyboard and Mouse Combo with 104 Keys and a USB Mouse with 1200 DPI - JUDWAA 750"/>
    <x v="553"/>
    <x v="54"/>
    <x v="0"/>
    <s v="Accessories&amp;Peripherals"/>
    <s v="Keyboards,Mice&amp;InputDevices"/>
    <n v="448"/>
    <n v="699"/>
    <n v="0.36"/>
    <x v="1"/>
    <x v="3"/>
    <x v="0"/>
    <x v="2"/>
    <n v="17348"/>
    <x v="0"/>
    <n v="67.657199999999989"/>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s v="JBL Tune 215BT, 16 Hrs Playtime with Quick Charge, in Ear Bluetooth Wireless Earphones with Mic, 12.5mm Premium Earbuds with Pure Bass, BT 5.0, Dual Pairing, Type C &amp; Voice Assistant Support (Black)"/>
    <x v="554"/>
    <x v="24"/>
    <x v="1"/>
    <s v="Headphones,Earbuds&amp;Accessories"/>
    <s v="Headphones"/>
    <n v="1499"/>
    <n v="2999"/>
    <n v="0.5"/>
    <x v="0"/>
    <x v="1"/>
    <x v="2"/>
    <x v="7"/>
    <n v="87798"/>
    <x v="0"/>
    <n v="324.8526"/>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s v="Gizga Essentials Professional 3-in-1 Cleaning Kit for Camera, Lens, Binocular, Laptop, TV, Monitor, Smartphone, Tablet (Includes: Cleaning Liquid 100ml, Plush Microfiber Cloth, Dust Removal Brush)"/>
    <x v="555"/>
    <x v="82"/>
    <x v="1"/>
    <s v="Cameras&amp;Photography"/>
    <s v="Accessories"/>
    <n v="299"/>
    <n v="499"/>
    <n v="0.4"/>
    <x v="1"/>
    <x v="3"/>
    <x v="0"/>
    <x v="0"/>
    <n v="24432"/>
    <x v="0"/>
    <n v="102.6144"/>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s v="SanDisk Ultra Dual 64 GB USB 3.0 OTG Pen Drive (Black)"/>
    <x v="556"/>
    <x v="44"/>
    <x v="0"/>
    <s v="ExternalDevices&amp;DataStorage"/>
    <e v="#VALUE!"/>
    <n v="579"/>
    <n v="1400"/>
    <n v="0.59"/>
    <x v="0"/>
    <x v="1"/>
    <x v="2"/>
    <x v="4"/>
    <n v="189104"/>
    <x v="0"/>
    <n v="813.147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s v="TP-Link Tapo 360¬∞ 2MP 1080p Full HD Pan/Tilt Home Security Wi-Fi Smart Camera| Alexa Enabled| 2-Way Audio| Night Vision| Motion Detection| Sound and Light Alarm| Indoor CCTV (Tapo C200) White"/>
    <x v="557"/>
    <x v="83"/>
    <x v="1"/>
    <s v="Cameras&amp;Photography"/>
    <s v="SecurityCameras"/>
    <n v="2499"/>
    <n v="3299"/>
    <n v="0.24"/>
    <x v="1"/>
    <x v="3"/>
    <x v="2"/>
    <x v="0"/>
    <n v="93112"/>
    <x v="0"/>
    <n v="391.07040000000001"/>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s v="boAt Airdopes 171 in Ear Bluetooth True Wireless Earbuds with Upto 13 Hours Battery, IPX4, Bluetooth v5.0, Dual Tone Finish with Mic (Mysterious Blue)"/>
    <x v="558"/>
    <x v="24"/>
    <x v="1"/>
    <s v="Headphones,Earbuds&amp;Accessories"/>
    <s v="Headphones"/>
    <n v="1199"/>
    <n v="5999"/>
    <n v="0.8"/>
    <x v="0"/>
    <x v="0"/>
    <x v="2"/>
    <x v="2"/>
    <n v="47521"/>
    <x v="0"/>
    <n v="185.3318999999999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s v="Duracell Plus AAA Rechargeable Batteries (750 mAh) Pack of 4"/>
    <x v="559"/>
    <x v="74"/>
    <x v="1"/>
    <s v="GeneralPurposeBatteries&amp;BatteryChargers"/>
    <e v="#VALUE!"/>
    <n v="399"/>
    <n v="499"/>
    <n v="0.2"/>
    <x v="1"/>
    <x v="3"/>
    <x v="0"/>
    <x v="4"/>
    <n v="27201"/>
    <x v="0"/>
    <n v="116.96429999999999"/>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s v="tizum HDMI to VGA Adapter Cable 1080P for Projector, Computer, Laptop, TV, Projectors &amp; TV"/>
    <x v="19"/>
    <x v="2"/>
    <x v="1"/>
    <s v="HomeTheater,TV&amp;Video"/>
    <s v="Accessories"/>
    <n v="279"/>
    <n v="499"/>
    <n v="0.44"/>
    <x v="1"/>
    <x v="1"/>
    <x v="0"/>
    <x v="7"/>
    <n v="10962"/>
    <x v="0"/>
    <n v="40.559400000000004"/>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s v="Samsung 80 cm (32 Inches) Wondertainment Series HD Ready LED Smart TV UA32T4340BKXXL (Glossy Black)"/>
    <x v="20"/>
    <x v="3"/>
    <x v="1"/>
    <s v="HomeTheater,TV&amp;Video"/>
    <s v="Televisions"/>
    <n v="13490"/>
    <n v="22900"/>
    <n v="0.41"/>
    <x v="1"/>
    <x v="1"/>
    <x v="2"/>
    <x v="4"/>
    <n v="16299"/>
    <x v="0"/>
    <n v="70.08569999999998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s v="Logitech B100 Wired USB Mouse, 3 yr Warranty, 800 DPI Optical Tracking, Ambidextrous PC/Mac/Laptop - Black"/>
    <x v="560"/>
    <x v="45"/>
    <x v="0"/>
    <s v="Accessories&amp;Peripherals"/>
    <s v="Keyboards,Mice&amp;InputDevices"/>
    <n v="279"/>
    <n v="375"/>
    <n v="0.26"/>
    <x v="1"/>
    <x v="3"/>
    <x v="0"/>
    <x v="4"/>
    <n v="31534"/>
    <x v="0"/>
    <n v="135.59619999999998"/>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s v="Noise Pulse Buzz 1.69&quot; Bluetooth Calling Smart Watch with Call Function, 150 Watch Faces, 60 Sports Modes, Spo2 &amp; Heart Rate Monitoring, Calling Smart Watch for Men &amp; Women - Jet Black"/>
    <x v="396"/>
    <x v="19"/>
    <x v="1"/>
    <s v="WearableTechnology"/>
    <e v="#VALUE!"/>
    <n v="2499"/>
    <n v="4999"/>
    <n v="0.5"/>
    <x v="0"/>
    <x v="1"/>
    <x v="2"/>
    <x v="2"/>
    <n v="7571"/>
    <x v="0"/>
    <n v="29.526899999999998"/>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s v="Classmate 2100117 Soft Cover 6 Subject Spiral Binding Notebook, Single Line, 300 Pages"/>
    <x v="561"/>
    <x v="73"/>
    <x v="3"/>
    <s v="OfficePaperProducts"/>
    <s v="Paper"/>
    <n v="137"/>
    <n v="160"/>
    <n v="0.14000000000000001"/>
    <x v="1"/>
    <x v="4"/>
    <x v="1"/>
    <x v="5"/>
    <n v="6537"/>
    <x v="0"/>
    <n v="28.762800000000002"/>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s v="Flix Micro Usb Cable For Smartphone (Black)"/>
    <x v="21"/>
    <x v="0"/>
    <x v="0"/>
    <s v="Accessories&amp;Peripherals"/>
    <s v="Cables&amp;Accessories"/>
    <n v="59"/>
    <n v="199"/>
    <n v="0.7"/>
    <x v="0"/>
    <x v="0"/>
    <x v="1"/>
    <x v="1"/>
    <n v="9377"/>
    <x v="0"/>
    <n v="37.50800000000000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s v="AirCase Rugged Hard Drive Case for 2.5-inch Western Digital, Seagate, Toshiba, Portable Storage Shell for Gadget Hard Disk USB Cable Power Bank Mobile Charger Earphone, Waterproof (Black)"/>
    <x v="562"/>
    <x v="66"/>
    <x v="0"/>
    <s v="Accessories&amp;Peripherals"/>
    <e v="#VALUE!"/>
    <n v="299"/>
    <n v="499"/>
    <n v="0.4"/>
    <x v="1"/>
    <x v="3"/>
    <x v="0"/>
    <x v="6"/>
    <n v="21010"/>
    <x v="0"/>
    <n v="94.545000000000002"/>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s v="Noise Buds VS402 Truly Wireless in Ear Earbuds, 35-Hours of Playtime, Instacharge, Quad Mic with ENC, Hyper Sync, Low Latency, 10mm Driver, Bluetooth v5.3 and Breathing LED Lights (Neon Black)"/>
    <x v="563"/>
    <x v="24"/>
    <x v="1"/>
    <s v="Headphones,Earbuds&amp;Accessories"/>
    <s v="Headphones"/>
    <n v="1799"/>
    <n v="3999"/>
    <n v="0.55000000000000004"/>
    <x v="0"/>
    <x v="1"/>
    <x v="2"/>
    <x v="2"/>
    <n v="3517"/>
    <x v="0"/>
    <n v="13.716299999999999"/>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s v="JBL Go 2, Wireless Portable Bluetooth Speaker with Mic, JBL Signature Sound, Vibrant Color Options with IPX7 Waterproof &amp; AUX (Blue)"/>
    <x v="564"/>
    <x v="71"/>
    <x v="1"/>
    <s v="HomeAudio"/>
    <s v="Speakers"/>
    <n v="1999"/>
    <n v="2999"/>
    <n v="0.33"/>
    <x v="1"/>
    <x v="3"/>
    <x v="2"/>
    <x v="4"/>
    <n v="63899"/>
    <x v="0"/>
    <n v="274.76569999999998"/>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s v="Tizum High Speed HDMI Cable with Ethernet | Supports 3D 4K | for All HDMI Devices Laptop Computer Gaming Console TV Set Top Box (1.5 Meter/ 5 Feet)"/>
    <x v="23"/>
    <x v="2"/>
    <x v="1"/>
    <s v="HomeTheater,TV&amp;Video"/>
    <s v="Accessories"/>
    <n v="199"/>
    <n v="699"/>
    <n v="0.72"/>
    <x v="0"/>
    <x v="0"/>
    <x v="1"/>
    <x v="0"/>
    <n v="12153"/>
    <x v="0"/>
    <n v="51.042600000000007"/>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s v="Robustrion Tempered Glass Screen Protector for iPad 10.2 inch 9th Gen Generation 2021 8th Gen 2020 7th Gen 2019"/>
    <x v="565"/>
    <x v="84"/>
    <x v="0"/>
    <s v="Accessories&amp;Peripherals"/>
    <s v="TabletAccessories"/>
    <n v="399"/>
    <n v="1499"/>
    <n v="0.73"/>
    <x v="0"/>
    <x v="0"/>
    <x v="0"/>
    <x v="3"/>
    <n v="5730"/>
    <x v="0"/>
    <n v="23.492999999999999"/>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s v="Redgear Pro Wireless Gamepad with 2.4GHz Wireless Technology, Integrated Dual Intensity Motor, Illuminated Keys for PC(Compatible with Windows 7/8/8.1/10 only)"/>
    <x v="566"/>
    <x v="85"/>
    <x v="0"/>
    <s v="Accessories&amp;Peripherals"/>
    <s v="PCGamingPeripherals"/>
    <n v="1699"/>
    <n v="3999"/>
    <n v="0.57999999999999996"/>
    <x v="0"/>
    <x v="1"/>
    <x v="2"/>
    <x v="0"/>
    <n v="25488"/>
    <x v="0"/>
    <n v="107.0496"/>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s v="Logitech M235 Wireless Mouse, 1000 DPI Optical Tracking, 12 Month Life Battery, Compatible with Windows, Mac, Chromebook/PC/Laptop"/>
    <x v="567"/>
    <x v="45"/>
    <x v="0"/>
    <s v="Accessories&amp;Peripherals"/>
    <s v="Keyboards,Mice&amp;InputDevices"/>
    <n v="699"/>
    <n v="995"/>
    <n v="0.3"/>
    <x v="1"/>
    <x v="3"/>
    <x v="2"/>
    <x v="6"/>
    <n v="54405"/>
    <x v="0"/>
    <n v="244.82249999999999"/>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s v="STRIFF 12 Pieces Highly Flexible Silicone Micro USB Protector, Mouse Cable Protector, Suit for All Cell Phones, Computers and Chargers (White)"/>
    <x v="392"/>
    <x v="33"/>
    <x v="1"/>
    <s v="Mobiles&amp;Accessories"/>
    <s v="MobileAccessories"/>
    <n v="95"/>
    <n v="499"/>
    <n v="0.81"/>
    <x v="0"/>
    <x v="2"/>
    <x v="1"/>
    <x v="0"/>
    <n v="1949"/>
    <x v="0"/>
    <n v="8.1858000000000004"/>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s v="TP-link N300 WiFi Wireless Router TL-WR845N | 300Mbps Wi-Fi Speed | Three 5dBi high gain Antennas | IPv6 Compatible | AP/RE/WISP Mode | Parental Control | Guest Network"/>
    <x v="568"/>
    <x v="69"/>
    <x v="0"/>
    <s v="NetworkingDevices"/>
    <e v="#VALUE!"/>
    <n v="1149"/>
    <n v="1699"/>
    <n v="0.32"/>
    <x v="1"/>
    <x v="3"/>
    <x v="2"/>
    <x v="0"/>
    <n v="122478"/>
    <x v="0"/>
    <n v="514.4076"/>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s v="Logitech MK240 Nano Wireless USB Keyboard and Mouse Set, 12 Function Keys 2.4GHz Wireless, 1000DPI, Spill-Resistant Design, PC/Mac, Black/Chartreuse Yellow"/>
    <x v="569"/>
    <x v="54"/>
    <x v="0"/>
    <s v="Accessories&amp;Peripherals"/>
    <s v="Keyboards,Mice&amp;InputDevices"/>
    <n v="1495"/>
    <n v="1995"/>
    <n v="0.25"/>
    <x v="1"/>
    <x v="3"/>
    <x v="2"/>
    <x v="4"/>
    <n v="7241"/>
    <x v="0"/>
    <n v="31.136299999999999"/>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s v="Callas Multipurpose Foldable Laptop Table with Cup Holder | Drawer | Mac Holder | Table Holder Study Table, Breakfast Table, Foldable and Portable/Ergonomic &amp; Rounded Edges/Non-Slip Legs (WA-27-Black)"/>
    <x v="570"/>
    <x v="47"/>
    <x v="0"/>
    <s v="Accessories&amp;Peripherals"/>
    <s v="LaptopAccessories"/>
    <n v="849"/>
    <n v="4999"/>
    <n v="0.83"/>
    <x v="0"/>
    <x v="2"/>
    <x v="2"/>
    <x v="1"/>
    <n v="20457"/>
    <x v="0"/>
    <n v="81.828000000000003"/>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s v="Casio MJ-12D 150 Steps Check and Correct Desktop Calculator"/>
    <x v="571"/>
    <x v="86"/>
    <x v="3"/>
    <s v="OfficeElectronics"/>
    <s v="Calculators"/>
    <n v="440"/>
    <n v="440"/>
    <n v="0"/>
    <x v="1"/>
    <x v="4"/>
    <x v="0"/>
    <x v="6"/>
    <n v="8610"/>
    <x v="0"/>
    <n v="38.744999999999997"/>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s v="Tukzer Capacitive Stylus Pen for Touch Screens Devices, Fine Point, Lightweight Metal Body with Magnetism Cover Cap for Smartphones/Tablets/iPad/iPad Pro/iPhone (Grey)"/>
    <x v="390"/>
    <x v="35"/>
    <x v="1"/>
    <s v="Mobiles&amp;Accessories"/>
    <s v="MobileAccessories"/>
    <n v="349"/>
    <n v="999"/>
    <n v="0.65"/>
    <x v="0"/>
    <x v="0"/>
    <x v="0"/>
    <x v="11"/>
    <n v="16557"/>
    <x v="0"/>
    <n v="62.91659999999998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s v="Amazon Basics Multipurpose Foldable Laptop Table with Cup Holder, Brown"/>
    <x v="572"/>
    <x v="47"/>
    <x v="0"/>
    <s v="Accessories&amp;Peripherals"/>
    <s v="LaptopAccessories"/>
    <n v="599"/>
    <n v="3999"/>
    <n v="0.85"/>
    <x v="0"/>
    <x v="2"/>
    <x v="2"/>
    <x v="2"/>
    <n v="1087"/>
    <x v="0"/>
    <n v="4.2393000000000001"/>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s v="Kanget [2 Pack] Type C Female to USB A Male Charger | Charging Cable Adapter Converter compatible for iPhone 14, 13, 12,11 Pro Max/Mini/XR/XS/X/SE, Samsung S20 ultra/S21/S10/S8/S9/MacBook Pro iPad (Grey)"/>
    <x v="573"/>
    <x v="76"/>
    <x v="0"/>
    <s v="Accessories&amp;Peripherals"/>
    <s v="Adapters"/>
    <n v="149"/>
    <n v="399"/>
    <n v="0.63"/>
    <x v="0"/>
    <x v="0"/>
    <x v="1"/>
    <x v="1"/>
    <n v="1540"/>
    <x v="0"/>
    <n v="6.16"/>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s v="Amazon Basics Magic Slate 8.5-inch LCD Writing Tablet with Stylus Pen, for Drawing, Playing, Noting by Kids &amp; Adults, Black"/>
    <x v="574"/>
    <x v="46"/>
    <x v="0"/>
    <s v="Accessories&amp;Peripherals"/>
    <s v="Keyboards,Mice&amp;InputDevices"/>
    <n v="289"/>
    <n v="999"/>
    <n v="0.71"/>
    <x v="0"/>
    <x v="0"/>
    <x v="0"/>
    <x v="3"/>
    <n v="401"/>
    <x v="1"/>
    <n v="1.6440999999999999"/>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s v="Zebronics ZEB-90HB USB Hub, 4 Ports, Pocket Sized, Plug &amp; Play, for Laptop &amp; Computers"/>
    <x v="575"/>
    <x v="87"/>
    <x v="0"/>
    <s v="Accessories&amp;Peripherals"/>
    <e v="#VALUE!"/>
    <n v="179"/>
    <n v="499"/>
    <n v="0.64"/>
    <x v="0"/>
    <x v="0"/>
    <x v="1"/>
    <x v="10"/>
    <n v="9385"/>
    <x v="0"/>
    <n v="31.908999999999999"/>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s v="Noise ColorFit Pro 2 Full Touch Control Smart Watch with 35g Weight &amp; Upgraded LCD Display,IP68 Waterproof,Heart Rate Monitor,Sleep &amp; Step Tracker,Call &amp; Message Alerts &amp; Long Battery Life (Jet Black)"/>
    <x v="406"/>
    <x v="19"/>
    <x v="1"/>
    <s v="WearableTechnology"/>
    <e v="#VALUE!"/>
    <n v="1499"/>
    <n v="4999"/>
    <n v="0.7"/>
    <x v="0"/>
    <x v="0"/>
    <x v="2"/>
    <x v="1"/>
    <n v="92588"/>
    <x v="0"/>
    <n v="370.3519999999999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s v="Zebronics Zeb Buds C2 in Ear Type C Wired Earphones with Mic, Braided 1.2 Metre Cable, Metallic Design, 10mm Drivers, in Line Mic &amp; Volume Controller (Blue)"/>
    <x v="576"/>
    <x v="24"/>
    <x v="1"/>
    <s v="Headphones,Earbuds&amp;Accessories"/>
    <s v="Headphones"/>
    <n v="399"/>
    <n v="699"/>
    <n v="0.43"/>
    <x v="1"/>
    <x v="1"/>
    <x v="0"/>
    <x v="10"/>
    <n v="3454"/>
    <x v="0"/>
    <n v="11.743600000000001"/>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s v="Redgear A-15 Wired Gaming Mouse with Upto 6400 DPI, RGB &amp; Driver Customization for PC(Black)"/>
    <x v="577"/>
    <x v="63"/>
    <x v="0"/>
    <s v="Accessories&amp;Peripherals"/>
    <s v="PCGamingPeripherals"/>
    <n v="599"/>
    <n v="799"/>
    <n v="0.25"/>
    <x v="1"/>
    <x v="3"/>
    <x v="2"/>
    <x v="4"/>
    <n v="15790"/>
    <x v="0"/>
    <n v="67.896999999999991"/>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s v="JBL Commercial CSLM20B Auxiliary Omnidirectional Lavalier Microphone with Battery for Content Creation, Voiceover/Dubbing, Recording (Black,Small)"/>
    <x v="578"/>
    <x v="88"/>
    <x v="0"/>
    <s v="Accessories&amp;Peripherals"/>
    <s v="Audio&amp;VideoAccessories"/>
    <n v="949"/>
    <n v="2000"/>
    <n v="0.53"/>
    <x v="0"/>
    <x v="1"/>
    <x v="2"/>
    <x v="2"/>
    <n v="14969"/>
    <x v="0"/>
    <n v="58.379099999999994"/>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s v="Fire-Boltt India's No 1 Smartwatch Brand Ring Bluetooth Calling with SpO2 &amp; 1.7‚Äù Metal Body with Blood Oxygen Monitoring, Continuous Heart Rate, Full Touch &amp; Multiple Watch Faces"/>
    <x v="318"/>
    <x v="19"/>
    <x v="1"/>
    <s v="WearableTechnology"/>
    <e v="#VALUE!"/>
    <n v="2499"/>
    <n v="9999"/>
    <n v="0.75"/>
    <x v="0"/>
    <x v="0"/>
    <x v="2"/>
    <x v="3"/>
    <n v="42139"/>
    <x v="0"/>
    <n v="172.76990000000001"/>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s v="Eveready Red 1012 AAA Batteries - Pack of 10"/>
    <x v="579"/>
    <x v="51"/>
    <x v="1"/>
    <s v="GeneralPurposeBatteries&amp;BatteryChargers"/>
    <e v="#VALUE!"/>
    <n v="159"/>
    <n v="180"/>
    <n v="0.12"/>
    <x v="1"/>
    <x v="4"/>
    <x v="1"/>
    <x v="4"/>
    <n v="989"/>
    <x v="1"/>
    <n v="4.252699999999999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s v="SanDisk Extreme microSD UHS I Card 128GB for 4K Video on Smartphones,Action Cams 190MB/s Read,90MB/s Write"/>
    <x v="580"/>
    <x v="22"/>
    <x v="1"/>
    <s v="Accessories"/>
    <s v="MemoryCards"/>
    <n v="1329"/>
    <n v="2900"/>
    <n v="0.54"/>
    <x v="0"/>
    <x v="1"/>
    <x v="2"/>
    <x v="6"/>
    <n v="19624"/>
    <x v="0"/>
    <n v="88.307999999999993"/>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s v="Portronics MPORT 31C 4-in-1 USB Hub (Type C to 4 USB-A Ports) with Fast Data Transfer"/>
    <x v="581"/>
    <x v="87"/>
    <x v="0"/>
    <s v="Accessories&amp;Peripherals"/>
    <e v="#VALUE!"/>
    <n v="570"/>
    <n v="999"/>
    <n v="0.43"/>
    <x v="1"/>
    <x v="1"/>
    <x v="2"/>
    <x v="0"/>
    <n v="3201"/>
    <x v="0"/>
    <n v="13.444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s v="Infinity (JBL Fuze Pint, Wireless Ultra Portable Mini Speaker with Mic, Deep Bass, Dual Equalizer, Bluetooth 5.0 with Voice Assistant Support for Mobiles (Black)"/>
    <x v="582"/>
    <x v="89"/>
    <x v="1"/>
    <s v="HomeAudio"/>
    <s v="Speakers"/>
    <n v="899"/>
    <n v="1999"/>
    <n v="0.55000000000000004"/>
    <x v="0"/>
    <x v="1"/>
    <x v="2"/>
    <x v="3"/>
    <n v="30469"/>
    <x v="0"/>
    <n v="124.922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s v="AirCase Protective Laptop Bag Sleeve fits Upto 13.3&quot; Laptop/ MacBook, Wrinkle Free, Padded, Waterproof Light Neoprene case Cover Pouch, for Men &amp; Women, Black- 6 Months Warranty"/>
    <x v="583"/>
    <x v="90"/>
    <x v="0"/>
    <s v="Accessories&amp;Peripherals"/>
    <s v="LaptopAccessories"/>
    <n v="449"/>
    <n v="999"/>
    <n v="0.55000000000000004"/>
    <x v="0"/>
    <x v="1"/>
    <x v="0"/>
    <x v="5"/>
    <n v="9940"/>
    <x v="0"/>
    <n v="43.736000000000004"/>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s v="Brand Conquer 6 in 1 with OTG, SD Card Reader, USB Type C, USB 3.0 and Micro USB, for Memory Card | Portable Card Reader | Compatible with TF, SD, Micro SD, SDHC, SDXC, MMC, RS-MMC, Micro SDXC"/>
    <x v="584"/>
    <x v="91"/>
    <x v="0"/>
    <s v="ExternalDevices&amp;DataStorage"/>
    <e v="#VALUE!"/>
    <n v="549"/>
    <n v="999"/>
    <n v="0.45"/>
    <x v="1"/>
    <x v="1"/>
    <x v="2"/>
    <x v="4"/>
    <n v="7758"/>
    <x v="0"/>
    <n v="33.359400000000001"/>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s v="TP-Link AC750 Dual Band Wireless Cable Router, 4 10/100 LAN + 10/100 WAN Ports, Support Guest Network and Parental Control, 750Mbps Speed Wi-Fi, 3 Antennas (Archer C20) Blue, 2.4 GHz"/>
    <x v="585"/>
    <x v="69"/>
    <x v="0"/>
    <s v="NetworkingDevices"/>
    <e v="#VALUE!"/>
    <n v="1529"/>
    <n v="2399"/>
    <n v="0.36"/>
    <x v="1"/>
    <x v="3"/>
    <x v="2"/>
    <x v="4"/>
    <n v="68409"/>
    <x v="0"/>
    <n v="294.15870000000001"/>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s v="Parker Quink Ink Bottle, Blue"/>
    <x v="586"/>
    <x v="92"/>
    <x v="3"/>
    <s v="OfficePaperProducts"/>
    <s v="Paper"/>
    <n v="100"/>
    <n v="100"/>
    <n v="0"/>
    <x v="1"/>
    <x v="4"/>
    <x v="1"/>
    <x v="4"/>
    <n v="3095"/>
    <x v="0"/>
    <n v="13.308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s v="STRIFF Laptop Stand Adjustable Laptop Computer Stand Multi-Angle Stand Phone Stand Portable Foldable Laptop Riser Notebook Holder Stand Compatible for 9 to 15.6‚Äù Laptops Black(Black)"/>
    <x v="587"/>
    <x v="48"/>
    <x v="0"/>
    <s v="Accessories&amp;Peripherals"/>
    <s v="LaptopAccessories"/>
    <n v="299"/>
    <n v="1499"/>
    <n v="0.8"/>
    <x v="0"/>
    <x v="0"/>
    <x v="0"/>
    <x v="0"/>
    <n v="903"/>
    <x v="1"/>
    <n v="3.7926000000000002"/>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s v="Logitech MK215 Wireless Keyboard and Mouse Combo for Windows, 2.4 GHz Wireless, Compact Design, 2-Year Battery Life(Keyboard),5 Month Battery Life(Mouse) PC/Laptop- Black"/>
    <x v="588"/>
    <x v="54"/>
    <x v="0"/>
    <s v="Accessories&amp;Peripherals"/>
    <s v="Keyboards,Mice&amp;InputDevices"/>
    <n v="1295"/>
    <n v="1795"/>
    <n v="0.28000000000000003"/>
    <x v="1"/>
    <x v="3"/>
    <x v="2"/>
    <x v="3"/>
    <n v="25771"/>
    <x v="0"/>
    <n v="105.66109999999999"/>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s v="boAt Bassheads 225 in Ear Wired Earphones with Mic(Blue)"/>
    <x v="589"/>
    <x v="24"/>
    <x v="1"/>
    <s v="Headphones,Earbuds&amp;Accessories"/>
    <s v="Headphones"/>
    <n v="699"/>
    <n v="999"/>
    <n v="0.3"/>
    <x v="1"/>
    <x v="3"/>
    <x v="2"/>
    <x v="3"/>
    <n v="273189"/>
    <x v="0"/>
    <n v="1120.0749000000001"/>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s v="Luxor 5 Subject Single Ruled Notebook - A4, 70 GSM, 300 pages"/>
    <x v="590"/>
    <x v="93"/>
    <x v="3"/>
    <s v="OfficePaperProducts"/>
    <s v="Paper"/>
    <n v="252"/>
    <n v="315"/>
    <n v="0.2"/>
    <x v="1"/>
    <x v="3"/>
    <x v="0"/>
    <x v="6"/>
    <n v="3785"/>
    <x v="0"/>
    <n v="17.032499999999999"/>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s v="Duracell Chhota Power AA Battery Set of 10 Pcs"/>
    <x v="591"/>
    <x v="51"/>
    <x v="1"/>
    <s v="GeneralPurposeBatteries&amp;BatteryChargers"/>
    <e v="#VALUE!"/>
    <n v="190"/>
    <n v="220"/>
    <n v="0.14000000000000001"/>
    <x v="1"/>
    <x v="4"/>
    <x v="1"/>
    <x v="5"/>
    <n v="2866"/>
    <x v="0"/>
    <n v="12.610400000000002"/>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s v="Zebronics Zeb-Transformer Gaming Keyboard and Mouse Combo (USB, Braided Cable)"/>
    <x v="592"/>
    <x v="54"/>
    <x v="0"/>
    <s v="Accessories&amp;Peripherals"/>
    <s v="Keyboards,Mice&amp;InputDevices"/>
    <n v="1299"/>
    <n v="1599"/>
    <n v="0.19"/>
    <x v="1"/>
    <x v="4"/>
    <x v="2"/>
    <x v="4"/>
    <n v="27223"/>
    <x v="0"/>
    <n v="117.05889999999999"/>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s v="SanDisk Ultra 64 GB USB Pen Drives (SDDDC2-064G-I35, Black, Silver)"/>
    <x v="593"/>
    <x v="44"/>
    <x v="0"/>
    <s v="ExternalDevices&amp;DataStorage"/>
    <e v="#VALUE!"/>
    <n v="729"/>
    <n v="1650"/>
    <n v="0.56000000000000005"/>
    <x v="0"/>
    <x v="1"/>
    <x v="2"/>
    <x v="4"/>
    <n v="82356"/>
    <x v="0"/>
    <n v="354.13079999999997"/>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s v="Parker Classic Gold Gold Trim Ball Pen"/>
    <x v="594"/>
    <x v="94"/>
    <x v="3"/>
    <s v="OfficePaperProducts"/>
    <s v="Paper"/>
    <n v="480"/>
    <n v="600"/>
    <n v="0.2"/>
    <x v="1"/>
    <x v="3"/>
    <x v="0"/>
    <x v="4"/>
    <n v="5719"/>
    <x v="0"/>
    <n v="24.59169999999999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s v="boAt Flash Edition Smart Watch with Activity Tracker, Multiple Sports Modes, 1.3&quot; Screen, 170+ Watch Faces, Sleep Monitor, Gesture, Camera &amp; Music Control, IP68 &amp; 7 Days Battery Life(Lightning Black)"/>
    <x v="399"/>
    <x v="19"/>
    <x v="1"/>
    <s v="WearableTechnology"/>
    <e v="#VALUE!"/>
    <n v="1799"/>
    <n v="6990"/>
    <n v="0.74"/>
    <x v="0"/>
    <x v="0"/>
    <x v="2"/>
    <x v="1"/>
    <n v="26880"/>
    <x v="0"/>
    <n v="107.52"/>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s v="Tarkan Portable Folding Laptop Desk for Bed, Lapdesk with Handle, Drawer, Cup &amp; Mobile/Tablet Holder for Study, Eating, Work (Black)"/>
    <x v="595"/>
    <x v="47"/>
    <x v="0"/>
    <s v="Accessories&amp;Peripherals"/>
    <s v="LaptopAccessories"/>
    <n v="999"/>
    <n v="2499"/>
    <n v="0.6"/>
    <x v="0"/>
    <x v="1"/>
    <x v="2"/>
    <x v="4"/>
    <n v="1690"/>
    <x v="0"/>
    <n v="7.2669999999999995"/>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s v="Ambrane Unbreakable 3 in 1 Fast Charging Braided Multipurpose Cable for Speaker with 2.1 A Speed - 1.25 meter, Black"/>
    <x v="25"/>
    <x v="0"/>
    <x v="0"/>
    <s v="Accessories&amp;Peripherals"/>
    <s v="Cables&amp;Accessories"/>
    <n v="299"/>
    <n v="399"/>
    <n v="0.25"/>
    <x v="1"/>
    <x v="3"/>
    <x v="0"/>
    <x v="1"/>
    <n v="2766"/>
    <x v="0"/>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s v="Quantum RJ45 Ethernet Patch Cable/LAN Router Cable with Heavy Duty Gold Plated Connectors Supports Hi-Speed Gigabit Upto 1000Mbps, Waterproof and Durable,1-Year Warranty-32.8 Feet (10 Meters)(White)"/>
    <x v="596"/>
    <x v="95"/>
    <x v="0"/>
    <s v="Accessories&amp;Peripherals"/>
    <s v="Cables&amp;Accessories"/>
    <n v="238"/>
    <n v="699"/>
    <n v="0.66"/>
    <x v="0"/>
    <x v="0"/>
    <x v="0"/>
    <x v="5"/>
    <n v="8372"/>
    <x v="0"/>
    <n v="36.836800000000004"/>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s v="HP USB Wireless Spill Resistance Keyboard and Mouse Set with 10m Working Range 2.4G Wireless Technology / 3 Years Warranty (4SC12PA), Black"/>
    <x v="597"/>
    <x v="54"/>
    <x v="0"/>
    <s v="Accessories&amp;Peripherals"/>
    <s v="Keyboards,Mice&amp;InputDevices"/>
    <n v="1349"/>
    <n v="2198"/>
    <n v="0.39"/>
    <x v="1"/>
    <x v="3"/>
    <x v="2"/>
    <x v="1"/>
    <n v="7113"/>
    <x v="0"/>
    <n v="28.452000000000002"/>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s v="boAt A400 USB Type-C to USB-A 2.0 Male Data Cable, 2 Meter (Black)"/>
    <x v="27"/>
    <x v="0"/>
    <x v="0"/>
    <s v="Accessories&amp;Peripherals"/>
    <s v="Cables&amp;Accessories"/>
    <n v="299"/>
    <n v="999"/>
    <n v="0.7"/>
    <x v="0"/>
    <x v="0"/>
    <x v="0"/>
    <x v="4"/>
    <n v="20850"/>
    <x v="0"/>
    <n v="89.655000000000001"/>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s v="HUMBLE Dynamic Lapel Collar Mic Voice Recording Filter Microphone for Singing Youtube SmartPhones, Black"/>
    <x v="598"/>
    <x v="88"/>
    <x v="0"/>
    <s v="Accessories&amp;Peripherals"/>
    <s v="Audio&amp;VideoAccessories"/>
    <n v="199"/>
    <n v="499"/>
    <n v="0.6"/>
    <x v="0"/>
    <x v="1"/>
    <x v="1"/>
    <x v="8"/>
    <n v="2804"/>
    <x v="0"/>
    <n v="9.2531999999999996"/>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s v="Boult Audio Omega with 30dB ANC+ ENC, 32H Playtime, 45ms Latency Gaming Mode, Quad Mic Zen ENC, 3 Equalizer Modes, ANC, Type-C Fast Charging, IPX5 True Wireless in Ear Bluetooth Earbuds (Black)"/>
    <x v="599"/>
    <x v="24"/>
    <x v="1"/>
    <s v="Headphones,Earbuds&amp;Accessories"/>
    <s v="Headphones"/>
    <n v="1999"/>
    <n v="9999"/>
    <n v="0.8"/>
    <x v="0"/>
    <x v="0"/>
    <x v="2"/>
    <x v="7"/>
    <n v="1986"/>
    <x v="0"/>
    <n v="7.3482000000000003"/>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s v="STRIFF UPH2W Multi Angle Tablet/Mobile Stand. Holder for iPhone, Android, Samsung, OnePlus, Xiaomi. Portable,Foldable Stand.Perfect for Bed,Office, Home,Gift and Desktop (White)"/>
    <x v="600"/>
    <x v="31"/>
    <x v="1"/>
    <s v="Mobiles&amp;Accessories"/>
    <s v="MobileAccessories"/>
    <n v="99"/>
    <n v="499"/>
    <n v="0.8"/>
    <x v="0"/>
    <x v="0"/>
    <x v="1"/>
    <x v="3"/>
    <n v="2451"/>
    <x v="0"/>
    <n v="10.049099999999999"/>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s v="Amazon Basics Wireless Mouse | 2.4 GHz Connection, 1600 DPI | Type - C Adapter | Upto 12 Months of Battery Life | Ambidextrous Design | Suitable for PC/Mac/Laptop"/>
    <x v="601"/>
    <x v="45"/>
    <x v="0"/>
    <s v="Accessories&amp;Peripherals"/>
    <s v="Keyboards,Mice&amp;InputDevices"/>
    <n v="499"/>
    <n v="1000"/>
    <n v="0.5"/>
    <x v="0"/>
    <x v="1"/>
    <x v="0"/>
    <x v="15"/>
    <n v="23"/>
    <x v="1"/>
    <n v="0.11499999999999999"/>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s v="Crucial RAM 8GB DDR4 3200MHz CL22 (or 2933MHz or 2666MHz) Laptop Memory CT8G4SFRA32A"/>
    <x v="602"/>
    <x v="96"/>
    <x v="0"/>
    <s v="Components"/>
    <e v="#VALUE!"/>
    <n v="1792"/>
    <n v="3500"/>
    <n v="0.49"/>
    <x v="1"/>
    <x v="1"/>
    <x v="2"/>
    <x v="6"/>
    <n v="26194"/>
    <x v="0"/>
    <n v="117.87299999999999"/>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s v="APC Back-UPS BX600C-IN 600VA / 360W, 230V, UPS System, an Ideal Power Backup &amp; Protection for Home Office, Desktop PC &amp; Home Electronics"/>
    <x v="603"/>
    <x v="97"/>
    <x v="0"/>
    <s v="Accessories&amp;Peripherals"/>
    <e v="#VALUE!"/>
    <n v="3299"/>
    <n v="4100"/>
    <n v="0.2"/>
    <x v="1"/>
    <x v="3"/>
    <x v="2"/>
    <x v="2"/>
    <n v="15783"/>
    <x v="0"/>
    <n v="61.553699999999999"/>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s v="Luxor 5 Subject Single Ruled Notebook - A5 Size, 70 GSM, 300 Pages"/>
    <x v="590"/>
    <x v="93"/>
    <x v="3"/>
    <s v="OfficePaperProducts"/>
    <s v="Paper"/>
    <n v="125"/>
    <n v="180"/>
    <n v="0.31"/>
    <x v="1"/>
    <x v="3"/>
    <x v="1"/>
    <x v="5"/>
    <n v="8053"/>
    <x v="0"/>
    <n v="35.433200000000006"/>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s v="Zebronics Zeb-Jaguar Wireless Mouse, 2.4GHz with USB Nano Receiver, High Precision Optical Tracking, 4 Buttons, Plug &amp; Play, Ambidextrous, for PC/Mac/Laptop (Black+Grey)"/>
    <x v="604"/>
    <x v="45"/>
    <x v="0"/>
    <s v="Accessories&amp;Peripherals"/>
    <s v="Keyboards,Mice&amp;InputDevices"/>
    <n v="399"/>
    <n v="1190"/>
    <n v="0.66"/>
    <x v="0"/>
    <x v="0"/>
    <x v="0"/>
    <x v="3"/>
    <n v="2809"/>
    <x v="0"/>
    <n v="11.516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s v="Boult Audio Truebuds with 30H Playtime, IPX7 Waterproof, Lightning Boult‚Ñ¢ Type C Fast Charging (10 Min=100Mins), BoomX‚Ñ¢ Tech Rich Bass, Pro+ Calling HD Mic, Touch Controls in Ear Earbuds TWS (Grey)"/>
    <x v="605"/>
    <x v="24"/>
    <x v="1"/>
    <s v="Headphones,Earbuds&amp;Accessories"/>
    <s v="Headphones"/>
    <n v="1199"/>
    <n v="7999"/>
    <n v="0.85"/>
    <x v="0"/>
    <x v="2"/>
    <x v="2"/>
    <x v="9"/>
    <n v="25910"/>
    <x v="0"/>
    <n v="93.275999999999996"/>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s v="Wembley LCD Writing Pad/Tab | Writing, Drawing, Reusable, Portable Pad with Colorful Letters | 9 Inch Graphic Tablet (Assorted)"/>
    <x v="606"/>
    <x v="46"/>
    <x v="0"/>
    <s v="Accessories&amp;Peripherals"/>
    <s v="Keyboards,Mice&amp;InputDevices"/>
    <n v="235"/>
    <n v="1599"/>
    <n v="0.85"/>
    <x v="0"/>
    <x v="2"/>
    <x v="0"/>
    <x v="11"/>
    <n v="1173"/>
    <x v="0"/>
    <n v="4.4573999999999998"/>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s v="Gizga Essentials Multi-Purpose Portable &amp; Foldable Wooden Desk for Bed Tray, Laptop Table, Study Table (Black)"/>
    <x v="607"/>
    <x v="47"/>
    <x v="0"/>
    <s v="Accessories&amp;Peripherals"/>
    <s v="LaptopAccessories"/>
    <n v="549"/>
    <n v="1999"/>
    <n v="0.73"/>
    <x v="0"/>
    <x v="0"/>
    <x v="2"/>
    <x v="9"/>
    <n v="6422"/>
    <x v="0"/>
    <n v="23.119199999999999"/>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s v="E-COSMOS Plug in LED Night Light Mini USB LED Light Flexible USB LED Ambient Light Mini USB LED Light, LED Portable car Bulb, Indoor, Outdoor, Reading, Sleep (4 pcs)"/>
    <x v="608"/>
    <x v="81"/>
    <x v="0"/>
    <s v="Accessories&amp;Peripherals"/>
    <s v="USBGadgets"/>
    <n v="89"/>
    <n v="99"/>
    <n v="0.1"/>
    <x v="1"/>
    <x v="4"/>
    <x v="1"/>
    <x v="0"/>
    <n v="241"/>
    <x v="1"/>
    <n v="1.012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s v="Duracell USB C To Lightning Apple Certified (Mfi) Braided Sync &amp; Charge Cable For Iphone, Ipad And Ipod. Fast Charging Lightning Cable, 3.9 Feet (1.2M) - Black"/>
    <x v="26"/>
    <x v="0"/>
    <x v="0"/>
    <s v="Accessories&amp;Peripherals"/>
    <s v="Cables&amp;Accessories"/>
    <n v="970"/>
    <n v="1999"/>
    <n v="0.51"/>
    <x v="0"/>
    <x v="1"/>
    <x v="2"/>
    <x v="5"/>
    <n v="184"/>
    <x v="1"/>
    <n v="0.809600000000000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s v="Noise Buds VS201 V2 in-Ear Truly Wireless Earbuds with Dual Equalizer | with Mic | Total 14-Hour Playtime | Full Touch Control | IPX5 Water Resistance and Bluetooth v5.1 (Olive Green)"/>
    <x v="609"/>
    <x v="24"/>
    <x v="1"/>
    <s v="Headphones,Earbuds&amp;Accessories"/>
    <s v="Headphones"/>
    <n v="1299"/>
    <n v="2999"/>
    <n v="0.56999999999999995"/>
    <x v="0"/>
    <x v="1"/>
    <x v="2"/>
    <x v="11"/>
    <n v="14629"/>
    <x v="0"/>
    <n v="55.590199999999996"/>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s v="Lapster Gel Mouse pad with Wrist Rest , Gaming Mouse Pad with Lycra Cloth Nonslip for Laptop , Computer, , Home &amp; Office (Black)"/>
    <x v="610"/>
    <x v="65"/>
    <x v="0"/>
    <s v="Accessories&amp;Peripherals"/>
    <s v="Keyboards,Mice&amp;InputDevices"/>
    <n v="230"/>
    <n v="999"/>
    <n v="0.77"/>
    <x v="0"/>
    <x v="0"/>
    <x v="0"/>
    <x v="0"/>
    <n v="1528"/>
    <x v="0"/>
    <n v="6.4176000000000002"/>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s v="Gizga Essentials Earphone Carrying Case, Multi-Purpose Pocket Storage Travel Organizer for Earphones, Headset, Pen Drives, SD Cards, Shock-Proof Ballistic Nylon, Soft Fabric, Mesh Pocket, Green"/>
    <x v="611"/>
    <x v="98"/>
    <x v="1"/>
    <s v="Headphones,Earbuds&amp;Accessories"/>
    <e v="#VALUE!"/>
    <n v="119"/>
    <n v="499"/>
    <n v="0.76"/>
    <x v="0"/>
    <x v="0"/>
    <x v="1"/>
    <x v="4"/>
    <n v="15032"/>
    <x v="0"/>
    <n v="64.63759999999999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s v="SanDisk Ultra SDHC UHS-I Card 32GB 120MB/s R for DSLR Cameras, for Full HD Recording, 10Y Warranty"/>
    <x v="612"/>
    <x v="99"/>
    <x v="1"/>
    <s v="Accessories"/>
    <s v="MemoryCards"/>
    <n v="449"/>
    <n v="800"/>
    <n v="0.44"/>
    <x v="1"/>
    <x v="1"/>
    <x v="0"/>
    <x v="5"/>
    <n v="69585"/>
    <x v="0"/>
    <n v="306.17399999999998"/>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s v="DIGITEK¬Æ (DRL-14C) Professional (31cm) Dual Temperature LED Ring Light with Tripod Stand &amp; Mini Tripod for YouTube, Photo-Shoot, Video Shoot, Live Stream, Makeup, Vlogging &amp; More"/>
    <x v="613"/>
    <x v="100"/>
    <x v="1"/>
    <s v="Mobiles&amp;Accessories"/>
    <s v="MobileAccessories"/>
    <n v="1699"/>
    <n v="3495"/>
    <n v="0.51"/>
    <x v="0"/>
    <x v="1"/>
    <x v="2"/>
    <x v="3"/>
    <n v="14371"/>
    <x v="0"/>
    <n v="58.921099999999996"/>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s v="Classmate Long Notebook - 140 Pages, Single Line, 297mm x 210mm (Pack of 12)"/>
    <x v="614"/>
    <x v="93"/>
    <x v="3"/>
    <s v="OfficePaperProducts"/>
    <s v="Paper"/>
    <n v="561"/>
    <n v="720"/>
    <n v="0.22"/>
    <x v="1"/>
    <x v="3"/>
    <x v="2"/>
    <x v="5"/>
    <n v="3182"/>
    <x v="0"/>
    <n v="14.00080000000000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s v="Lenovo 300 Wired Plug &amp; Play USB Mouse, High Resolution 1600 DPI Optical Sensor, 3-Button Design with clickable Scroll Wheel, Ambidextrous, Ergonomic Mouse for Comfortable All-Day Grip (GX30M39704)"/>
    <x v="615"/>
    <x v="45"/>
    <x v="0"/>
    <s v="Accessories&amp;Peripherals"/>
    <s v="Keyboards,Mice&amp;InputDevices"/>
    <n v="289"/>
    <n v="590"/>
    <n v="0.51"/>
    <x v="0"/>
    <x v="1"/>
    <x v="0"/>
    <x v="5"/>
    <n v="25886"/>
    <x v="0"/>
    <n v="113.8984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s v="Dyazo 6 Angles Adjustable Aluminum Ergonomic Foldable Portable Tabletop Laptop/Desktop Riser Stand Holder Compatible for MacBook, HP, Dell, Lenovo &amp; All Other Notebook (Silver)"/>
    <x v="616"/>
    <x v="48"/>
    <x v="0"/>
    <s v="Accessories&amp;Peripherals"/>
    <s v="LaptopAccessories"/>
    <n v="599"/>
    <n v="1999"/>
    <n v="0.7"/>
    <x v="0"/>
    <x v="0"/>
    <x v="2"/>
    <x v="5"/>
    <n v="4736"/>
    <x v="0"/>
    <n v="20.8384"/>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s v="Western Digital WD 2TB My Passport Portable Hard Disk Drive, USB 3.0 with¬† Automatic Backup, 256 Bit AES Hardware Encryption,Password Protection,Compatible with Windows and Mac, External HDD-Black"/>
    <x v="617"/>
    <x v="55"/>
    <x v="0"/>
    <s v="ExternalDevices&amp;DataStorage"/>
    <e v="#VALUE!"/>
    <n v="5599"/>
    <n v="7350"/>
    <n v="0.24"/>
    <x v="1"/>
    <x v="3"/>
    <x v="2"/>
    <x v="5"/>
    <n v="73005"/>
    <x v="0"/>
    <n v="321.22199999999998"/>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s v="Logitech C270 Digital HD Webcam with Widescreen HD Video Calling, HD Light Correction, Noise-Reducing Mic, for Skype, FaceTime, Hangouts, WebEx, PC/Mac/Laptop/MacBook/Tablet - (Black, HD 720p/30fps)"/>
    <x v="618"/>
    <x v="101"/>
    <x v="0"/>
    <s v="Accessories&amp;Peripherals"/>
    <s v="Audio&amp;VideoAccessories"/>
    <n v="1990"/>
    <n v="2595"/>
    <n v="0.23"/>
    <x v="1"/>
    <x v="3"/>
    <x v="2"/>
    <x v="4"/>
    <n v="20398"/>
    <x v="0"/>
    <n v="87.7113999999999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s v="Portronics MPORT 31 4 Ports USB Hub (USB A to 4 USB-A Ports 4 in 1 Connector USB HUB(Grey)"/>
    <x v="619"/>
    <x v="87"/>
    <x v="0"/>
    <s v="Accessories&amp;Peripherals"/>
    <e v="#VALUE!"/>
    <n v="499"/>
    <n v="799"/>
    <n v="0.38"/>
    <x v="1"/>
    <x v="3"/>
    <x v="0"/>
    <x v="4"/>
    <n v="2125"/>
    <x v="0"/>
    <n v="9.1374999999999993"/>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s v="AirCase Protective Laptop Bag Sleeve fits Upto 15.6&quot; Laptop/ MacBook, Wrinkle Free, Padded, Waterproof Light Neoprene case Cover Pouch, for Men &amp; Women, Black- 6 Months Warranty"/>
    <x v="583"/>
    <x v="90"/>
    <x v="0"/>
    <s v="Accessories&amp;Peripherals"/>
    <s v="LaptopAccessories"/>
    <n v="449"/>
    <n v="999"/>
    <n v="0.55000000000000004"/>
    <x v="0"/>
    <x v="1"/>
    <x v="0"/>
    <x v="4"/>
    <n v="11330"/>
    <x v="0"/>
    <n v="48.719000000000001"/>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s v="Zinq Five Fan Cooling Pad and Laptop Stand with Dual Height Adjustment and Dual USB Port Extension (Black)"/>
    <x v="620"/>
    <x v="102"/>
    <x v="0"/>
    <s v="Accessories&amp;Peripherals"/>
    <s v="LaptopAccessories"/>
    <n v="999"/>
    <n v="1999"/>
    <n v="0.5"/>
    <x v="0"/>
    <x v="1"/>
    <x v="2"/>
    <x v="0"/>
    <n v="27441"/>
    <x v="0"/>
    <n v="115.2522"/>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s v="Gizga Essentials Webcam Cover, Privacy Protector Webcam Cover Slide, Compatible with Laptop, Desktop, PC, Smartphone, Protect Your Privacy and Security, Strong Adhesive, Set of 3, Black"/>
    <x v="621"/>
    <x v="40"/>
    <x v="0"/>
    <s v="Accessories&amp;Peripherals"/>
    <s v="LaptopAccessories"/>
    <n v="69"/>
    <n v="299"/>
    <n v="0.77"/>
    <x v="0"/>
    <x v="0"/>
    <x v="1"/>
    <x v="4"/>
    <n v="255"/>
    <x v="1"/>
    <n v="1.096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s v="HP Z3700 Wireless Optical Mouse with USB Receiver and 2.4GHz Wireless Connection/ 1200DPI / 16 Months Long Battery Life /Ambidextrous and Slim Design (Modern Gold)"/>
    <x v="622"/>
    <x v="45"/>
    <x v="0"/>
    <s v="Accessories&amp;Peripherals"/>
    <s v="Keyboards,Mice&amp;InputDevices"/>
    <n v="899"/>
    <n v="1499"/>
    <n v="0.4"/>
    <x v="1"/>
    <x v="3"/>
    <x v="2"/>
    <x v="0"/>
    <n v="23174"/>
    <x v="0"/>
    <n v="97.33079999999999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s v="MAONO AU-400 Lavalier Auxiliary Omnidirectional Microphone (Black)"/>
    <x v="623"/>
    <x v="50"/>
    <x v="2"/>
    <s v="Microphones"/>
    <e v="#VALUE!"/>
    <n v="478"/>
    <n v="699"/>
    <n v="0.32"/>
    <x v="1"/>
    <x v="3"/>
    <x v="0"/>
    <x v="11"/>
    <n v="20218"/>
    <x v="0"/>
    <n v="76.828400000000002"/>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s v="TABLE MAGIC Multipurpose Laptop Table Mat Finish Top Work at Home Study Table (TM Regular- Black) (Alloy Steel)"/>
    <x v="624"/>
    <x v="103"/>
    <x v="0"/>
    <s v="Accessories&amp;Peripherals"/>
    <e v="#VALUE!"/>
    <n v="1399"/>
    <n v="2490"/>
    <n v="0.44"/>
    <x v="1"/>
    <x v="1"/>
    <x v="2"/>
    <x v="4"/>
    <n v="11074"/>
    <x v="0"/>
    <n v="47.618199999999995"/>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s v="AmazonBasics USB 2.0 - A-Male to A-Female Extension Cable for Personal Computer, Printer (Black, 9.8 Feet/3 Meters)"/>
    <x v="28"/>
    <x v="0"/>
    <x v="0"/>
    <s v="Accessories&amp;Peripherals"/>
    <s v="Cables&amp;Accessories"/>
    <n v="199"/>
    <n v="750"/>
    <n v="0.73"/>
    <x v="0"/>
    <x v="0"/>
    <x v="1"/>
    <x v="6"/>
    <n v="74976"/>
    <x v="0"/>
    <n v="337.39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s v="GIZGA Essentials Portable Tabletop Tablet Stand Mobile Holder, Desktop Stand, Cradle, Dock for iPad, Smartphone, Kindle, E-Reader, Fully Foldable, Adjustable Angle, Anti-Slip Pads, Black"/>
    <x v="625"/>
    <x v="104"/>
    <x v="0"/>
    <s v="Accessories&amp;Peripherals"/>
    <s v="TabletAccessories"/>
    <n v="149"/>
    <n v="499"/>
    <n v="0.7"/>
    <x v="0"/>
    <x v="0"/>
    <x v="1"/>
    <x v="3"/>
    <n v="25607"/>
    <x v="0"/>
    <n v="104.98869999999999"/>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s v="boAt Stone 650 10W Bluetooth Speaker with Upto 7 Hours Playback, IPX5 and Integrated Controls (Blue)"/>
    <x v="626"/>
    <x v="71"/>
    <x v="1"/>
    <s v="HomeAudio"/>
    <s v="Speakers"/>
    <n v="1799"/>
    <n v="4990"/>
    <n v="0.64"/>
    <x v="0"/>
    <x v="0"/>
    <x v="2"/>
    <x v="0"/>
    <n v="41226"/>
    <x v="0"/>
    <n v="173.14920000000001"/>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s v="ESnipe Mart Worldwide Travel Adapter with Build in Dual USB Charger Ports with 125V 6A, 250V Protected Electrical Plug for Laptops, Cameras (White)"/>
    <x v="627"/>
    <x v="105"/>
    <x v="5"/>
    <s v="Electrical"/>
    <e v="#VALUE!"/>
    <n v="425"/>
    <n v="999"/>
    <n v="0.56999999999999995"/>
    <x v="0"/>
    <x v="1"/>
    <x v="0"/>
    <x v="1"/>
    <n v="2581"/>
    <x v="0"/>
    <n v="10.324"/>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s v="boAt Stone 180 5W Bluetooth Speaker with Upto 10 Hours Playback, 1.75&quot; Driver, IPX7 &amp; TWS Feature(Black)"/>
    <x v="628"/>
    <x v="89"/>
    <x v="1"/>
    <s v="HomeAudio"/>
    <s v="Speakers"/>
    <n v="999"/>
    <n v="2490"/>
    <n v="0.6"/>
    <x v="0"/>
    <x v="1"/>
    <x v="2"/>
    <x v="3"/>
    <n v="18331"/>
    <x v="0"/>
    <n v="75.157099999999986"/>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s v="Portronics Ruffpad 8.5M Multicolor LCD Writing Pad with Screen 21.5cm (8.5-inch) for Drawing, Playing, Handwriting Gifts for Kids &amp; Adults, India's first notepad to save and share your child's first creatives via Ruffpad app on your Smartphone(Black)"/>
    <x v="629"/>
    <x v="46"/>
    <x v="0"/>
    <s v="Accessories&amp;Peripherals"/>
    <s v="Keyboards,Mice&amp;InputDevices"/>
    <n v="378"/>
    <n v="999"/>
    <n v="0.62"/>
    <x v="0"/>
    <x v="0"/>
    <x v="0"/>
    <x v="3"/>
    <n v="1779"/>
    <x v="0"/>
    <n v="7.293899999999998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s v="BRUSTRO Copytinta Coloured Craft Paper A4 Size 80 GSM Mixed Bright Colour 40 Sheets Pack (10 cols X 4 Sheets) Double Side Color for Office Printing, Art and Craft."/>
    <x v="630"/>
    <x v="106"/>
    <x v="3"/>
    <s v="OfficePaperProducts"/>
    <s v="Paper"/>
    <n v="99"/>
    <n v="99"/>
    <n v="0"/>
    <x v="1"/>
    <x v="4"/>
    <x v="1"/>
    <x v="4"/>
    <n v="388"/>
    <x v="1"/>
    <n v="1.6683999999999999"/>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s v="Cuzor 12V Mini ups for WiFi Router | Power Backup up to 4 Hours | Replaceable Battery | Ups for Wi-Fi Router and Modem | Ups for Router up to 2A | ups for uninterrupted wi-fi"/>
    <x v="631"/>
    <x v="69"/>
    <x v="0"/>
    <s v="NetworkingDevices"/>
    <e v="#VALUE!"/>
    <n v="1499"/>
    <n v="2999"/>
    <n v="0.5"/>
    <x v="0"/>
    <x v="1"/>
    <x v="2"/>
    <x v="6"/>
    <n v="8656"/>
    <x v="0"/>
    <n v="38.952000000000005"/>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s v="Crucial BX500 240GB 3D NAND SATA 6.35 cm (2.5-inch) SSD (CT240BX500SSD1)"/>
    <x v="632"/>
    <x v="107"/>
    <x v="0"/>
    <s v="Components"/>
    <e v="#VALUE!"/>
    <n v="1815"/>
    <n v="3100"/>
    <n v="0.41"/>
    <x v="1"/>
    <x v="1"/>
    <x v="2"/>
    <x v="6"/>
    <n v="92925"/>
    <x v="0"/>
    <n v="418.16249999999997"/>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s v="Classmate Pulse Spiral Notebook - 240 mm x 180 mm, Soft Cover, 200 Pages, Unruled"/>
    <x v="633"/>
    <x v="93"/>
    <x v="3"/>
    <s v="OfficePaperProducts"/>
    <s v="Paper"/>
    <n v="67"/>
    <n v="75"/>
    <n v="0.11"/>
    <x v="1"/>
    <x v="4"/>
    <x v="1"/>
    <x v="3"/>
    <n v="1269"/>
    <x v="0"/>
    <n v="5.2028999999999987"/>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s v="Portronics My buddy plus Adjustable Laptop cooling Table (Brown)"/>
    <x v="634"/>
    <x v="47"/>
    <x v="0"/>
    <s v="Accessories&amp;Peripherals"/>
    <s v="LaptopAccessories"/>
    <n v="1889"/>
    <n v="2699"/>
    <n v="0.3"/>
    <x v="1"/>
    <x v="3"/>
    <x v="2"/>
    <x v="4"/>
    <n v="17394"/>
    <x v="0"/>
    <n v="74.794199999999989"/>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s v="ZEBRONICS Zeb-Evolve Wireless in Ear Neckband Earphone with Supporting Bluetooth v5.0, Voice Assistant, Rapid Charge, Call Function &amp; Magnetic Earpiece, with mic (Metallic Blue)"/>
    <x v="635"/>
    <x v="24"/>
    <x v="1"/>
    <s v="Headphones,Earbuds&amp;Accessories"/>
    <s v="Headphones"/>
    <n v="499"/>
    <n v="1499"/>
    <n v="0.67"/>
    <x v="0"/>
    <x v="0"/>
    <x v="0"/>
    <x v="9"/>
    <n v="9169"/>
    <x v="0"/>
    <n v="33.008400000000002"/>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s v="INOVERA World Map Extended Anti Slip Rubber Gaming Stitched Mouse Pad Desk Mat for Computer Laptop (Black, 900L x 400B x 2H mm)"/>
    <x v="636"/>
    <x v="65"/>
    <x v="0"/>
    <s v="Accessories&amp;Peripherals"/>
    <s v="Keyboards,Mice&amp;InputDevices"/>
    <n v="499"/>
    <n v="999"/>
    <n v="0.5"/>
    <x v="0"/>
    <x v="1"/>
    <x v="0"/>
    <x v="5"/>
    <n v="1030"/>
    <x v="0"/>
    <n v="4.5320000000000009"/>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s v="Seagate One Touch 2TB External HDD with Password Protection ‚Äì Black, for Windows and Mac, with 3 yr Data Recovery Services, and 4 Months Adobe CC Photography (STKY2000400)"/>
    <x v="637"/>
    <x v="55"/>
    <x v="0"/>
    <s v="ExternalDevices&amp;DataStorage"/>
    <e v="#VALUE!"/>
    <n v="5799"/>
    <n v="7999"/>
    <n v="0.28000000000000003"/>
    <x v="1"/>
    <x v="3"/>
    <x v="2"/>
    <x v="6"/>
    <n v="50273"/>
    <x v="0"/>
    <n v="226.2285000000000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s v="ZEBRONICS Zeb-Fame 5watts 2.0 Multi Media Speakers with AUX, USB and Volume Control (Black)"/>
    <x v="638"/>
    <x v="108"/>
    <x v="1"/>
    <s v="HomeAudio"/>
    <s v="Speakers"/>
    <n v="499"/>
    <n v="799"/>
    <n v="0.38"/>
    <x v="1"/>
    <x v="3"/>
    <x v="0"/>
    <x v="2"/>
    <n v="6742"/>
    <x v="0"/>
    <n v="26.293800000000001"/>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s v="TVARA LCD Writing Tablet 8.5 Inch E-Note Pad LCD Writing Tablet, Kids Drawing Pad 8.5 Inch Doodle Board, Toddler Boy and Girl Learning Gift for 3 4 5 6 Years Old, Black"/>
    <x v="639"/>
    <x v="46"/>
    <x v="0"/>
    <s v="Accessories&amp;Peripherals"/>
    <s v="Keyboards,Mice&amp;InputDevices"/>
    <n v="249"/>
    <n v="600"/>
    <n v="0.59"/>
    <x v="0"/>
    <x v="1"/>
    <x v="0"/>
    <x v="1"/>
    <n v="1208"/>
    <x v="0"/>
    <n v="4.8319999999999999"/>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s v="Ambrane 60W / 3A Type C Fast Charging Unbreakable 1.5m L Shaped Braided Cable, PD Technology, 480Mbps Data Transfer for Smartphones, Tablet, Laptops &amp; other type c devices (ABLC10, Black)"/>
    <x v="29"/>
    <x v="0"/>
    <x v="0"/>
    <s v="Accessories&amp;Peripherals"/>
    <s v="Cables&amp;Accessories"/>
    <n v="179"/>
    <n v="499"/>
    <n v="0.64"/>
    <x v="0"/>
    <x v="0"/>
    <x v="1"/>
    <x v="1"/>
    <n v="1933"/>
    <x v="0"/>
    <n v="7.7320000000000002"/>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s v="Western Digital WD 1.5TB Elements Portable Hard Disk Drive, USB 3.0, Compatible with PC, PS4 and Xbox, External HDD (WDBU6Y0015BBK-WESN)"/>
    <x v="640"/>
    <x v="55"/>
    <x v="0"/>
    <s v="ExternalDevices&amp;DataStorage"/>
    <e v="#VALUE!"/>
    <n v="4449"/>
    <n v="5734"/>
    <n v="0.22"/>
    <x v="1"/>
    <x v="3"/>
    <x v="2"/>
    <x v="5"/>
    <n v="25006"/>
    <x v="0"/>
    <n v="110.0264000000000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s v="Redgear MP35 Speed-Type Gaming Mousepad (Black/Red)"/>
    <x v="641"/>
    <x v="85"/>
    <x v="0"/>
    <s v="Accessories&amp;Peripherals"/>
    <s v="PCGamingPeripherals"/>
    <n v="299"/>
    <n v="550"/>
    <n v="0.46"/>
    <x v="1"/>
    <x v="1"/>
    <x v="0"/>
    <x v="13"/>
    <n v="33434"/>
    <x v="0"/>
    <n v="153.79639999999998"/>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s v="Lenovo 400 Wireless Mouse, 1200DPI Optical Sensor, 2.4GHz Wireless Nano USB, 3-Button (Left,Right,Scroll) Upto 8M Left/Right &amp; 100K Scroll clicks &amp; 1yr Battery, Ambidextrous, Ergonomic GY50R91293"/>
    <x v="642"/>
    <x v="45"/>
    <x v="0"/>
    <s v="Accessories&amp;Peripherals"/>
    <s v="Keyboards,Mice&amp;InputDevices"/>
    <n v="629"/>
    <n v="1390"/>
    <n v="0.55000000000000004"/>
    <x v="0"/>
    <x v="1"/>
    <x v="2"/>
    <x v="5"/>
    <n v="6301"/>
    <x v="0"/>
    <n v="27.724400000000003"/>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s v="Logitech K480 Wireless Multi-Device Keyboard for Windows, macOS, iPadOS, Android or Chrome OS, Bluetooth, Compact, Compatible with PC, Mac, Laptop, Smartphone, Tablet - Black"/>
    <x v="643"/>
    <x v="49"/>
    <x v="0"/>
    <s v="Accessories&amp;Peripherals"/>
    <s v="Keyboards,Mice&amp;InputDevices"/>
    <n v="2595"/>
    <n v="3295"/>
    <n v="0.21"/>
    <x v="1"/>
    <x v="3"/>
    <x v="2"/>
    <x v="5"/>
    <n v="22618"/>
    <x v="0"/>
    <n v="99.51919999999999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s v="Zoul USB C 60W Fast Charging 3A 6ft/2M Long Type C Nylon Braided Data Cable Quick Charger Cable QC 3.0 for Samsung Galaxy M31S M30 S10 S9 S20 Plus, Note 10 9 8, A20e A40 A50 A70 (2M, Grey)"/>
    <x v="30"/>
    <x v="0"/>
    <x v="0"/>
    <s v="Accessories&amp;Peripherals"/>
    <s v="Cables&amp;Accessories"/>
    <n v="389"/>
    <n v="1099"/>
    <n v="0.65"/>
    <x v="0"/>
    <x v="0"/>
    <x v="0"/>
    <x v="4"/>
    <n v="974"/>
    <x v="1"/>
    <n v="4.188200000000000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s v="RESONATE RouterUPS CRU12V2A | Zero Drop | UPS for WiFi Router | Mini UPS | Up to 4 Hours PowerBackup | Battery Replacement Program | Router UPS Compatible with 12V &lt;2A Routers, FTTH, Modem, Set Top Box, Alexa, Mini Camera"/>
    <x v="644"/>
    <x v="69"/>
    <x v="0"/>
    <s v="NetworkingDevices"/>
    <e v="#VALUE!"/>
    <n v="1799"/>
    <n v="2911"/>
    <n v="0.38"/>
    <x v="1"/>
    <x v="3"/>
    <x v="2"/>
    <x v="4"/>
    <n v="20342"/>
    <x v="0"/>
    <n v="87.4705999999999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s v="3M Post-it Sticky Note Cube, 200 Sheets (4 Colors x 50 Sheets) | 3&quot; x 3&quot; Size | For notes, reminders, study, school and organizing"/>
    <x v="645"/>
    <x v="78"/>
    <x v="3"/>
    <s v="OfficePaperProducts"/>
    <s v="Paper"/>
    <n v="90"/>
    <n v="175"/>
    <n v="0.49"/>
    <x v="1"/>
    <x v="1"/>
    <x v="1"/>
    <x v="5"/>
    <n v="7429"/>
    <x v="0"/>
    <n v="32.687600000000003"/>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s v="OFIXO Multi-Purpose Laptop Table/Study Table/Bed Table/Foldable and Portable Wooden/Writing Desk (Wooden)"/>
    <x v="646"/>
    <x v="47"/>
    <x v="0"/>
    <s v="Accessories&amp;Peripherals"/>
    <s v="LaptopAccessories"/>
    <n v="599"/>
    <n v="599"/>
    <n v="0"/>
    <x v="1"/>
    <x v="4"/>
    <x v="2"/>
    <x v="1"/>
    <n v="26423"/>
    <x v="0"/>
    <n v="105.69199999999999"/>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s v="Fire-Boltt Ninja Calling 1.69&quot; Bluetooth Calling Smart Watch, Dial Pad, Speaker, AI Voice Assistant with 450 NITS Peak Brightness, Wrist Gaming &amp; 100+ Watch Faces with SpO2, HR, Multiple Sports Mode"/>
    <x v="647"/>
    <x v="19"/>
    <x v="1"/>
    <s v="WearableTechnology"/>
    <e v="#VALUE!"/>
    <n v="1999"/>
    <n v="7999"/>
    <n v="0.75"/>
    <x v="0"/>
    <x v="0"/>
    <x v="2"/>
    <x v="0"/>
    <n v="31305"/>
    <x v="0"/>
    <n v="131.48099999999999"/>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s v="Airtel AMF-311WW Data Card (Black), 4g Hotspot Support with 2300 Mah Battery"/>
    <x v="648"/>
    <x v="109"/>
    <x v="0"/>
    <s v="NetworkingDevices"/>
    <e v="#VALUE!"/>
    <n v="2099"/>
    <n v="3250"/>
    <n v="0.35"/>
    <x v="1"/>
    <x v="3"/>
    <x v="2"/>
    <x v="11"/>
    <n v="11213"/>
    <x v="0"/>
    <n v="42.609399999999994"/>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s v="Gizga Essentials Laptop Power Cable Cord- 3 Pin Adapter Isi Certified(1 Meter/3.3 Feet)"/>
    <x v="649"/>
    <x v="110"/>
    <x v="0"/>
    <s v="Accessories&amp;Peripherals"/>
    <s v="LaptopAccessories"/>
    <n v="179"/>
    <n v="499"/>
    <n v="0.64"/>
    <x v="0"/>
    <x v="0"/>
    <x v="1"/>
    <x v="3"/>
    <n v="10174"/>
    <x v="0"/>
    <n v="41.713399999999993"/>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s v="Logitech MK270r USB Wireless Keyboard and Mouse Set for Windows, 2.4 GHz Wireless, Spill-resistant Design, 8 Multimedia &amp; Shortcut Keys, 2-Year Battery Life, PC/Laptop- Black"/>
    <x v="650"/>
    <x v="54"/>
    <x v="0"/>
    <s v="Accessories&amp;Peripherals"/>
    <s v="Keyboards,Mice&amp;InputDevices"/>
    <n v="1345"/>
    <n v="2295"/>
    <n v="0.41"/>
    <x v="1"/>
    <x v="1"/>
    <x v="2"/>
    <x v="0"/>
    <n v="17413"/>
    <x v="0"/>
    <n v="73.134600000000006"/>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s v="DIGITEK¬Æ (DTR-200MT) (18 CM) Portable &amp; Flexible Mini Tripod with Mobile Holder &amp; 360 Degree Ball Head, For Smart Phones, Compact Cameras, GoPro, Maximum Operating Height: 7.87 Inch, Maximum Load Upto: 1 kgs"/>
    <x v="651"/>
    <x v="60"/>
    <x v="1"/>
    <s v="Cameras&amp;Photography"/>
    <s v="Accessories"/>
    <n v="349"/>
    <n v="995"/>
    <n v="0.65"/>
    <x v="0"/>
    <x v="0"/>
    <x v="0"/>
    <x v="0"/>
    <n v="6676"/>
    <x v="0"/>
    <n v="28.0392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s v="FEDUS Cat6 Ethernet Cable, 10 Meter High Speed 550MHZ / 10 Gigabit Speed UTP LAN Cable, Network Cable Internet Cable RJ45 Cable LAN Wire, Patch Computer Cord Gigabit Category 6 Wires for Modem, Router"/>
    <x v="652"/>
    <x v="95"/>
    <x v="0"/>
    <s v="Accessories&amp;Peripherals"/>
    <s v="Cables&amp;Accessories"/>
    <n v="287"/>
    <n v="499"/>
    <n v="0.42"/>
    <x v="1"/>
    <x v="1"/>
    <x v="0"/>
    <x v="5"/>
    <n v="8076"/>
    <x v="0"/>
    <n v="35.534400000000005"/>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s v="Samsung Original Type C to C Cable - 3.28 Feet (1 Meter), White"/>
    <x v="31"/>
    <x v="0"/>
    <x v="0"/>
    <s v="Accessories&amp;Peripherals"/>
    <s v="Cables&amp;Accessories"/>
    <n v="599"/>
    <n v="599"/>
    <n v="0"/>
    <x v="1"/>
    <x v="4"/>
    <x v="2"/>
    <x v="4"/>
    <n v="355"/>
    <x v="1"/>
    <n v="1.526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s v="Kingston DataTraveler Exodia DTX/32 GB Pen Drive USB 3.2 Gen 1 (Multicolor)"/>
    <x v="653"/>
    <x v="44"/>
    <x v="0"/>
    <s v="ExternalDevices&amp;DataStorage"/>
    <e v="#VALUE!"/>
    <n v="349"/>
    <n v="450"/>
    <n v="0.22"/>
    <x v="1"/>
    <x v="3"/>
    <x v="0"/>
    <x v="3"/>
    <n v="18656"/>
    <x v="0"/>
    <n v="76.489599999999982"/>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s v="Duracell Rechargeable AA 2500mAh Batteries, 4 Pcs"/>
    <x v="654"/>
    <x v="51"/>
    <x v="1"/>
    <s v="GeneralPurposeBatteries&amp;BatteryChargers"/>
    <e v="#VALUE!"/>
    <n v="879"/>
    <n v="1109"/>
    <n v="0.21"/>
    <x v="1"/>
    <x v="3"/>
    <x v="2"/>
    <x v="5"/>
    <n v="31599"/>
    <x v="0"/>
    <n v="139.0356000000000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s v="pTron Solero T351 3.5Amps Fast Charging Type-C to Type-C PD Data &amp; Charging USB Cable, Made in India, 480Mbps Data Sync, Durable 1 Meter Long Cable for Type-C Smartphones, Tablets &amp; Laptops (Black)"/>
    <x v="32"/>
    <x v="0"/>
    <x v="0"/>
    <s v="Accessories&amp;Peripherals"/>
    <s v="Cables&amp;Accessories"/>
    <n v="199"/>
    <n v="999"/>
    <n v="0.8"/>
    <x v="0"/>
    <x v="0"/>
    <x v="1"/>
    <x v="2"/>
    <n v="1075"/>
    <x v="0"/>
    <n v="4.1924999999999999"/>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s v="ENVIE¬Æ (AA10004PLNi-CD) AA Rechargeable Batteries, Low Self Discharge, AA 1000mAh Ni-CD (Pack of 4)"/>
    <x v="655"/>
    <x v="74"/>
    <x v="1"/>
    <s v="GeneralPurposeBatteries&amp;BatteryChargers"/>
    <e v="#VALUE!"/>
    <n v="250"/>
    <n v="250"/>
    <n v="0"/>
    <x v="1"/>
    <x v="4"/>
    <x v="0"/>
    <x v="2"/>
    <n v="13971"/>
    <x v="0"/>
    <n v="54.48689999999999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s v="ZEBRONICS Zeb-Buds 30 3.5Mm Stereo Wired in Ear Earphones with Mic for Calling, Volume Control, Multifunction Button, 14Mm Drivers, Stylish Eartip,1.2 Meter Durable Cable and Lightweight Design(Red)"/>
    <x v="656"/>
    <x v="24"/>
    <x v="1"/>
    <s v="Headphones,Earbuds&amp;Accessories"/>
    <s v="Headphones"/>
    <n v="199"/>
    <n v="499"/>
    <n v="0.6"/>
    <x v="0"/>
    <x v="1"/>
    <x v="1"/>
    <x v="9"/>
    <n v="2492"/>
    <x v="0"/>
    <n v="8.9711999999999996"/>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s v="Amazonbasics Nylon Braided Usb-C To Lightning Cable, Fast Charging Mfi Certified Smartphone, Iphone Charger (6-Foot, Dark Grey)"/>
    <x v="34"/>
    <x v="0"/>
    <x v="0"/>
    <s v="Accessories&amp;Peripherals"/>
    <s v="Cables&amp;Accessories"/>
    <n v="899"/>
    <n v="1900"/>
    <n v="0.53"/>
    <x v="0"/>
    <x v="1"/>
    <x v="2"/>
    <x v="5"/>
    <n v="13552"/>
    <x v="0"/>
    <n v="59.628800000000005"/>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s v="Sounce 65W OnePlus Dash Warp Charge Cable, 6.5A Type-C to USB C PD Data Sync Fast Charging Cable Compatible with One Plus 8T/ 9/ 9R/ 9 pro/ 9RT/ 10R/ Nord &amp; for All Type C Devices ‚Äì Red, 1 Meter"/>
    <x v="35"/>
    <x v="0"/>
    <x v="0"/>
    <s v="Accessories&amp;Peripherals"/>
    <s v="Cables&amp;Accessories"/>
    <n v="199"/>
    <n v="999"/>
    <n v="0.8"/>
    <x v="0"/>
    <x v="0"/>
    <x v="1"/>
    <x v="1"/>
    <n v="575"/>
    <x v="1"/>
    <n v="2.2999999999999998"/>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s v="LAPSTER Accessories Power Cable Cord 2 Pin Laptop Adapter and Tape Recorder 1.5M"/>
    <x v="657"/>
    <x v="110"/>
    <x v="0"/>
    <s v="Accessories&amp;Peripherals"/>
    <s v="LaptopAccessories"/>
    <n v="149"/>
    <n v="999"/>
    <n v="0.85"/>
    <x v="0"/>
    <x v="2"/>
    <x v="1"/>
    <x v="12"/>
    <n v="2523"/>
    <x v="0"/>
    <n v="8.830500000000000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s v="Portronics Ruffpad 12E Re-Writable LCD Writing Pad with 30.4cm (12 inch) Writing Area, Single Tap Erase, Smart Lock, Long Battery Life, India's first notepad to save and share your child's first creatives via Ruffpad app on your Smartphone(Black)"/>
    <x v="658"/>
    <x v="46"/>
    <x v="0"/>
    <s v="Accessories&amp;Peripherals"/>
    <s v="Keyboards,Mice&amp;InputDevices"/>
    <n v="469"/>
    <n v="1499"/>
    <n v="0.69"/>
    <x v="0"/>
    <x v="0"/>
    <x v="0"/>
    <x v="3"/>
    <n v="352"/>
    <x v="1"/>
    <n v="1.443199999999999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s v="Verilux¬Æ USB C Hub Multiport Adapter- 6 in 1 Portable Aluminum Type C Hub with 4K HDMI Output, USB 2.0/3.0 Ports, SD/Micro SD Card Reader Compatible for MacBook Pro 2016-2020, MacBook Air 2018-2020, Type-C Devices"/>
    <x v="659"/>
    <x v="87"/>
    <x v="0"/>
    <s v="Accessories&amp;Peripherals"/>
    <e v="#VALUE!"/>
    <n v="1187"/>
    <n v="1929"/>
    <n v="0.38"/>
    <x v="1"/>
    <x v="3"/>
    <x v="2"/>
    <x v="3"/>
    <n v="1662"/>
    <x v="0"/>
    <n v="6.8141999999999987"/>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s v="Zebronics Zeb Wonderbar 10 USB Powered 2.0 Computer Speaker with RGB Lights"/>
    <x v="660"/>
    <x v="111"/>
    <x v="0"/>
    <s v="Accessories&amp;Peripherals"/>
    <s v="Audio&amp;VideoAccessories"/>
    <n v="849"/>
    <n v="1499"/>
    <n v="0.43"/>
    <x v="1"/>
    <x v="1"/>
    <x v="2"/>
    <x v="1"/>
    <n v="7352"/>
    <x v="0"/>
    <n v="29.408000000000001"/>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s v="HP Wired Mouse 100 with 1600 DPI Optical Sensor, USB Plug-and -Play,ambidextrous Design, Built-in Scrolling and 3 Handy Buttons. 3-Years Warranty (6VY96AA)"/>
    <x v="661"/>
    <x v="45"/>
    <x v="0"/>
    <s v="Accessories&amp;Peripherals"/>
    <s v="Keyboards,Mice&amp;InputDevices"/>
    <n v="328"/>
    <n v="399"/>
    <n v="0.18"/>
    <x v="1"/>
    <x v="4"/>
    <x v="0"/>
    <x v="3"/>
    <n v="3441"/>
    <x v="0"/>
    <n v="14.10809999999999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s v="Anjaney Enterprise Smart Multipurpose Foldable Laptop Table with Cup Holder, Study Table, Bed Table, Breakfast Table, Foldable and Portable/Ergonomic &amp; Rounded Edges/Non-Slip (Black)"/>
    <x v="662"/>
    <x v="47"/>
    <x v="0"/>
    <s v="Accessories&amp;Peripherals"/>
    <s v="LaptopAccessories"/>
    <n v="269"/>
    <n v="699"/>
    <n v="0.62"/>
    <x v="0"/>
    <x v="0"/>
    <x v="0"/>
    <x v="1"/>
    <n v="93"/>
    <x v="1"/>
    <n v="0.37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s v="ENVIE ECR-20 Charger for AA &amp; AAA Rechargeable Batteries"/>
    <x v="663"/>
    <x v="112"/>
    <x v="1"/>
    <s v="Cameras&amp;Photography"/>
    <s v="Accessories"/>
    <n v="299"/>
    <n v="400"/>
    <n v="0.25"/>
    <x v="1"/>
    <x v="3"/>
    <x v="0"/>
    <x v="11"/>
    <n v="40895"/>
    <x v="0"/>
    <n v="155.4010000000000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s v="ProElite Faux Leather Smart Flip Case Cover for Apple iPad 10.2&quot; 9th Gen (2021) / 8th Gen / 7th Gen with Stylus Pen, Black"/>
    <x v="664"/>
    <x v="113"/>
    <x v="0"/>
    <s v="Accessories&amp;Peripherals"/>
    <s v="TabletAccessories"/>
    <n v="549"/>
    <n v="1499"/>
    <n v="0.63"/>
    <x v="0"/>
    <x v="0"/>
    <x v="2"/>
    <x v="4"/>
    <n v="11006"/>
    <x v="0"/>
    <n v="47.325800000000001"/>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s v="Classmate Pulse 6 Subject Notebook - Unruled, 300 Pages, Spiral Binding, 240mm*180mm"/>
    <x v="665"/>
    <x v="73"/>
    <x v="3"/>
    <s v="OfficePaperProducts"/>
    <s v="Paper"/>
    <n v="114"/>
    <n v="120"/>
    <n v="0.05"/>
    <x v="1"/>
    <x v="4"/>
    <x v="1"/>
    <x v="0"/>
    <n v="8938"/>
    <x v="0"/>
    <n v="37.539600000000007"/>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s v="Pentonic Multicolor Ball Point Pen, Pack of 10"/>
    <x v="666"/>
    <x v="114"/>
    <x v="3"/>
    <s v="OfficePaperProducts"/>
    <s v="Paper"/>
    <n v="120"/>
    <n v="120"/>
    <n v="0"/>
    <x v="1"/>
    <x v="4"/>
    <x v="1"/>
    <x v="3"/>
    <n v="4308"/>
    <x v="0"/>
    <n v="17.662799999999997"/>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s v="Duracell Type C To Type C 5A (100W) Braided Sync &amp; Fast Charging Cable, 3.9 Feet (1.2M). USB C to C Cable, Supports PD &amp; QC 3.0 Charging, 5 GBPS Data Transmission ‚Äì Black"/>
    <x v="37"/>
    <x v="0"/>
    <x v="0"/>
    <s v="Accessories&amp;Peripherals"/>
    <s v="Cables&amp;Accessories"/>
    <n v="970"/>
    <n v="1999"/>
    <n v="0.51"/>
    <x v="0"/>
    <x v="1"/>
    <x v="2"/>
    <x v="0"/>
    <n v="462"/>
    <x v="1"/>
    <n v="1.940400000000000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s v="AmazonBasics USB 2.0 Cable - A-Male to B-Male - for Personal Computer, Printer- 6 Feet (1.8 Meters), Black"/>
    <x v="38"/>
    <x v="0"/>
    <x v="0"/>
    <s v="Accessories&amp;Peripherals"/>
    <s v="Cables&amp;Accessories"/>
    <n v="209"/>
    <n v="695"/>
    <n v="0.7"/>
    <x v="0"/>
    <x v="0"/>
    <x v="0"/>
    <x v="6"/>
    <n v="107686"/>
    <x v="0"/>
    <n v="484.58700000000005"/>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s v="Logitech Pebble M350 Wireless Mouse with Bluetooth or USB - Silent, Slim Computer Mouse with Quiet Click for Laptop, Notebook, PC and Mac - Graphite"/>
    <x v="667"/>
    <x v="45"/>
    <x v="0"/>
    <s v="Accessories&amp;Peripherals"/>
    <s v="Keyboards,Mice&amp;InputDevices"/>
    <n v="1490"/>
    <n v="2295"/>
    <n v="0.35"/>
    <x v="1"/>
    <x v="3"/>
    <x v="2"/>
    <x v="13"/>
    <n v="10652"/>
    <x v="0"/>
    <n v="48.999199999999995"/>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s v="Apsara Platinum Pencils Value Pack - Pack of 20"/>
    <x v="668"/>
    <x v="115"/>
    <x v="4"/>
    <s v="CraftMaterials"/>
    <s v="DrawingMaterials"/>
    <n v="99"/>
    <n v="99"/>
    <n v="0"/>
    <x v="1"/>
    <x v="4"/>
    <x v="1"/>
    <x v="4"/>
    <n v="5036"/>
    <x v="0"/>
    <n v="21.654799999999998"/>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s v="Zebronics Zeb-Power Wired USB Mouse, 3-Button, 1200 DPI Optical Sensor, Plug &amp; Play, for Windows/Mac"/>
    <x v="669"/>
    <x v="45"/>
    <x v="0"/>
    <s v="Accessories&amp;Peripherals"/>
    <s v="Keyboards,Mice&amp;InputDevices"/>
    <n v="149"/>
    <n v="249"/>
    <n v="0.4"/>
    <x v="1"/>
    <x v="3"/>
    <x v="1"/>
    <x v="1"/>
    <n v="5057"/>
    <x v="0"/>
    <n v="20.228000000000002"/>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s v="Ant Esports GM320 RGB Optical Wired Gaming Mouse | 8 Programmable Buttons | 12800 DPI"/>
    <x v="670"/>
    <x v="63"/>
    <x v="0"/>
    <s v="Accessories&amp;Peripherals"/>
    <s v="PCGamingPeripherals"/>
    <n v="575"/>
    <n v="2799"/>
    <n v="0.79"/>
    <x v="0"/>
    <x v="0"/>
    <x v="2"/>
    <x v="0"/>
    <n v="8537"/>
    <x v="0"/>
    <n v="35.855400000000003"/>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s v="Wecool Nylon Braided Multifunction Fast Charging Cable For Android Smartphone, Ios And Type C Usb Devices, 3 In 1 Charging Cable, 3A, (3 Feet) (Black)"/>
    <x v="43"/>
    <x v="0"/>
    <x v="0"/>
    <s v="Accessories&amp;Peripherals"/>
    <s v="Cables&amp;Accessories"/>
    <n v="333"/>
    <n v="999"/>
    <n v="0.67"/>
    <x v="0"/>
    <x v="0"/>
    <x v="0"/>
    <x v="8"/>
    <n v="9792"/>
    <x v="0"/>
    <n v="32.313600000000001"/>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s v="Pilot V7 Liquid Ink Roller Ball Pen (2 Blue + 1 Black)"/>
    <x v="671"/>
    <x v="94"/>
    <x v="3"/>
    <s v="OfficePaperProducts"/>
    <s v="Paper"/>
    <n v="178"/>
    <n v="210"/>
    <n v="0.15"/>
    <x v="1"/>
    <x v="4"/>
    <x v="1"/>
    <x v="4"/>
    <n v="2450"/>
    <x v="0"/>
    <n v="10.53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s v="boAt Airdopes 191G True Wireless Earbuds with ENx‚Ñ¢ Tech Equipped Quad Mics, Beast‚Ñ¢ Mode(Low Latency- 65ms) for Gaming, 2x6mm Dual Drivers, 30H Playtime, IPX5, IWP‚Ñ¢, Appealing Case LEDs(Sport Blue)"/>
    <x v="672"/>
    <x v="24"/>
    <x v="1"/>
    <s v="Headphones,Earbuds&amp;Accessories"/>
    <s v="Headphones"/>
    <n v="1599"/>
    <n v="3490"/>
    <n v="0.54"/>
    <x v="0"/>
    <x v="1"/>
    <x v="2"/>
    <x v="7"/>
    <n v="676"/>
    <x v="1"/>
    <n v="2.5012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s v="Boult Audio BassBuds Oak in-Ear Wired Earphones with 10mm Extra Bass Driver and HD Sound with mic(Brown)"/>
    <x v="673"/>
    <x v="24"/>
    <x v="1"/>
    <s v="Headphones,Earbuds&amp;Accessories"/>
    <s v="Headphones"/>
    <n v="499"/>
    <n v="1299"/>
    <n v="0.62"/>
    <x v="0"/>
    <x v="0"/>
    <x v="0"/>
    <x v="2"/>
    <n v="1173"/>
    <x v="0"/>
    <n v="4.5747"/>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s v="IT2M Designer Mouse Pad for Laptop/Computer (9.2 X 7.6 Inches, 12788)"/>
    <x v="674"/>
    <x v="65"/>
    <x v="0"/>
    <s v="Accessories&amp;Peripherals"/>
    <s v="Keyboards,Mice&amp;InputDevices"/>
    <n v="199"/>
    <n v="499"/>
    <n v="0.6"/>
    <x v="0"/>
    <x v="1"/>
    <x v="1"/>
    <x v="4"/>
    <n v="9998"/>
    <x v="0"/>
    <n v="42.991399999999999"/>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s v="Noise ColorFit Ultra Buzz Bluetooth Calling Smart Watch with 1.75&quot; HD Display, 320x385 px Resolution, 100 Sports Modes, Stock Market Info Smartwatch for Men &amp; Women (Olive Green)"/>
    <x v="675"/>
    <x v="19"/>
    <x v="1"/>
    <s v="WearableTechnology"/>
    <e v="#VALUE!"/>
    <n v="2499"/>
    <n v="5999"/>
    <n v="0.57999999999999996"/>
    <x v="0"/>
    <x v="1"/>
    <x v="2"/>
    <x v="3"/>
    <n v="5852"/>
    <x v="0"/>
    <n v="23.99319999999999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s v="Lapster Caddy for ssd and HDD, Optical Bay 2nd Hard Drive Caddy, Caddy 9.5mm for Laptop"/>
    <x v="676"/>
    <x v="116"/>
    <x v="0"/>
    <s v="Components"/>
    <e v="#VALUE!"/>
    <n v="199"/>
    <n v="999"/>
    <n v="0.8"/>
    <x v="0"/>
    <x v="0"/>
    <x v="1"/>
    <x v="0"/>
    <n v="362"/>
    <x v="1"/>
    <n v="1.5204"/>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s v="SanDisk Extreme SD UHS I 64GB Card for 4K Video for DSLR and Mirrorless Cameras 170MB/s Read &amp; 80MB/s Write"/>
    <x v="677"/>
    <x v="22"/>
    <x v="1"/>
    <s v="Accessories"/>
    <s v="MemoryCards"/>
    <n v="939"/>
    <n v="1800"/>
    <n v="0.48"/>
    <x v="1"/>
    <x v="1"/>
    <x v="2"/>
    <x v="6"/>
    <n v="205052"/>
    <x v="0"/>
    <n v="922.7339999999999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s v="Fire-Boltt Ring Pro Bluetooth Calling, 1.75‚Äù 320*385px High Res, IP68 &amp; SpO2 Monitoring, Pin Code Locking Functionality &amp; Split Screen Access, Built in Mic &amp; Speaker for HD Calls, Black, Free Size"/>
    <x v="678"/>
    <x v="19"/>
    <x v="1"/>
    <s v="WearableTechnology"/>
    <e v="#VALUE!"/>
    <n v="2499"/>
    <n v="9999"/>
    <n v="0.75"/>
    <x v="0"/>
    <x v="0"/>
    <x v="2"/>
    <x v="1"/>
    <n v="9090"/>
    <x v="0"/>
    <n v="36.36"/>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s v="Lenovo 600 Bluetooth 5.0 Silent Mouse: Compact, Portable, Dongle-Free Multi-Device connectivity with Microsoft Swift Pair | 3-Level Adjustable DPI up to 2400 | Battery Life: up to 1 yr"/>
    <x v="679"/>
    <x v="45"/>
    <x v="0"/>
    <s v="Accessories&amp;Peripherals"/>
    <s v="Keyboards,Mice&amp;InputDevices"/>
    <n v="1439"/>
    <n v="2890"/>
    <n v="0.5"/>
    <x v="0"/>
    <x v="1"/>
    <x v="2"/>
    <x v="6"/>
    <n v="4099"/>
    <x v="0"/>
    <n v="18.445500000000003"/>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s v="Boult Audio Airbass Propods X TWS Bluetooth Truly Wireless in Ear Earbuds with Mic, 32H Playtime, Fast Charging Type-C, Ipx5 Water Resistant, Touch Controls and Voice Assistant (Red)"/>
    <x v="680"/>
    <x v="24"/>
    <x v="1"/>
    <s v="Headphones,Earbuds&amp;Accessories"/>
    <s v="Headphones"/>
    <n v="1099"/>
    <n v="5999"/>
    <n v="0.82"/>
    <x v="0"/>
    <x v="2"/>
    <x v="2"/>
    <x v="12"/>
    <n v="12966"/>
    <x v="0"/>
    <n v="45.38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s v="Classmate Soft Cover 6 Subject Spiral Binding Notebook, Unruled, 300 Pages"/>
    <x v="532"/>
    <x v="73"/>
    <x v="3"/>
    <s v="OfficePaperProducts"/>
    <s v="Paper"/>
    <n v="157"/>
    <n v="160"/>
    <n v="0.02"/>
    <x v="1"/>
    <x v="4"/>
    <x v="1"/>
    <x v="6"/>
    <n v="4428"/>
    <x v="0"/>
    <n v="19.92599999999999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s v="TP-Link Nano AC600 USB Wi-Fi Adapter(Archer T2U Nano)- 2.4G/5G Dual Band Wireless Network Adapter for PC Desktop Laptop, Mini Travel Size, Supports Windows 11,10, 8.1, 8, 7, XP/Mac OS 10.9-10.15"/>
    <x v="41"/>
    <x v="1"/>
    <x v="0"/>
    <s v="NetworkingDevices"/>
    <s v="NetworkAdapters"/>
    <n v="999"/>
    <n v="1599"/>
    <n v="0.38"/>
    <x v="1"/>
    <x v="3"/>
    <x v="2"/>
    <x v="4"/>
    <n v="12093"/>
    <x v="0"/>
    <n v="51.999899999999997"/>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s v="LS LAPSTER Quality Assured Universal Silicone 15.6&quot; Keyboard Protector Skin|| Keyboard Dust Cover|| Keyboard Skin for 15.6&quot; Laptop| 15.6&quot; Keyguard| (3.93 x 11.81 x 0.39 inches)"/>
    <x v="263"/>
    <x v="62"/>
    <x v="0"/>
    <s v="Accessories&amp;Peripherals"/>
    <s v="Keyboards,Mice&amp;InputDevices"/>
    <n v="115"/>
    <n v="999"/>
    <n v="0.88"/>
    <x v="0"/>
    <x v="2"/>
    <x v="1"/>
    <x v="8"/>
    <n v="5692"/>
    <x v="0"/>
    <n v="18.7836"/>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s v="KLAM LCD Writing Tablet Screenwriting Toys Board Smart Digital E-Note Pad 8.5 Inch Light Weight Magic Slate for Drawing Playing Noting by Kids and Adults Best Birthday Gift Girls Boys, Multicolor"/>
    <x v="681"/>
    <x v="46"/>
    <x v="0"/>
    <s v="Accessories&amp;Peripherals"/>
    <s v="Keyboards,Mice&amp;InputDevices"/>
    <n v="175"/>
    <n v="499"/>
    <n v="0.65"/>
    <x v="0"/>
    <x v="0"/>
    <x v="1"/>
    <x v="3"/>
    <n v="21"/>
    <x v="1"/>
    <n v="8.6099999999999996E-2"/>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s v="CP PLUS 2MP Full HD Smart Wi-fi CCTV Security Camera | 360¬∞ with Pan Tilt | Two Way Talk | Cloud Monitor | Motion Detect | Night Vision | Supports SD Card (Up to 128 GB) | Alexa &amp; Ok Google | CP-E21A"/>
    <x v="682"/>
    <x v="83"/>
    <x v="1"/>
    <s v="Cameras&amp;Photography"/>
    <s v="SecurityCameras"/>
    <n v="1999"/>
    <n v="4700"/>
    <n v="0.56999999999999995"/>
    <x v="0"/>
    <x v="1"/>
    <x v="2"/>
    <x v="11"/>
    <n v="1880"/>
    <x v="0"/>
    <n v="7.1439999999999992"/>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s v="HP Deskjet 2331 Colour Printer, Scanner and Copier for Home/Small Office, Compact Size, Reliable, Easy Set-Up Through Smart App On Your Pc Connected Through USB, Ideal for Home."/>
    <x v="683"/>
    <x v="117"/>
    <x v="0"/>
    <s v="Printers,Inks&amp;Accessories"/>
    <e v="#VALUE!"/>
    <n v="3999"/>
    <n v="4332.96"/>
    <n v="0.08"/>
    <x v="1"/>
    <x v="4"/>
    <x v="2"/>
    <x v="12"/>
    <n v="21762"/>
    <x v="0"/>
    <n v="76.16700000000000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s v="D-Link DIR-615 Wi-fi Ethernet-N300 Single_band 300Mbps Router, Mobile App Support, Router | AP | Repeater | Client Modes(Black)"/>
    <x v="684"/>
    <x v="69"/>
    <x v="0"/>
    <s v="NetworkingDevices"/>
    <e v="#VALUE!"/>
    <n v="899"/>
    <n v="1800"/>
    <n v="0.5"/>
    <x v="0"/>
    <x v="1"/>
    <x v="2"/>
    <x v="3"/>
    <n v="22375"/>
    <x v="0"/>
    <n v="91.737499999999997"/>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s v="RPM Euro Games Gaming Mousepad Speed Type Extended Large (Size - 800 mm x 300 mm x 3 mm)"/>
    <x v="685"/>
    <x v="65"/>
    <x v="0"/>
    <s v="Accessories&amp;Peripherals"/>
    <s v="Keyboards,Mice&amp;InputDevices"/>
    <n v="299"/>
    <n v="990"/>
    <n v="0.7"/>
    <x v="0"/>
    <x v="0"/>
    <x v="0"/>
    <x v="6"/>
    <n v="2453"/>
    <x v="0"/>
    <n v="11.038499999999999"/>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s v="Wacom One by CTL-472/K0-CX Digital Drawing Graphics Pen Tablet (Red &amp; Black) Small (6-inch x 3.5-inch)(15x8cm) | Battery Free Cordless Pen with 2048 Pressure Level"/>
    <x v="686"/>
    <x v="46"/>
    <x v="0"/>
    <s v="Accessories&amp;Peripherals"/>
    <s v="Keyboards,Mice&amp;InputDevices"/>
    <n v="3303"/>
    <n v="4699"/>
    <n v="0.3"/>
    <x v="1"/>
    <x v="3"/>
    <x v="2"/>
    <x v="5"/>
    <n v="13544"/>
    <x v="0"/>
    <n v="59.593600000000009"/>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s v="Lenovo 300 FHD Webcam with Full Stereo Dual Built-in mics | FHD 1080P 2.1 Megapixel CMOS Camera |Privacy Shutter | Ultra-Wide 95 Lens | 360 Rotation | Flexible Mount, Plug-n-Play | Cloud Grey"/>
    <x v="687"/>
    <x v="101"/>
    <x v="0"/>
    <s v="Accessories&amp;Peripherals"/>
    <s v="Audio&amp;VideoAccessories"/>
    <n v="1890"/>
    <n v="5490"/>
    <n v="0.66"/>
    <x v="0"/>
    <x v="0"/>
    <x v="2"/>
    <x v="3"/>
    <n v="10976"/>
    <x v="0"/>
    <n v="45.00159999999999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s v="Parker Quink Ink Bottle (Black)"/>
    <x v="688"/>
    <x v="92"/>
    <x v="3"/>
    <s v="OfficePaperProducts"/>
    <s v="Paper"/>
    <n v="90"/>
    <n v="100"/>
    <n v="0.1"/>
    <x v="1"/>
    <x v="4"/>
    <x v="1"/>
    <x v="4"/>
    <n v="3061"/>
    <x v="0"/>
    <n v="13.162299999999998"/>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s v="Sony WI-C100 Wireless Headphones with Customizable Equalizer for Deep Bass &amp; 25 Hrs Battery, DSEE-Upscale, Splash Proof, 360RA, Fast Pair, in-Ear Bluetooth Headset with mic for Phone Calls (Black)"/>
    <x v="689"/>
    <x v="24"/>
    <x v="1"/>
    <s v="Headphones,Earbuds&amp;Accessories"/>
    <s v="Headphones"/>
    <n v="1599"/>
    <n v="2790"/>
    <n v="0.43"/>
    <x v="1"/>
    <x v="1"/>
    <x v="2"/>
    <x v="9"/>
    <n v="2272"/>
    <x v="0"/>
    <n v="8.1791999999999998"/>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s v="Zebronics, ZEB-NC3300 USB Powered Laptop Cooling Pad with Dual Fan, Dual USB Port and Blue LED Lights"/>
    <x v="690"/>
    <x v="102"/>
    <x v="0"/>
    <s v="Accessories&amp;Peripherals"/>
    <s v="LaptopAccessories"/>
    <n v="599"/>
    <n v="999"/>
    <n v="0.4"/>
    <x v="1"/>
    <x v="3"/>
    <x v="2"/>
    <x v="1"/>
    <n v="7601"/>
    <x v="0"/>
    <n v="30.40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s v="D-Link DWA-131 300 Mbps Wireless Nano USB Adapter (Black)"/>
    <x v="44"/>
    <x v="1"/>
    <x v="0"/>
    <s v="NetworkingDevices"/>
    <s v="NetworkAdapters"/>
    <n v="507"/>
    <n v="1208"/>
    <n v="0.57999999999999996"/>
    <x v="0"/>
    <x v="1"/>
    <x v="2"/>
    <x v="3"/>
    <n v="8131"/>
    <x v="0"/>
    <n v="33.337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s v="Tukzer Gel Mouse Pad Wrist Rest Memory-Foam Ergonomic Mousepad| Cushion Wrist Support &amp; Pain Relief| Suitable for Gaming, Computer, Laptop, Home &amp; Office Non-Slip Rubber Base (Blue)"/>
    <x v="691"/>
    <x v="65"/>
    <x v="0"/>
    <s v="Accessories&amp;Peripherals"/>
    <s v="Keyboards,Mice&amp;InputDevices"/>
    <n v="425"/>
    <n v="899"/>
    <n v="0.53"/>
    <x v="0"/>
    <x v="1"/>
    <x v="0"/>
    <x v="6"/>
    <n v="4219"/>
    <x v="0"/>
    <n v="18.985500000000002"/>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s v="Infinity (JBL Glide 510, 72 Hrs Playtime with Quick Charge, Wireless On Ear Headphone with Mic, Deep Bass, Dual Equalizer, Bluetooth 5.0 with Voice Assistant Support (Black)"/>
    <x v="692"/>
    <x v="39"/>
    <x v="1"/>
    <s v="Headphones,Earbuds&amp;Accessories"/>
    <s v="Headphones"/>
    <n v="1499"/>
    <n v="3999"/>
    <n v="0.63"/>
    <x v="0"/>
    <x v="0"/>
    <x v="2"/>
    <x v="0"/>
    <n v="42775"/>
    <x v="0"/>
    <n v="179.65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s v="Robustrion Smart Trifold Hard Back Flip Stand Case Cover for Apple iPad 10.2 Cover iPad 9th Generation Cover 2021 8th Gen 2020 7th Gen 2019 Generation Case - Black"/>
    <x v="693"/>
    <x v="113"/>
    <x v="0"/>
    <s v="Accessories&amp;Peripherals"/>
    <s v="TabletAccessories"/>
    <n v="549"/>
    <n v="2499"/>
    <n v="0.78"/>
    <x v="0"/>
    <x v="0"/>
    <x v="2"/>
    <x v="4"/>
    <n v="5556"/>
    <x v="0"/>
    <n v="23.8907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s v="Amazonbasics Micro Usb Fast Charging Cable For Android Smartphone,Personal Computer,Printer With Gold Plated Connectors (6 Feet, Black)"/>
    <x v="47"/>
    <x v="0"/>
    <x v="0"/>
    <s v="Accessories&amp;Peripherals"/>
    <s v="Cables&amp;Accessories"/>
    <n v="199"/>
    <n v="395"/>
    <n v="0.5"/>
    <x v="0"/>
    <x v="1"/>
    <x v="1"/>
    <x v="0"/>
    <n v="92595"/>
    <x v="0"/>
    <n v="388.899"/>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s v="Logitech M331 Silent Plus Wireless Mouse, 2.4GHz with USB Nano Receiver, 1000 DPI Optical Tracking, 3 Buttons, 24 Month Life Battery, PC/Mac/Laptop - Black"/>
    <x v="694"/>
    <x v="45"/>
    <x v="0"/>
    <s v="Accessories&amp;Peripherals"/>
    <s v="Keyboards,Mice&amp;InputDevices"/>
    <n v="1295"/>
    <n v="1645"/>
    <n v="0.21"/>
    <x v="1"/>
    <x v="3"/>
    <x v="2"/>
    <x v="13"/>
    <n v="12375"/>
    <x v="0"/>
    <n v="56.924999999999997"/>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s v="Camel Artist Acrylic Color Box - 9ml Tubes, 12 Shades"/>
    <x v="695"/>
    <x v="64"/>
    <x v="4"/>
    <s v="CraftMaterials"/>
    <s v="PaintingMaterials"/>
    <n v="310"/>
    <n v="310"/>
    <n v="0"/>
    <x v="1"/>
    <x v="4"/>
    <x v="0"/>
    <x v="6"/>
    <n v="5882"/>
    <x v="0"/>
    <n v="26.468999999999998"/>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s v="LIRAMARK Webcam Cover Slide, Ultra Thin Laptop Camera Cover Slide Blocker for Computer MacBook Pro iMac PC Tablet (Pack of 3)"/>
    <x v="428"/>
    <x v="40"/>
    <x v="0"/>
    <s v="Accessories&amp;Peripherals"/>
    <s v="LaptopAccessories"/>
    <n v="149"/>
    <n v="149"/>
    <n v="0"/>
    <x v="1"/>
    <x v="4"/>
    <x v="1"/>
    <x v="4"/>
    <n v="10833"/>
    <x v="0"/>
    <n v="46.581899999999997"/>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s v="Portronics Key2 Combo Multimedia USB Wireless Keyboard and Mouse Set with 2.4 GHz Wireless Technology, Soft &amp; Silent Button, Compact Size (Grey)"/>
    <x v="696"/>
    <x v="54"/>
    <x v="0"/>
    <s v="Accessories&amp;Peripherals"/>
    <s v="Keyboards,Mice&amp;InputDevices"/>
    <n v="1149"/>
    <n v="1499"/>
    <n v="0.23"/>
    <x v="1"/>
    <x v="3"/>
    <x v="2"/>
    <x v="3"/>
    <n v="10443"/>
    <x v="0"/>
    <n v="42.816299999999998"/>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s v="SupCares Laptop Stand 7 Height Adjustable, Aluminium, Ventilated, Foldable, Portable Laptop Holder for Desk &amp; Table Mount Upto 15.6 inch Laptop with Carry Pouch (Silver)"/>
    <x v="697"/>
    <x v="47"/>
    <x v="0"/>
    <s v="Accessories&amp;Peripherals"/>
    <s v="LaptopAccessories"/>
    <n v="499"/>
    <n v="1299"/>
    <n v="0.62"/>
    <x v="0"/>
    <x v="0"/>
    <x v="0"/>
    <x v="6"/>
    <n v="434"/>
    <x v="1"/>
    <n v="1.9530000000000001"/>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s v="ZEBRONICS Zeb-Sound Bomb N1 True Wireless in Ear Earbuds with Mic ENC, Gaming Mode (up to 50ms), up to 18H Playback, BT V5.2, Fidget Case, Voice Assistant, Splash Proof, Type C (Midnight Black)"/>
    <x v="698"/>
    <x v="24"/>
    <x v="1"/>
    <s v="Headphones,Earbuds&amp;Accessories"/>
    <s v="Headphones"/>
    <n v="999"/>
    <n v="4199"/>
    <n v="0.76"/>
    <x v="0"/>
    <x v="0"/>
    <x v="2"/>
    <x v="12"/>
    <n v="1913"/>
    <x v="0"/>
    <n v="6.6955"/>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s v="Western Digital WD Green SATA 240GB Internal SSD Solid State Drive - SATA 6Gb/s 2.5 inches - WDS240G3G0A"/>
    <x v="699"/>
    <x v="107"/>
    <x v="0"/>
    <s v="Components"/>
    <e v="#VALUE!"/>
    <n v="1709"/>
    <n v="4000"/>
    <n v="0.56999999999999995"/>
    <x v="0"/>
    <x v="1"/>
    <x v="2"/>
    <x v="5"/>
    <n v="3029"/>
    <x v="0"/>
    <n v="13.3276"/>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s v="Classmate Octane Neon- 25 Blue Gel Pens | Smooth Writing Pens| Water-proof Ink For Smudge-free Writing| Preferred By Students For Exam &amp; Class Notes| Study At Home Essential"/>
    <x v="700"/>
    <x v="52"/>
    <x v="3"/>
    <s v="OfficePaperProducts"/>
    <s v="Paper"/>
    <n v="250"/>
    <n v="250"/>
    <n v="0"/>
    <x v="1"/>
    <x v="4"/>
    <x v="0"/>
    <x v="0"/>
    <n v="2628"/>
    <x v="0"/>
    <n v="11.037600000000001"/>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s v="TP-Link AC600 600 Mbps WiFi Wireless Network USB Adapter for Desktop PC with 2.4GHz/5GHz High Gain Dual Band 5dBi Antenna Wi-Fi, Supports Windows 11/10/8.1/8/7/XP, Mac OS 10.15 and earlier (Archer T2U Plus)"/>
    <x v="48"/>
    <x v="1"/>
    <x v="0"/>
    <s v="NetworkingDevices"/>
    <s v="NetworkAdapters"/>
    <n v="1199"/>
    <n v="2199"/>
    <n v="0.45"/>
    <x v="1"/>
    <x v="1"/>
    <x v="2"/>
    <x v="5"/>
    <n v="24780"/>
    <x v="0"/>
    <n v="109.03200000000001"/>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s v="Classmate Octane Colour Burst-Multicolour Gel Pens (Pack of 10) | Gold &amp; Silver Glitter Sparkle Pens|10 colour ink shades for art lovers and kids|Fun at home essentials"/>
    <x v="701"/>
    <x v="118"/>
    <x v="4"/>
    <s v="CraftMaterials"/>
    <s v="DrawingMaterials"/>
    <n v="90"/>
    <n v="100"/>
    <n v="0.1"/>
    <x v="1"/>
    <x v="4"/>
    <x v="1"/>
    <x v="5"/>
    <n v="10718"/>
    <x v="0"/>
    <n v="47.159200000000006"/>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s v="Tukzer Stylus Pen, iPad Pencil with Palm Rejection Tilt Sensor| 2nd Gen for 2018-2022 iPad 6/7/8/9th Gen; iPad 10.2&quot;, Pro 12.9/11&quot;, Mini 6/5th, Air 5/4/3rd, Precise for Writing/Drawing (3 Spare Tips)"/>
    <x v="702"/>
    <x v="35"/>
    <x v="1"/>
    <s v="Mobiles&amp;Accessories"/>
    <s v="MobileAccessories"/>
    <n v="2025"/>
    <n v="5999"/>
    <n v="0.66"/>
    <x v="0"/>
    <x v="0"/>
    <x v="2"/>
    <x v="0"/>
    <n v="6233"/>
    <x v="0"/>
    <n v="26.178599999999999"/>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s v="Logitech G102 USB Light Sync Gaming Mouse with Customizable RGB Lighting, 6 Programmable Buttons, Gaming Grade Sensor, 8K DPI Tracking, 16.8mn Color, Light Weight - Black"/>
    <x v="703"/>
    <x v="63"/>
    <x v="0"/>
    <s v="Accessories&amp;Peripherals"/>
    <s v="PCGamingPeripherals"/>
    <n v="1495"/>
    <n v="1995"/>
    <n v="0.25"/>
    <x v="1"/>
    <x v="3"/>
    <x v="2"/>
    <x v="6"/>
    <n v="10541"/>
    <x v="0"/>
    <n v="47.434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s v="AmazonBasics New Release Nylon USB-A to Lightning Cable Cord, Fast Charging MFi Certified Charger for Apple iPhone, iPad (6-Ft, Rose Gold)"/>
    <x v="49"/>
    <x v="0"/>
    <x v="0"/>
    <s v="Accessories&amp;Peripherals"/>
    <s v="Cables&amp;Accessories"/>
    <n v="799"/>
    <n v="2100"/>
    <n v="0.62"/>
    <x v="0"/>
    <x v="0"/>
    <x v="2"/>
    <x v="4"/>
    <n v="8188"/>
    <x v="0"/>
    <n v="35.208400000000005"/>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s v="Zebronics ZEB-VITA Wireless Bluetooth 10W Portable Bar Speaker With Supporting USB, SD Card, AUX, FM, TWS &amp; Call Function"/>
    <x v="704"/>
    <x v="71"/>
    <x v="1"/>
    <s v="HomeAudio"/>
    <s v="Speakers"/>
    <n v="899"/>
    <n v="1199"/>
    <n v="0.25"/>
    <x v="1"/>
    <x v="3"/>
    <x v="2"/>
    <x v="11"/>
    <n v="10751"/>
    <x v="0"/>
    <n v="40.853799999999993"/>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s v="Lapster USB 3.0 sata Cable for 2.5 inch SSD and HDD , USB 3.0 to SATA III Hard Driver Adapter , sata to USB Cable-(Blue)"/>
    <x v="705"/>
    <x v="119"/>
    <x v="0"/>
    <s v="Accessories&amp;Peripherals"/>
    <s v="Cables&amp;Accessories"/>
    <n v="349"/>
    <n v="999"/>
    <n v="0.65"/>
    <x v="0"/>
    <x v="0"/>
    <x v="0"/>
    <x v="2"/>
    <n v="817"/>
    <x v="1"/>
    <n v="3.186299999999999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s v="URBN 10000 mAh Lithium Power Bank UPR10K with 12 Watt Fast Charging, Blue"/>
    <x v="706"/>
    <x v="20"/>
    <x v="1"/>
    <s v="Mobiles&amp;Accessories"/>
    <s v="MobileAccessories"/>
    <n v="900"/>
    <n v="2499"/>
    <n v="0.64"/>
    <x v="0"/>
    <x v="0"/>
    <x v="2"/>
    <x v="1"/>
    <n v="36384"/>
    <x v="0"/>
    <n v="145.53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s v="Qubo Smart Cam 360 from Hero Group | Made in India | 2MP 1080p Full HD | CCTV Wi-Fi Camera | 360 Degree Coverage| Two Way Talk | Mobile App Connectivity | Night Vision | Cloud &amp; SD Card Recording"/>
    <x v="707"/>
    <x v="83"/>
    <x v="1"/>
    <s v="Cameras&amp;Photography"/>
    <s v="SecurityCameras"/>
    <n v="2490"/>
    <n v="3990"/>
    <n v="0.38"/>
    <x v="1"/>
    <x v="3"/>
    <x v="2"/>
    <x v="3"/>
    <n v="3606"/>
    <x v="0"/>
    <n v="14.784599999999998"/>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s v="Duracell CR2025 3V Lithium Coin Battery, 5 pcs, 2025 Coin Button Cell Battery, DL2025"/>
    <x v="708"/>
    <x v="72"/>
    <x v="1"/>
    <e v="#VALUE!"/>
    <e v="#VALUE!"/>
    <n v="116"/>
    <n v="200"/>
    <n v="0.42"/>
    <x v="1"/>
    <x v="1"/>
    <x v="1"/>
    <x v="5"/>
    <n v="357"/>
    <x v="1"/>
    <n v="1.5708"/>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s v="Camel Fabrica Acrylic Ultra Color - 15ml each, 10 Shades"/>
    <x v="709"/>
    <x v="64"/>
    <x v="4"/>
    <s v="CraftMaterials"/>
    <s v="PaintingMaterials"/>
    <n v="200"/>
    <n v="230"/>
    <n v="0.13"/>
    <x v="1"/>
    <x v="4"/>
    <x v="0"/>
    <x v="5"/>
    <n v="10170"/>
    <x v="0"/>
    <n v="44.748000000000005"/>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s v="Lenovo GX20L29764 65W Laptop Adapter/Charger with Power Cord for Select Models of Lenovo (Round pin) (Black)"/>
    <x v="710"/>
    <x v="110"/>
    <x v="0"/>
    <s v="Accessories&amp;Peripherals"/>
    <s v="LaptopAccessories"/>
    <n v="1249"/>
    <n v="2796"/>
    <n v="0.55000000000000004"/>
    <x v="0"/>
    <x v="1"/>
    <x v="2"/>
    <x v="5"/>
    <n v="4598"/>
    <x v="0"/>
    <n v="20.23120000000000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s v="Hp Wired On Ear Headphones With Mic With 3.5 Mm Drivers, In-Built Noise Cancelling, Foldable And Adjustable For Laptop/Pc/Office/Home/ 1 Year Warranty (B4B09Pa)"/>
    <x v="711"/>
    <x v="120"/>
    <x v="0"/>
    <s v="Accessories&amp;Peripherals"/>
    <s v="Audio&amp;VideoAccessories"/>
    <n v="649"/>
    <n v="999"/>
    <n v="0.35"/>
    <x v="1"/>
    <x v="3"/>
    <x v="2"/>
    <x v="12"/>
    <n v="7222"/>
    <x v="0"/>
    <n v="25.277000000000001"/>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s v="Redragon K617 Fizz 60% Wired RGB Gaming Keyboard, 61 Keys Compact Mechanical Keyboard w/White and Grey Color Keycaps, Linear Red Switch, Pro Driver/Software Supported"/>
    <x v="712"/>
    <x v="121"/>
    <x v="0"/>
    <s v="Accessories&amp;Peripherals"/>
    <s v="PCGamingPeripherals"/>
    <n v="2649"/>
    <n v="3499"/>
    <n v="0.24"/>
    <x v="1"/>
    <x v="3"/>
    <x v="2"/>
    <x v="6"/>
    <n v="1271"/>
    <x v="0"/>
    <n v="5.7195"/>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s v="Ambrane Unbreakable 3A Fast Charging Braided Type C Cable    1.5 Meter (RCT15, Blue) Supports QC 2.0/3.0 Charging"/>
    <x v="51"/>
    <x v="0"/>
    <x v="0"/>
    <s v="Accessories&amp;Peripherals"/>
    <s v="Cables&amp;Accessories"/>
    <n v="199"/>
    <n v="349"/>
    <n v="0.43"/>
    <x v="1"/>
    <x v="1"/>
    <x v="1"/>
    <x v="3"/>
    <n v="314"/>
    <x v="1"/>
    <n v="1.2873999999999999"/>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s v="HP GT 53 XL Cartridge Ink"/>
    <x v="713"/>
    <x v="61"/>
    <x v="0"/>
    <s v="Printers,Inks&amp;Accessories"/>
    <s v="Inks,Toners&amp;Cartridges"/>
    <n v="596"/>
    <n v="723"/>
    <n v="0.18"/>
    <x v="1"/>
    <x v="4"/>
    <x v="2"/>
    <x v="5"/>
    <n v="3219"/>
    <x v="0"/>
    <n v="14.163600000000001"/>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s v="Noise ColorFit Ultra Smart Watch with 1.75&quot; HD Display, Aluminium Alloy Body, 60 Sports Modes, Spo2, Lightweight, Stock Market Info, Calls &amp; SMS Reply (Space Blue)"/>
    <x v="714"/>
    <x v="19"/>
    <x v="1"/>
    <s v="WearableTechnology"/>
    <e v="#VALUE!"/>
    <n v="2499"/>
    <n v="5999"/>
    <n v="0.57999999999999996"/>
    <x v="0"/>
    <x v="1"/>
    <x v="2"/>
    <x v="3"/>
    <n v="38879"/>
    <x v="0"/>
    <n v="159.40389999999996"/>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s v="Zebronics Zeb-JUKEBAR 3900, 80W Multimedia soundbar with subwoofer Supporting Bluetooth, HDMI(ARC), Coaxial Input, AUX, USB &amp; Remote Control (Black)"/>
    <x v="715"/>
    <x v="122"/>
    <x v="1"/>
    <s v="HomeAudio"/>
    <s v="Speakers"/>
    <n v="4999"/>
    <n v="12499"/>
    <n v="0.6"/>
    <x v="0"/>
    <x v="1"/>
    <x v="2"/>
    <x v="0"/>
    <n v="4541"/>
    <x v="0"/>
    <n v="19.072200000000002"/>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s v="boAt Bassheads 102 Wired in Ear Earphones with Mic (Mint Green)"/>
    <x v="716"/>
    <x v="24"/>
    <x v="1"/>
    <s v="Headphones,Earbuds&amp;Accessories"/>
    <s v="Headphones"/>
    <n v="399"/>
    <n v="1290"/>
    <n v="0.69"/>
    <x v="0"/>
    <x v="0"/>
    <x v="0"/>
    <x v="0"/>
    <n v="76042"/>
    <x v="0"/>
    <n v="319.37640000000005"/>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s v="Duracell CR2016 3V Lithium Coin Battery, 5 pcs, 2016 Coin Button Cell Battery, DL2016"/>
    <x v="717"/>
    <x v="72"/>
    <x v="1"/>
    <e v="#VALUE!"/>
    <e v="#VALUE!"/>
    <n v="116"/>
    <n v="200"/>
    <n v="0.42"/>
    <x v="1"/>
    <x v="1"/>
    <x v="1"/>
    <x v="4"/>
    <n v="485"/>
    <x v="1"/>
    <n v="2.0854999999999997"/>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s v="MI 360¬∞ Home Security Wireless Camera 2K Pro with Bluetooth Gateway BLE 4.2 l Dual Band Wi-fi Connection l 3 Million 1296p| Full Color in Low-Light | AI Human Detection, White"/>
    <x v="718"/>
    <x v="83"/>
    <x v="1"/>
    <s v="Cameras&amp;Photography"/>
    <s v="SecurityCameras"/>
    <n v="4499"/>
    <n v="5999"/>
    <n v="0.25"/>
    <x v="1"/>
    <x v="3"/>
    <x v="2"/>
    <x v="4"/>
    <n v="44696"/>
    <x v="0"/>
    <n v="192.19279999999998"/>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s v="ZEBRONICS Zeb-100HB 4 Ports USB Hub for Laptop, PC Computers, Plug &amp; Play, Backward Compatible - Black"/>
    <x v="719"/>
    <x v="87"/>
    <x v="0"/>
    <s v="Accessories&amp;Peripherals"/>
    <e v="#VALUE!"/>
    <n v="330"/>
    <n v="499"/>
    <n v="0.34"/>
    <x v="1"/>
    <x v="3"/>
    <x v="0"/>
    <x v="7"/>
    <n v="8566"/>
    <x v="0"/>
    <n v="31.69420000000000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s v="Boult Audio Bass Buds Q2 Lightweight Stereo Wired Over Ear Headphones Set with Mic with Deep Bass, Comfortable Ear Cushions, &amp; Long Cord (Black)"/>
    <x v="720"/>
    <x v="70"/>
    <x v="1"/>
    <s v="Headphones,Earbuds&amp;Accessories"/>
    <s v="Headphones"/>
    <n v="649"/>
    <n v="2499"/>
    <n v="0.74"/>
    <x v="0"/>
    <x v="0"/>
    <x v="2"/>
    <x v="2"/>
    <n v="13049"/>
    <x v="0"/>
    <n v="50.891099999999994"/>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s v="ESR Screen Protector Compatible with iPad Pro 11 Inch (2022/2021/2020/2018) and iPad Air 5/4 (2022/2020, 10.9 Inch), Tempered-Glass Film with Alignment Frame, Scratch Resistant, HD Clarity, 2 Pack"/>
    <x v="721"/>
    <x v="84"/>
    <x v="0"/>
    <s v="Accessories&amp;Peripherals"/>
    <s v="TabletAccessories"/>
    <n v="1234"/>
    <n v="1599"/>
    <n v="0.23"/>
    <x v="1"/>
    <x v="3"/>
    <x v="2"/>
    <x v="6"/>
    <n v="16680"/>
    <x v="0"/>
    <n v="75.06"/>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s v="boAt Rockerz 400 Bluetooth On Ear Headphones With Mic With Upto 8 Hours Playback &amp; Soft Padded Ear Cushions(Grey/Green)"/>
    <x v="426"/>
    <x v="39"/>
    <x v="1"/>
    <s v="Headphones,Earbuds&amp;Accessories"/>
    <s v="Headphones"/>
    <n v="1399"/>
    <n v="2990"/>
    <n v="0.53"/>
    <x v="0"/>
    <x v="1"/>
    <x v="2"/>
    <x v="3"/>
    <n v="97174"/>
    <x v="0"/>
    <n v="398.41339999999997"/>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s v="Parker Vector Standard Chrome Trim Ball Pen (Ink - Black)"/>
    <x v="722"/>
    <x v="114"/>
    <x v="3"/>
    <s v="OfficePaperProducts"/>
    <s v="Paper"/>
    <n v="272"/>
    <n v="320"/>
    <n v="0.15"/>
    <x v="1"/>
    <x v="4"/>
    <x v="0"/>
    <x v="1"/>
    <n v="3686"/>
    <x v="0"/>
    <n v="14.744"/>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s v="Silicone Rubber Earbuds Tips, Eartips, Earpads, Earplugs, for Replacement in Earphones and Bluetooth Medium Size (10 Pcs Black)"/>
    <x v="723"/>
    <x v="123"/>
    <x v="1"/>
    <s v="Headphones,Earbuds&amp;Accessories"/>
    <e v="#VALUE!"/>
    <n v="99"/>
    <n v="999"/>
    <n v="0.9"/>
    <x v="0"/>
    <x v="2"/>
    <x v="1"/>
    <x v="11"/>
    <n v="594"/>
    <x v="1"/>
    <n v="2.2571999999999997"/>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s v="Canon PIXMA MG2577s All-in-One Inkjet Colour Printer with 1 Additional Colour Cartridge"/>
    <x v="724"/>
    <x v="124"/>
    <x v="0"/>
    <s v="Printers,Inks&amp;Accessories"/>
    <s v="Printers"/>
    <n v="3498"/>
    <n v="3875"/>
    <n v="0.1"/>
    <x v="1"/>
    <x v="4"/>
    <x v="2"/>
    <x v="10"/>
    <n v="12185"/>
    <x v="0"/>
    <n v="41.429000000000002"/>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s v="Samsung 24-inch(60.46cm) FHD Monitor, IPS, 75 Hz, Bezel Less Design, AMD FreeSync, Flicker Free, HDMI, D-sub, (LF24T350FHWXXL, Dark Blue Gray)"/>
    <x v="725"/>
    <x v="80"/>
    <x v="0"/>
    <e v="#VALUE!"/>
    <e v="#VALUE!"/>
    <n v="10099"/>
    <n v="19110"/>
    <n v="0.47"/>
    <x v="1"/>
    <x v="1"/>
    <x v="2"/>
    <x v="4"/>
    <n v="2623"/>
    <x v="0"/>
    <n v="11.2789"/>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AirCase Protective Laptop Bag Sleeve fits Upto 14.1&quot; Laptop/ MacBook, Wrinkle Free, Padded, Waterproof Light Neoprene case Cover Pouch, for Men &amp; Women, Black- 6 Months Warranty"/>
    <x v="583"/>
    <x v="90"/>
    <x v="0"/>
    <s v="Accessories&amp;Peripherals"/>
    <s v="LaptopAccessories"/>
    <n v="449"/>
    <n v="999"/>
    <n v="0.55000000000000004"/>
    <x v="0"/>
    <x v="1"/>
    <x v="0"/>
    <x v="4"/>
    <n v="9701"/>
    <x v="0"/>
    <n v="41.7143000000000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s v="Faber-Castell Connector Pen Set - Pack of 25 (Assorted)"/>
    <x v="726"/>
    <x v="125"/>
    <x v="6"/>
    <s v="Arts&amp;Crafts"/>
    <s v="Drawing&amp;PaintingSupplies"/>
    <n v="150"/>
    <n v="150"/>
    <n v="0"/>
    <x v="1"/>
    <x v="4"/>
    <x v="1"/>
    <x v="4"/>
    <n v="15867"/>
    <x v="0"/>
    <n v="68.228099999999998"/>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s v="Wecool Unbreakable 3 in 1 Charging Cable with 3A Speed, Fast Charging Multi Purpose Cable 1.25 Mtr Long, Type C cable, Micro Usb Cable and Cable for iPhone, White"/>
    <x v="54"/>
    <x v="0"/>
    <x v="0"/>
    <s v="Accessories&amp;Peripherals"/>
    <s v="Cables&amp;Accessories"/>
    <n v="348"/>
    <n v="1499"/>
    <n v="0.77"/>
    <x v="0"/>
    <x v="0"/>
    <x v="0"/>
    <x v="0"/>
    <n v="656"/>
    <x v="1"/>
    <n v="2.7552000000000003"/>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s v="Zinq UPS for Router, Mini UPS for 12V WiFi Router Broadband Modem with Upto 4 Hours Power Backup, Upto 2Amp, Works with Existing Adapter, Also Works with Set-top Box, Smart Camera, CCTV (Black)"/>
    <x v="727"/>
    <x v="69"/>
    <x v="0"/>
    <s v="NetworkingDevices"/>
    <e v="#VALUE!"/>
    <n v="1199"/>
    <n v="2999"/>
    <n v="0.6"/>
    <x v="0"/>
    <x v="1"/>
    <x v="2"/>
    <x v="3"/>
    <n v="10725"/>
    <x v="0"/>
    <n v="43.972499999999997"/>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s v="SaleOn‚Ñ¢ Portable Storage Organizer Bag for Earphone USB Cable Power Bank Mobile Charger Digital Gadget Hard Disk, Water Resistance Material - Dark Grey"/>
    <x v="728"/>
    <x v="66"/>
    <x v="0"/>
    <s v="Accessories&amp;Peripherals"/>
    <e v="#VALUE!"/>
    <n v="397"/>
    <n v="899"/>
    <n v="0.56000000000000005"/>
    <x v="0"/>
    <x v="1"/>
    <x v="0"/>
    <x v="1"/>
    <n v="3025"/>
    <x v="0"/>
    <n v="12.1"/>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s v="Portronics Konnect L 1.2Mtr, Fast Charging 3A Micro USB Cable with Charge &amp; Sync Function (Grey)"/>
    <x v="55"/>
    <x v="0"/>
    <x v="0"/>
    <s v="Accessories&amp;Peripherals"/>
    <s v="Cables&amp;Accessories"/>
    <n v="154"/>
    <n v="349"/>
    <n v="0.56000000000000005"/>
    <x v="0"/>
    <x v="1"/>
    <x v="1"/>
    <x v="4"/>
    <n v="7064"/>
    <x v="0"/>
    <n v="30.375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s v="RPM Euro Games Laptop/PC Controller Wired for Windows - 7, 8, 8.1, 10 and XP, Ps3(Upgraded with XYAB Buttons)"/>
    <x v="729"/>
    <x v="85"/>
    <x v="0"/>
    <s v="Accessories&amp;Peripherals"/>
    <s v="PCGamingPeripherals"/>
    <n v="699"/>
    <n v="1490"/>
    <n v="0.53"/>
    <x v="0"/>
    <x v="1"/>
    <x v="2"/>
    <x v="1"/>
    <n v="5736"/>
    <x v="0"/>
    <n v="22.943999999999999"/>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s v="realme Buds Wireless in Ear Bluetooth Earphones with mic, 11.2mm Bass Boost Driver, Magnetic Fast Pair, Fast Charging and 12 Hrs Playtime (Yellow)"/>
    <x v="730"/>
    <x v="24"/>
    <x v="1"/>
    <s v="Headphones,Earbuds&amp;Accessories"/>
    <s v="Headphones"/>
    <n v="1679"/>
    <n v="1999"/>
    <n v="0.16"/>
    <x v="1"/>
    <x v="4"/>
    <x v="2"/>
    <x v="3"/>
    <n v="72563"/>
    <x v="0"/>
    <n v="297.50829999999996"/>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s v="TVARA LCD Writing Tablet, 8.5&quot; Inch Colorful Toddler Doodle Board Drawing Tablet, Erasable Reusable Electronic Drawing Pads, Educational and Learning Tool for 3-6 Years Old Boy and Girls Mix Colors"/>
    <x v="731"/>
    <x v="46"/>
    <x v="0"/>
    <s v="Accessories&amp;Peripherals"/>
    <s v="Keyboards,Mice&amp;InputDevices"/>
    <n v="354"/>
    <n v="1500"/>
    <n v="0.76"/>
    <x v="0"/>
    <x v="0"/>
    <x v="0"/>
    <x v="1"/>
    <n v="1026"/>
    <x v="0"/>
    <n v="4.1040000000000001"/>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s v="Wings Phantom Pro Earphones Gaming Earbuds with LED Battery Indicator, 50ms Low Latency, Bluetooth 5.3, 40 Hours Playtime, MEMs Mic, IPX4 Resist, 12mm Driver, 500mah case, Headphones, (Black TWS)"/>
    <x v="732"/>
    <x v="126"/>
    <x v="0"/>
    <s v="Accessories&amp;Peripherals"/>
    <s v="PCGamingPeripherals"/>
    <n v="1199"/>
    <n v="5499"/>
    <n v="0.78"/>
    <x v="0"/>
    <x v="0"/>
    <x v="2"/>
    <x v="11"/>
    <n v="2043"/>
    <x v="0"/>
    <n v="7.7633999999999999"/>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s v="Robustrion [Anti-Scratch] &amp; [Smudge Proof] [S Pen Compatible] Premium Tempered Glass Screen Protector for Samsung Tab S6 Lite 10.4 inch SM-P610/615 [Bubble Free]"/>
    <x v="733"/>
    <x v="84"/>
    <x v="0"/>
    <s v="Accessories&amp;Peripherals"/>
    <s v="TabletAccessories"/>
    <n v="379"/>
    <n v="1499"/>
    <n v="0.75"/>
    <x v="0"/>
    <x v="0"/>
    <x v="0"/>
    <x v="0"/>
    <n v="4149"/>
    <x v="0"/>
    <n v="17.425800000000002"/>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s v="Cablet 2.5 Inch SATA USB 3.0 HDD/SSD Portable External Enclosure for 7mm and 9.5mm, Tool-Free Design, Supports UASP Max 6TB"/>
    <x v="734"/>
    <x v="55"/>
    <x v="0"/>
    <s v="ExternalDevices&amp;DataStorage"/>
    <e v="#VALUE!"/>
    <n v="499"/>
    <n v="775"/>
    <n v="0.36"/>
    <x v="1"/>
    <x v="3"/>
    <x v="0"/>
    <x v="4"/>
    <n v="74"/>
    <x v="1"/>
    <n v="0.31819999999999998"/>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s v="SanDisk 1TB Extreme Portable SSD 1050MB/s R, 1000MB/s W,Upto 2 Meter Drop Protection with IP55 Water/dust Resistance, HW Encryption, PC,MAC &amp; TypeC Smartphone Compatible, 5Y Warranty, External SSD"/>
    <x v="735"/>
    <x v="127"/>
    <x v="0"/>
    <s v="ExternalDevices&amp;DataStorage"/>
    <e v="#VALUE!"/>
    <n v="10389"/>
    <n v="32000"/>
    <n v="0.68"/>
    <x v="0"/>
    <x v="0"/>
    <x v="2"/>
    <x v="5"/>
    <n v="41398"/>
    <x v="0"/>
    <n v="182.1512000000000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s v="ZEBRONICS Zeb-Warrior II 10 watts 2.0 Multimedia Speaker with RGB Lights, USB Powered, AUX Input, Volume Control Pod for PC, Laptops, Desktop"/>
    <x v="736"/>
    <x v="111"/>
    <x v="0"/>
    <s v="Accessories&amp;Peripherals"/>
    <s v="Audio&amp;VideoAccessories"/>
    <n v="649"/>
    <n v="1300"/>
    <n v="0.5"/>
    <x v="0"/>
    <x v="1"/>
    <x v="2"/>
    <x v="3"/>
    <n v="5195"/>
    <x v="0"/>
    <n v="21.299499999999998"/>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s v="TP-Link UE300C USB Type-C to RJ45 Gigabit Ethernet Network Adapter/RJ45 LAN Wired Adapter for Ultrabook, Chromebook, Laptop, Desktop, Plug &amp; Play, USB 3.0, Foldable and Portable Design"/>
    <x v="737"/>
    <x v="128"/>
    <x v="0"/>
    <s v="NetworkingDevices"/>
    <s v="NetworkAdapters"/>
    <n v="1199"/>
    <n v="1999"/>
    <n v="0.4"/>
    <x v="1"/>
    <x v="3"/>
    <x v="2"/>
    <x v="6"/>
    <n v="22420"/>
    <x v="0"/>
    <n v="100.89000000000001"/>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s v="Lapster 1.5 mtr USB 2.0 Type A Male to USB A Male Cable for computer and laptop"/>
    <x v="58"/>
    <x v="0"/>
    <x v="0"/>
    <s v="Accessories&amp;Peripherals"/>
    <s v="Cables&amp;Accessories"/>
    <n v="139"/>
    <n v="999"/>
    <n v="0.86"/>
    <x v="0"/>
    <x v="2"/>
    <x v="1"/>
    <x v="1"/>
    <n v="1313"/>
    <x v="0"/>
    <n v="5.251999999999999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s v="Wecool Moonwalk M1 ENC True Wireless in Ear Earbuds with Mic, Titanium Drivers for Rich Bass Experience, 40+ Hours Play Time, Type C Fast Charging, Low Latency, BT 5.3, IPX5, Deep Bass (Black)"/>
    <x v="738"/>
    <x v="24"/>
    <x v="1"/>
    <s v="Headphones,Earbuds&amp;Accessories"/>
    <s v="Headphones"/>
    <n v="889"/>
    <n v="1999"/>
    <n v="0.56000000000000005"/>
    <x v="0"/>
    <x v="1"/>
    <x v="2"/>
    <x v="0"/>
    <n v="2284"/>
    <x v="0"/>
    <n v="9.592800000000000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s v="HP 330 Wireless Black Keyboard and Mouse Set with Numeric Keypad, 2.4GHz Wireless Connection and 1600 DPI, USB Receiver, LED Indicators , Black(2V9E6AA)"/>
    <x v="739"/>
    <x v="54"/>
    <x v="0"/>
    <s v="Accessories&amp;Peripherals"/>
    <s v="Keyboards,Mice&amp;InputDevices"/>
    <n v="1409"/>
    <n v="2199"/>
    <n v="0.36"/>
    <x v="1"/>
    <x v="3"/>
    <x v="2"/>
    <x v="2"/>
    <n v="427"/>
    <x v="1"/>
    <n v="1.6653"/>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s v="RC PRINT GI 790 Ink Refill for Canon G1000, G1010, G1100, G2000, G2002, G2010, G2012, G2100, G3000, G3010, G3012, G3100, G4000, G4010"/>
    <x v="740"/>
    <x v="129"/>
    <x v="0"/>
    <s v="Printers,Inks&amp;Accessories"/>
    <s v="Inks,Toners&amp;Cartridges"/>
    <n v="549"/>
    <n v="1999"/>
    <n v="0.73"/>
    <x v="0"/>
    <x v="0"/>
    <x v="2"/>
    <x v="4"/>
    <n v="1367"/>
    <x v="0"/>
    <n v="5.8780999999999999"/>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s v="Redgear Cloak Wired RGB Wired Over Ear Gaming Headphones with Mic for PC"/>
    <x v="741"/>
    <x v="126"/>
    <x v="0"/>
    <s v="Accessories&amp;Peripherals"/>
    <s v="PCGamingPeripherals"/>
    <n v="749"/>
    <n v="1799"/>
    <n v="0.57999999999999996"/>
    <x v="0"/>
    <x v="1"/>
    <x v="2"/>
    <x v="1"/>
    <n v="13199"/>
    <x v="0"/>
    <n v="52.7959999999999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s v="AmazonBasics USB Type-C to USB Type-C 2.0 Cable - 3 Feet Laptop (0.9 Meters) - White"/>
    <x v="59"/>
    <x v="0"/>
    <x v="0"/>
    <s v="Accessories&amp;Peripherals"/>
    <s v="Cables&amp;Accessories"/>
    <n v="329"/>
    <n v="845"/>
    <n v="0.61"/>
    <x v="0"/>
    <x v="0"/>
    <x v="0"/>
    <x v="0"/>
    <n v="29746"/>
    <x v="0"/>
    <n v="124.9332"/>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s v="Wayona Type C To Type C 65W/3.25A Nylon Braided Fast Charging Cable Compatible For Laptop, Macbook, Samsung Galaxy M33 M53 M51 S20 Ultra, A71, A53, A51, Ipad Pro 2018 (1M, Grey)"/>
    <x v="742"/>
    <x v="0"/>
    <x v="0"/>
    <s v="Accessories&amp;Peripherals"/>
    <s v="Cables&amp;Accessories"/>
    <n v="379"/>
    <n v="1099"/>
    <n v="0.66"/>
    <x v="0"/>
    <x v="0"/>
    <x v="0"/>
    <x v="4"/>
    <n v="2806"/>
    <x v="0"/>
    <n v="12.065799999999999"/>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s v="Amazfit GTS2 Mini (New Version) Smart Watch with Always-on AMOLED Display, Alexa Built-in, SpO2, 14 Days' Battery Life, 68 Sports Modes, GPS, HR, Sleep &amp; Stress Monitoring (Meteor Black)"/>
    <x v="743"/>
    <x v="19"/>
    <x v="1"/>
    <s v="WearableTechnology"/>
    <e v="#VALUE!"/>
    <n v="5998"/>
    <n v="7999"/>
    <n v="0.25"/>
    <x v="1"/>
    <x v="3"/>
    <x v="2"/>
    <x v="0"/>
    <n v="30355"/>
    <x v="0"/>
    <n v="127.4910000000000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s v="Tabelito¬Æ Polyester Foam, Nylon Hybrid laptopss Bag Sleeve Case Cover Pouch for laptopss Apple/Dell/Lenovo/ Asus/ Hp/Samsung/Mi/MacBook/Ultrabook/Thinkpad/Ideapad/Surfacepro (15.6 inches /39.6cm, Blue) laptopsss"/>
    <x v="744"/>
    <x v="90"/>
    <x v="0"/>
    <s v="Accessories&amp;Peripherals"/>
    <s v="LaptopAccessories"/>
    <n v="299"/>
    <n v="1499"/>
    <n v="0.8"/>
    <x v="0"/>
    <x v="0"/>
    <x v="0"/>
    <x v="0"/>
    <n v="2868"/>
    <x v="0"/>
    <n v="12.045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s v="Robustrion Anti-Scratch &amp; Smudge Proof Tempered Glass Screen Protector for Xiaomi Mi Pad 5 11 inch"/>
    <x v="745"/>
    <x v="84"/>
    <x v="0"/>
    <s v="Accessories&amp;Peripherals"/>
    <s v="TabletAccessories"/>
    <n v="379"/>
    <n v="1499"/>
    <n v="0.75"/>
    <x v="0"/>
    <x v="0"/>
    <x v="0"/>
    <x v="3"/>
    <n v="670"/>
    <x v="1"/>
    <n v="2.7469999999999999"/>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s v="Portronics Ruffpad 15 Re-Writable LCD Screen 38.1cm (15-inch) Writing Pad for Drawing, Playing, Handwriting Gifts for Kids &amp; Adults (Grey)"/>
    <x v="746"/>
    <x v="130"/>
    <x v="3"/>
    <s v="OfficePaperProducts"/>
    <s v="Paper"/>
    <n v="1399"/>
    <n v="2999"/>
    <n v="0.53"/>
    <x v="0"/>
    <x v="1"/>
    <x v="2"/>
    <x v="4"/>
    <n v="3530"/>
    <x v="0"/>
    <n v="15.178999999999998"/>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s v="DIGITEK¬Æ (DLS-9FT) Lightweight &amp; Portable Aluminum Alloy Light Stand for Ring Light, Reflector, Flash Units, Diffuser, Portrait, Softbox, Studio Lighting &amp; More Ideal for Outdoor &amp; Indoor Shoots"/>
    <x v="747"/>
    <x v="131"/>
    <x v="1"/>
    <s v="Cameras&amp;Photography"/>
    <s v="Accessories"/>
    <n v="699"/>
    <n v="1299"/>
    <n v="0.46"/>
    <x v="1"/>
    <x v="1"/>
    <x v="2"/>
    <x v="4"/>
    <n v="6183"/>
    <x v="0"/>
    <n v="26.586899999999996"/>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s v="Classmate Pulse 1 Subject Notebook - 240mm x 180mm , Soft Cover, 180 Pages, Single Line, Pack of 4"/>
    <x v="748"/>
    <x v="93"/>
    <x v="3"/>
    <s v="OfficePaperProducts"/>
    <s v="Paper"/>
    <n v="300"/>
    <n v="300"/>
    <n v="0"/>
    <x v="1"/>
    <x v="4"/>
    <x v="0"/>
    <x v="0"/>
    <n v="419"/>
    <x v="1"/>
    <n v="1.7598"/>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s v="Scarters Mouse Pad, Desk Mat Extended for Work from Home/Office/Gaming | Vegan PU Leather | Anti-Skid, Anti-Slip, Reversible Splash-Proof ‚Äì Deskspread ~ Navy Blue &amp; Yellow"/>
    <x v="749"/>
    <x v="65"/>
    <x v="0"/>
    <s v="Accessories&amp;Peripherals"/>
    <s v="Keyboards,Mice&amp;InputDevices"/>
    <n v="999"/>
    <n v="1995"/>
    <n v="0.5"/>
    <x v="0"/>
    <x v="1"/>
    <x v="2"/>
    <x v="6"/>
    <n v="7317"/>
    <x v="0"/>
    <n v="32.926500000000004"/>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s v="Casio MJ-120D 150 Steps Check and Correct Desktop Calculator with Tax Keys, Black"/>
    <x v="750"/>
    <x v="132"/>
    <x v="3"/>
    <s v="OfficeElectronics"/>
    <s v="Calculators"/>
    <n v="535"/>
    <n v="535"/>
    <n v="0"/>
    <x v="1"/>
    <x v="4"/>
    <x v="2"/>
    <x v="5"/>
    <n v="4426"/>
    <x v="0"/>
    <n v="19.474400000000003"/>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s v="Redmi 80 cm (32 inches) Android 11 Series HD Ready Smart LED TV | L32M6-RA/L32M7-RA (Black)"/>
    <x v="60"/>
    <x v="3"/>
    <x v="1"/>
    <s v="HomeTheater,TV&amp;Video"/>
    <s v="Televisions"/>
    <n v="13999"/>
    <n v="24999"/>
    <n v="0.44"/>
    <x v="1"/>
    <x v="1"/>
    <x v="2"/>
    <x v="0"/>
    <n v="45237"/>
    <x v="0"/>
    <n v="189.99540000000002"/>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s v="Gizga Essentials Laptop Bag Sleeve Case Cover Pouch with Handle for 14.1 Inch Laptop for Men &amp; Women, Padded Laptop Compartment, Premium Zipper Closure, Water Repellent Nylon Fabric, Grey"/>
    <x v="751"/>
    <x v="90"/>
    <x v="0"/>
    <s v="Accessories&amp;Peripherals"/>
    <s v="LaptopAccessories"/>
    <n v="269"/>
    <n v="1099"/>
    <n v="0.76"/>
    <x v="0"/>
    <x v="0"/>
    <x v="0"/>
    <x v="3"/>
    <n v="1092"/>
    <x v="0"/>
    <n v="4.477199999999999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s v="Parker Vector Camouflage Gift Set - Roller Ball Pen &amp; Parker Logo Keychain (Black Body, Blue Ink), 2 Piece Set"/>
    <x v="752"/>
    <x v="114"/>
    <x v="3"/>
    <s v="OfficePaperProducts"/>
    <s v="Paper"/>
    <n v="341"/>
    <n v="450"/>
    <n v="0.24"/>
    <x v="1"/>
    <x v="3"/>
    <x v="0"/>
    <x v="4"/>
    <n v="2493"/>
    <x v="0"/>
    <n v="10.719899999999999"/>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s v="TP-Link AC1200 Archer A6 Smart WiFi, 5GHz Gigabit Dual Band MU-MIMO Wireless Internet Router, Long Range Coverage by 4 Antennas, Qualcomm Chipset"/>
    <x v="753"/>
    <x v="69"/>
    <x v="0"/>
    <s v="NetworkingDevices"/>
    <e v="#VALUE!"/>
    <n v="2499"/>
    <n v="3999"/>
    <n v="0.38"/>
    <x v="1"/>
    <x v="3"/>
    <x v="2"/>
    <x v="5"/>
    <n v="12679"/>
    <x v="0"/>
    <n v="55.787600000000005"/>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s v="CEDO 65W OnePlus Dash Warp Charge Cable, USB A to Type C Data Sync Fast Charging Cable Compatible with One Plus 3 /3T /5 /5T /6 /6T /7 /7T /7 pro &amp; for All Type C Devices - 1 Meter, Red"/>
    <x v="66"/>
    <x v="0"/>
    <x v="0"/>
    <s v="Accessories&amp;Peripherals"/>
    <s v="Cables&amp;Accessories"/>
    <n v="349"/>
    <n v="599"/>
    <n v="0.42"/>
    <x v="1"/>
    <x v="1"/>
    <x v="0"/>
    <x v="3"/>
    <n v="210"/>
    <x v="1"/>
    <n v="0.86099999999999988"/>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s v="HP Deskjet 2723 AIO Printer, Copy, Scan, WiFi, Bluetooth, USB, Simple Setup Smart App, Ideal for Home."/>
    <x v="754"/>
    <x v="117"/>
    <x v="0"/>
    <s v="Printers,Inks&amp;Accessories"/>
    <e v="#VALUE!"/>
    <n v="5899"/>
    <n v="7005"/>
    <n v="0.16"/>
    <x v="1"/>
    <x v="4"/>
    <x v="2"/>
    <x v="9"/>
    <n v="4199"/>
    <x v="0"/>
    <n v="15.11640000000000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s v="Oraimo 18W USB &amp; Type-C Dual Output Super Fast Charger Wall Adapter PE2.0&amp;Quick Charge 3.0 &amp; Power Delivery 3.0 Compatible for iPhone 13/13 Mini/13 Pro Max/12/12 Pro Max, iPad Mini/Pro, Pixel, Galaxy, Airpods Pro"/>
    <x v="442"/>
    <x v="27"/>
    <x v="1"/>
    <s v="Mobiles&amp;Accessories"/>
    <s v="MobileAccessories"/>
    <n v="699"/>
    <n v="1199"/>
    <n v="0.42"/>
    <x v="1"/>
    <x v="1"/>
    <x v="2"/>
    <x v="1"/>
    <n v="14403"/>
    <x v="0"/>
    <n v="57.612000000000002"/>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s v="Xiaomi Mi 4A Dual_Band Ethernet 1200Mbps Speed Router| 2.4GHz &amp; 5GHz Frequency|128MB RAM | DualCore 4 Thread CPU|4 Omni Directional Antenna|Mi Wi-Fi app-Parental Control &amp; Anti Hacking|Repeater, White"/>
    <x v="755"/>
    <x v="69"/>
    <x v="0"/>
    <s v="NetworkingDevices"/>
    <e v="#VALUE!"/>
    <n v="1565"/>
    <n v="2999"/>
    <n v="0.48"/>
    <x v="1"/>
    <x v="1"/>
    <x v="2"/>
    <x v="1"/>
    <n v="11113"/>
    <x v="0"/>
    <n v="44.451999999999998"/>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s v="SLOVIC¬Æ Tripod Mount Adapter| Tripod Mobile Holder|Tripod Phone Mount(Made in India)| Smartphone Clip Clipper 360 Degree for Taking Magic Video Shots &amp; Pictures."/>
    <x v="756"/>
    <x v="57"/>
    <x v="1"/>
    <s v="Cameras&amp;Photography"/>
    <s v="Accessories"/>
    <n v="326"/>
    <n v="799"/>
    <n v="0.59"/>
    <x v="0"/>
    <x v="1"/>
    <x v="0"/>
    <x v="5"/>
    <n v="10773"/>
    <x v="0"/>
    <n v="47.40120000000000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s v="Sounce Gold Plated 3.5 mm Headphone Splitter for Computer 2 Male to 1 Female 3.5mm Headphone Mic Audio Y Splitter Cable Smartphone Headset to PC Adapter ‚Äì (Black,20cm)"/>
    <x v="439"/>
    <x v="41"/>
    <x v="1"/>
    <s v="Headphones,Earbuds&amp;Accessories"/>
    <e v="#VALUE!"/>
    <n v="120"/>
    <n v="999"/>
    <n v="0.88"/>
    <x v="0"/>
    <x v="2"/>
    <x v="1"/>
    <x v="2"/>
    <n v="6491"/>
    <x v="0"/>
    <n v="25.314899999999998"/>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s v="Orico 2.5&quot;(6.3cm) USB 3.0 HDD Enclosure Case Cover for SATA SSD HDD | SATA SSD HDD Enclosure High Speed USB 3.0 | Tool Free Installation | Black"/>
    <x v="757"/>
    <x v="55"/>
    <x v="0"/>
    <s v="ExternalDevices&amp;DataStorage"/>
    <e v="#VALUE!"/>
    <n v="657"/>
    <n v="999"/>
    <n v="0.34"/>
    <x v="1"/>
    <x v="3"/>
    <x v="2"/>
    <x v="4"/>
    <n v="13944"/>
    <x v="0"/>
    <n v="59.959200000000003"/>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s v="Logitech G402 Hyperion Fury USB Wired Gaming Mouse, 4,000 DPI, Lightweight, 8 Programmable Buttons, Compatible for PC/Mac - Black"/>
    <x v="758"/>
    <x v="63"/>
    <x v="0"/>
    <s v="Accessories&amp;Peripherals"/>
    <s v="PCGamingPeripherals"/>
    <n v="1995"/>
    <n v="2895"/>
    <n v="0.31"/>
    <x v="1"/>
    <x v="3"/>
    <x v="2"/>
    <x v="13"/>
    <n v="10760"/>
    <x v="0"/>
    <n v="49.495999999999995"/>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s v="Panasonic Eneloop BQ-CC55N Advanced, Smart and Quick Charger for AA &amp; AAA Rechargeable Batteries, White"/>
    <x v="759"/>
    <x v="72"/>
    <x v="1"/>
    <e v="#VALUE!"/>
    <e v="#VALUE!"/>
    <n v="1500"/>
    <n v="1500"/>
    <n v="0"/>
    <x v="1"/>
    <x v="4"/>
    <x v="2"/>
    <x v="5"/>
    <n v="25996"/>
    <x v="0"/>
    <n v="114.3824"/>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s v="Logitech K380 Wireless Multi-Device Keyboard for Windows, Apple iOS, Apple TV Android or Chrome, Bluetooth, Compact Space-Saving Design, PC/Mac/Laptop/Smartphone/Tablet (Dark Grey)"/>
    <x v="760"/>
    <x v="49"/>
    <x v="0"/>
    <s v="Accessories&amp;Peripherals"/>
    <s v="Keyboards,Mice&amp;InputDevices"/>
    <n v="2640"/>
    <n v="3195"/>
    <n v="0.17"/>
    <x v="1"/>
    <x v="4"/>
    <x v="2"/>
    <x v="6"/>
    <n v="16146"/>
    <x v="0"/>
    <n v="72.657000000000011"/>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s v="Canon PIXMA E477 All-in-One Wireless Ink Efficient Colour Printer (White/Blue)"/>
    <x v="761"/>
    <x v="117"/>
    <x v="0"/>
    <s v="Printers,Inks&amp;Accessories"/>
    <e v="#VALUE!"/>
    <n v="5299"/>
    <n v="6355"/>
    <n v="0.17"/>
    <x v="1"/>
    <x v="4"/>
    <x v="2"/>
    <x v="2"/>
    <n v="8280"/>
    <x v="0"/>
    <n v="32.291999999999994"/>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s v="Portronics Konnect L 20W PD Quick Charge Type-C to 8-Pin USB Mobile Charging Cable, 1.2M, Tangle Resistant, Fast Data Sync(Grey)"/>
    <x v="61"/>
    <x v="0"/>
    <x v="0"/>
    <s v="Accessories&amp;Peripherals"/>
    <s v="Cables&amp;Accessories"/>
    <n v="263"/>
    <n v="699"/>
    <n v="0.62"/>
    <x v="0"/>
    <x v="0"/>
    <x v="0"/>
    <x v="3"/>
    <n v="450"/>
    <x v="1"/>
    <n v="1.84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s v="Redgear Cosmo 7,1 Usb Gaming Wired Over Ear Headphones With Mic With Virtual Surround Sound,50Mm Driver, Rgb Leds &amp; Remote Control(Black)"/>
    <x v="762"/>
    <x v="126"/>
    <x v="0"/>
    <s v="Accessories&amp;Peripherals"/>
    <s v="PCGamingPeripherals"/>
    <n v="1990"/>
    <n v="2999"/>
    <n v="0.34"/>
    <x v="1"/>
    <x v="3"/>
    <x v="2"/>
    <x v="4"/>
    <n v="14237"/>
    <x v="0"/>
    <n v="61.21909999999999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s v="Belkin Essential Series 4-Socket Surge Protector Universal Socket with 5ft Heavy Duty Cable (Grey)"/>
    <x v="763"/>
    <x v="133"/>
    <x v="1"/>
    <s v="PowerAccessories"/>
    <e v="#VALUE!"/>
    <n v="1289"/>
    <n v="1499"/>
    <n v="0.14000000000000001"/>
    <x v="1"/>
    <x v="4"/>
    <x v="2"/>
    <x v="6"/>
    <n v="20668"/>
    <x v="0"/>
    <n v="93.006"/>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s v="Classmate Long Book - Unruled, 160 Pages, 314 mm x 194 mm - Pack Of 3"/>
    <x v="764"/>
    <x v="93"/>
    <x v="3"/>
    <s v="OfficePaperProducts"/>
    <s v="Paper"/>
    <n v="165"/>
    <n v="165"/>
    <n v="0"/>
    <x v="1"/>
    <x v="4"/>
    <x v="1"/>
    <x v="6"/>
    <n v="1674"/>
    <x v="0"/>
    <n v="7.5329999999999995"/>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s v="Artis AR-45W-MG2 45 Watts MG2 Laptop Adapter/Charger Compatible with MB Air 13‚Äù &amp; MB Air 11‚Äù (14.5 V, 3.1 A) Connector: MG2 (T Tip Connector)"/>
    <x v="765"/>
    <x v="110"/>
    <x v="0"/>
    <s v="Accessories&amp;Peripherals"/>
    <s v="LaptopAccessories"/>
    <n v="1699"/>
    <n v="3499"/>
    <n v="0.51"/>
    <x v="0"/>
    <x v="1"/>
    <x v="2"/>
    <x v="9"/>
    <n v="7689"/>
    <x v="0"/>
    <n v="27.68040000000000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s v="Imou 360¬∞ 1080P Full HD Security Camera, Human Detection, Motion Tracking, 2-Way Audio, Night Vision, Dome Camera with WiFi &amp; Ethernet Connection, Alexa Google Assistant, Up to 256GB SD Card Support"/>
    <x v="766"/>
    <x v="83"/>
    <x v="1"/>
    <s v="Cameras&amp;Photography"/>
    <s v="SecurityCameras"/>
    <n v="2299"/>
    <n v="7500"/>
    <n v="0.69"/>
    <x v="0"/>
    <x v="0"/>
    <x v="2"/>
    <x v="3"/>
    <n v="5554"/>
    <x v="0"/>
    <n v="22.771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s v="Amazon Basics USB Type-C to USB-A 2.0 Male Fast Charging Cable for Laptop - 3 Feet (0.9 Meters), Black"/>
    <x v="64"/>
    <x v="0"/>
    <x v="0"/>
    <s v="Accessories&amp;Peripherals"/>
    <s v="Cables&amp;Accessories"/>
    <n v="219"/>
    <n v="700"/>
    <n v="0.69"/>
    <x v="0"/>
    <x v="0"/>
    <x v="0"/>
    <x v="4"/>
    <n v="20053"/>
    <x v="0"/>
    <n v="86.227900000000005"/>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s v="E-COSMOS 5V 1.2W Portable Flexible USB LED Light (Colours May Vary, Small, EC-POF1)"/>
    <x v="550"/>
    <x v="81"/>
    <x v="0"/>
    <s v="Accessories&amp;Peripherals"/>
    <s v="USBGadgets"/>
    <n v="39"/>
    <n v="39"/>
    <n v="0"/>
    <x v="1"/>
    <x v="4"/>
    <x v="1"/>
    <x v="11"/>
    <n v="3344"/>
    <x v="0"/>
    <n v="12.707199999999998"/>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s v="Xiaomi Pad 5| Qualcomm Snapdragon 860| 120Hz Refresh Rate| 6GB, 128GB| 2.5K+ Display (10.95-inch/27.81cm)|1 Billion Colours| Dolby Vision Atmos| Quad Speakers| Wi-Fi| Gray"/>
    <x v="767"/>
    <x v="134"/>
    <x v="0"/>
    <e v="#VALUE!"/>
    <e v="#VALUE!"/>
    <n v="26999"/>
    <n v="37999"/>
    <n v="0.28999999999999998"/>
    <x v="1"/>
    <x v="3"/>
    <x v="2"/>
    <x v="13"/>
    <n v="2886"/>
    <x v="0"/>
    <n v="13.275599999999999"/>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s v="Sennheiser CX 80S in-Ear Wired Headphones with in-line One-Button Smart Remote with Microphone Black"/>
    <x v="768"/>
    <x v="24"/>
    <x v="1"/>
    <s v="Headphones,Earbuds&amp;Accessories"/>
    <s v="Headphones"/>
    <n v="1490"/>
    <n v="1990"/>
    <n v="0.25"/>
    <x v="1"/>
    <x v="3"/>
    <x v="2"/>
    <x v="3"/>
    <n v="98250"/>
    <x v="0"/>
    <n v="402.82499999999999"/>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s v="HB Plus Folding Height Adjustable Aluminum Foldable Portable Adjustment Desktop Laptop Holder Riser Stand"/>
    <x v="769"/>
    <x v="47"/>
    <x v="0"/>
    <s v="Accessories&amp;Peripherals"/>
    <s v="LaptopAccessories"/>
    <n v="398"/>
    <n v="1949"/>
    <n v="0.8"/>
    <x v="0"/>
    <x v="0"/>
    <x v="0"/>
    <x v="1"/>
    <n v="75"/>
    <x v="1"/>
    <n v="0.3"/>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s v="oraimo 65W Type C to C Fast Charging Cable USB C to USB C Cable High Speed Syncing, Nylon Braided 1M length with LED Indicator Compatible For Laptop, Macbook, Samsung Galaxy S22 S20 S10 S20Fe S21 S21 Ultra A70 A51 A71 A50S M31 M51 M31S M53 5G"/>
    <x v="65"/>
    <x v="0"/>
    <x v="0"/>
    <s v="Accessories&amp;Peripherals"/>
    <s v="Cables&amp;Accessories"/>
    <n v="349"/>
    <n v="899"/>
    <n v="0.61"/>
    <x v="0"/>
    <x v="0"/>
    <x v="0"/>
    <x v="6"/>
    <n v="149"/>
    <x v="1"/>
    <n v="0.67049999999999998"/>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s v="HP 65W AC Laptops Charger Adapter 4.5mm for HP Pavilion Black (Without Power Cable)"/>
    <x v="770"/>
    <x v="110"/>
    <x v="0"/>
    <s v="Accessories&amp;Peripherals"/>
    <s v="LaptopAccessories"/>
    <n v="770"/>
    <n v="1547"/>
    <n v="0.5"/>
    <x v="0"/>
    <x v="1"/>
    <x v="2"/>
    <x v="4"/>
    <n v="2585"/>
    <x v="0"/>
    <n v="11.115499999999999"/>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s v="Tukzer Fully Foldable Tabletop Desktop Tablet Mobile Stand Holder - Angle &amp; Height Adjustable for Desk, Cradle, Dock, Compatible with Smartphones &amp; Tablets (White)"/>
    <x v="771"/>
    <x v="31"/>
    <x v="1"/>
    <s v="Mobiles&amp;Accessories"/>
    <s v="MobileAccessories"/>
    <n v="279"/>
    <n v="1299"/>
    <n v="0.79"/>
    <x v="0"/>
    <x v="0"/>
    <x v="0"/>
    <x v="1"/>
    <n v="5072"/>
    <x v="0"/>
    <n v="20.28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s v="Gizga Essentials Cable Organiser, Cord Management System for PC, TV, Home Theater, Speaker &amp; Cables, Reusable Cable Organizer for Desk, WFH Accessories, Organizer Tape Roll, Reusable Cable Ties Strap"/>
    <x v="772"/>
    <x v="135"/>
    <x v="5"/>
    <s v="Electrical"/>
    <e v="#VALUE!"/>
    <n v="249"/>
    <n v="599"/>
    <n v="0.57999999999999996"/>
    <x v="0"/>
    <x v="1"/>
    <x v="0"/>
    <x v="6"/>
    <n v="5985"/>
    <x v="0"/>
    <n v="26.932500000000001"/>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s v="Pinnaclz Original Combo of 2 Micro USB Fast Charging Cable, USB Charging Cable for Data Transfer Perfect for Android Smart Phones White 1.2 Meter Made in India (Pack of 2)"/>
    <x v="68"/>
    <x v="0"/>
    <x v="0"/>
    <s v="Accessories&amp;Peripherals"/>
    <s v="Cables&amp;Accessories"/>
    <n v="115"/>
    <n v="499"/>
    <n v="0.77"/>
    <x v="0"/>
    <x v="0"/>
    <x v="1"/>
    <x v="1"/>
    <n v="7732"/>
    <x v="0"/>
    <n v="30.92800000000000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s v="Camel Oil Pastel with Reusable Plastic Box - 50 Shades"/>
    <x v="773"/>
    <x v="136"/>
    <x v="4"/>
    <s v="CraftMaterials"/>
    <e v="#VALUE!"/>
    <n v="230"/>
    <n v="230"/>
    <n v="0"/>
    <x v="1"/>
    <x v="4"/>
    <x v="0"/>
    <x v="6"/>
    <n v="9427"/>
    <x v="0"/>
    <n v="42.421499999999995"/>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s v="boAt Type C A750 Stress Resistant, Tangle-free, Sturdy Flat Cable with 6.5A Fast Charging &amp; 480Mbps Data Transmission, 10000+ Bends Lifespan and Extended 1.5m Length(Rebellious Black)"/>
    <x v="69"/>
    <x v="0"/>
    <x v="0"/>
    <s v="Accessories&amp;Peripherals"/>
    <s v="Cables&amp;Accessories"/>
    <n v="399"/>
    <n v="999"/>
    <n v="0.6"/>
    <x v="0"/>
    <x v="1"/>
    <x v="0"/>
    <x v="3"/>
    <n v="1780"/>
    <x v="0"/>
    <n v="7.297999999999999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s v="HP M270 Backlit USB Wired Gaming Mouse with 6 Buttons, 4-Speed Customizable 2400 DPI, Ergonomic Design, Breathing LED Lighting, Metal Scroll Wheel, Lightweighted / 3 Years Warranty (7ZZ87AA), Black"/>
    <x v="774"/>
    <x v="63"/>
    <x v="0"/>
    <s v="Accessories&amp;Peripherals"/>
    <s v="PCGamingPeripherals"/>
    <n v="599"/>
    <n v="700"/>
    <n v="0.14000000000000001"/>
    <x v="1"/>
    <x v="4"/>
    <x v="2"/>
    <x v="4"/>
    <n v="2301"/>
    <x v="0"/>
    <n v="9.8942999999999994"/>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s v="Foxin FTC 12A / Q2612A Black Laser Toner Cartridge Compatible with Laserjet 1020,M1005,1018,1010,1012,1015,1020 Plus,1022,3015,3020,3030,3050, 3050Z, 3052,3055 (Black)"/>
    <x v="775"/>
    <x v="137"/>
    <x v="0"/>
    <s v="Printers,Inks&amp;Accessories"/>
    <s v="Inks,Toners&amp;Cartridges"/>
    <n v="598"/>
    <n v="1150"/>
    <n v="0.48"/>
    <x v="1"/>
    <x v="1"/>
    <x v="2"/>
    <x v="3"/>
    <n v="2535"/>
    <x v="0"/>
    <n v="10.39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s v="Robustrion [Anti-Scratch] &amp; [Smudge Proof] [Bubble Free] Premium Tempered Glass Screen Protector Guard for Samsung Galaxy Tab A8 10.5 inch [SM-X200/X205/X207] 2022"/>
    <x v="733"/>
    <x v="84"/>
    <x v="0"/>
    <s v="Accessories&amp;Peripherals"/>
    <s v="TabletAccessories"/>
    <n v="399"/>
    <n v="1499"/>
    <n v="0.73"/>
    <x v="0"/>
    <x v="0"/>
    <x v="0"/>
    <x v="1"/>
    <n v="691"/>
    <x v="1"/>
    <n v="2.7639999999999998"/>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s v="PC SQUARE Laptop Tabletop Stand/ Computer Tablet Stand 6 Angles Adjustable Aluminum Ergonomic Foldable Portable Desktop Holder Compatible with MacBook, HP, Dell, Lenovo &amp; All Other Notebook (Silver)"/>
    <x v="776"/>
    <x v="47"/>
    <x v="0"/>
    <s v="Accessories&amp;Peripherals"/>
    <s v="LaptopAccessories"/>
    <n v="499"/>
    <n v="1299"/>
    <n v="0.62"/>
    <x v="0"/>
    <x v="0"/>
    <x v="0"/>
    <x v="3"/>
    <n v="2740"/>
    <x v="0"/>
    <n v="11.234"/>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s v="Ambrane 2 in 1 Type-C &amp; Micro USB Cable with 60W / 3A Fast Charging, 480 mbps High Data, PD Technology &amp; Quick Charge 3.0, Compatible with All Type-C &amp; Micro USB Devices (ABDC-10, Black)"/>
    <x v="70"/>
    <x v="0"/>
    <x v="0"/>
    <s v="Accessories&amp;Peripherals"/>
    <s v="Cables&amp;Accessories"/>
    <n v="199"/>
    <n v="499"/>
    <n v="0.6"/>
    <x v="0"/>
    <x v="1"/>
    <x v="1"/>
    <x v="3"/>
    <n v="602"/>
    <x v="1"/>
    <n v="2.4681999999999995"/>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s v="Lenovo 130 Wireless Compact Mouse, 1K DPI Optical sensor, 2.4GHz Wireless NanoUSB, 10m range, 3button(left,right,scroll) upto 3M left/right clicks, 10 month battery, Ambidextrous, Ergonomic GY51C12380"/>
    <x v="777"/>
    <x v="45"/>
    <x v="0"/>
    <s v="Accessories&amp;Peripherals"/>
    <s v="Keyboards,Mice&amp;InputDevices"/>
    <n v="579"/>
    <n v="1090"/>
    <n v="0.47"/>
    <x v="1"/>
    <x v="1"/>
    <x v="2"/>
    <x v="5"/>
    <n v="3482"/>
    <x v="0"/>
    <n v="15.32080000000000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s v="Ambrane 60W / 3A Fast Charging Output Cable with Type-C to USB for Mobile, Neckband, True Wireless Earphone Charging, 480mbps Data Sync Speed, 1m Length (ACT - AZ10, Black)"/>
    <x v="71"/>
    <x v="0"/>
    <x v="0"/>
    <s v="Accessories&amp;Peripherals"/>
    <s v="Cables&amp;Accessories"/>
    <n v="179"/>
    <n v="399"/>
    <n v="0.55000000000000004"/>
    <x v="0"/>
    <x v="1"/>
    <x v="1"/>
    <x v="1"/>
    <n v="1423"/>
    <x v="0"/>
    <n v="5.692000000000000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s v="Pilot Frixion Clicker Roller Pen (Blue), (9000019529)"/>
    <x v="778"/>
    <x v="138"/>
    <x v="3"/>
    <s v="OfficePaperProducts"/>
    <s v="Paper"/>
    <n v="90"/>
    <n v="100"/>
    <n v="0.1"/>
    <x v="1"/>
    <x v="4"/>
    <x v="1"/>
    <x v="3"/>
    <n v="6199"/>
    <x v="0"/>
    <n v="25.415899999999997"/>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s v="ZEBRONICS Aluminium Alloy Laptop Stand, Compatible with 9-15.6 inch Laptops, 7 Angles Adjustable, Anti Slip Silicon Rubber Pads, Foldable, Velvet Pouch Inside, Zeb-NS2000 (Dark Grey)"/>
    <x v="779"/>
    <x v="47"/>
    <x v="0"/>
    <s v="Accessories&amp;Peripherals"/>
    <s v="LaptopAccessories"/>
    <n v="899"/>
    <n v="1999"/>
    <n v="0.55000000000000004"/>
    <x v="0"/>
    <x v="1"/>
    <x v="2"/>
    <x v="5"/>
    <n v="1667"/>
    <x v="0"/>
    <n v="7.3348000000000004"/>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s v="HP K500F Backlit Membrane Wired Gaming Keyboard with Mixed Color Lighting, Metal Panel with Logo Lighting, 26 Anti-Ghosting Keys, and Windows Lock Key / 3 Years Warranty(7ZZ97AA)"/>
    <x v="780"/>
    <x v="121"/>
    <x v="0"/>
    <s v="Accessories&amp;Peripherals"/>
    <s v="PCGamingPeripherals"/>
    <n v="1149"/>
    <n v="1800"/>
    <n v="0.36"/>
    <x v="1"/>
    <x v="3"/>
    <x v="2"/>
    <x v="4"/>
    <n v="4723"/>
    <x v="0"/>
    <n v="20.308899999999998"/>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s v="GIZGA Club-laptop Neoprene Reversible for 15.6-inches Laptop Sleeve - Black-Red"/>
    <x v="781"/>
    <x v="90"/>
    <x v="0"/>
    <s v="Accessories&amp;Peripherals"/>
    <s v="LaptopAccessories"/>
    <n v="249"/>
    <n v="499"/>
    <n v="0.5"/>
    <x v="0"/>
    <x v="1"/>
    <x v="0"/>
    <x v="0"/>
    <n v="22860"/>
    <x v="0"/>
    <n v="96.012"/>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s v="Inventis 5V 1.2W Portable Flexible USB LED Light Lamp (Colors may vary)"/>
    <x v="782"/>
    <x v="81"/>
    <x v="0"/>
    <s v="Accessories&amp;Peripherals"/>
    <s v="USBGadgets"/>
    <n v="39"/>
    <n v="39"/>
    <n v="0"/>
    <x v="1"/>
    <x v="4"/>
    <x v="1"/>
    <x v="9"/>
    <n v="13572"/>
    <x v="0"/>
    <n v="48.85920000000000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s v="TP-Link TL-WA855RE 300 Mbps Wi-Fi Range Extender (White)"/>
    <x v="783"/>
    <x v="59"/>
    <x v="0"/>
    <s v="NetworkingDevices"/>
    <e v="#VALUE!"/>
    <n v="1599"/>
    <n v="3599"/>
    <n v="0.56000000000000005"/>
    <x v="0"/>
    <x v="1"/>
    <x v="2"/>
    <x v="0"/>
    <n v="16182"/>
    <x v="0"/>
    <n v="67.96439999999999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s v="boAt Stone 250 Portable Wireless Speaker with 5W RMS Immersive Audio, RGB LEDs, Up to 8HRS Playtime, IPX7 Water Resistance, Multi-Compatibility Modes(Black)"/>
    <x v="784"/>
    <x v="71"/>
    <x v="1"/>
    <s v="HomeAudio"/>
    <s v="Speakers"/>
    <n v="1199"/>
    <n v="3990"/>
    <n v="0.7"/>
    <x v="0"/>
    <x v="0"/>
    <x v="2"/>
    <x v="0"/>
    <n v="2908"/>
    <x v="0"/>
    <n v="12.2136"/>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s v="SWAPKART Fast Charging Cable and Data Sync USB Cable Compatible for iPhone 6/6S/7/7+/8/8+/10/11, 12, 13 Pro max iPad Air/Mini, iPod and iOS Devices (White)"/>
    <x v="73"/>
    <x v="0"/>
    <x v="0"/>
    <s v="Accessories&amp;Peripherals"/>
    <s v="Cables&amp;Accessories"/>
    <n v="209"/>
    <n v="499"/>
    <n v="0.57999999999999996"/>
    <x v="0"/>
    <x v="1"/>
    <x v="0"/>
    <x v="2"/>
    <n v="536"/>
    <x v="1"/>
    <n v="2.0904000000000003"/>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s v="Offbeat¬Æ - DASH 2.4GHz Wireless + Bluetooth 5.1 Mouse, Multi-Device Dual Mode Slim Rechargeable Silent Click Buttons Wireless Bluetooth Mouse, 3 Adjustable DPI, Works on 2 devices at the same time with a switch button for Windows/Mac/Android/Ipad/Smart TV"/>
    <x v="785"/>
    <x v="45"/>
    <x v="0"/>
    <s v="Accessories&amp;Peripherals"/>
    <s v="Keyboards,Mice&amp;InputDevices"/>
    <n v="1099"/>
    <n v="1499"/>
    <n v="0.27"/>
    <x v="1"/>
    <x v="3"/>
    <x v="2"/>
    <x v="0"/>
    <n v="2375"/>
    <x v="0"/>
    <n v="9.9749999999999996"/>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s v="Classmate Drawing Book - Unruled, 40 Pages, 210 mm x 297 mm - Pack Of 4"/>
    <x v="786"/>
    <x v="93"/>
    <x v="3"/>
    <s v="OfficePaperProducts"/>
    <s v="Paper"/>
    <n v="120"/>
    <n v="120"/>
    <n v="0"/>
    <x v="1"/>
    <x v="4"/>
    <x v="1"/>
    <x v="6"/>
    <n v="4951"/>
    <x v="0"/>
    <n v="22.279499999999999"/>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s v="HP GK320 Wired Full Size RGB Backlight Mechanical Gaming Keyboard, 4 LED Indicators, Mechanical Switches, Double Injection Key Caps, and Windows Lock Key(4QN01AA)"/>
    <x v="787"/>
    <x v="121"/>
    <x v="0"/>
    <s v="Accessories&amp;Peripherals"/>
    <s v="PCGamingPeripherals"/>
    <n v="1519"/>
    <n v="3499"/>
    <n v="0.56999999999999995"/>
    <x v="0"/>
    <x v="1"/>
    <x v="2"/>
    <x v="4"/>
    <n v="408"/>
    <x v="1"/>
    <n v="1.7543999999999997"/>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s v="Parker Moments Vector Timecheck Gold Trim Roller Ball Pen (Black)"/>
    <x v="788"/>
    <x v="138"/>
    <x v="3"/>
    <s v="OfficePaperProducts"/>
    <s v="Paper"/>
    <n v="420"/>
    <n v="420"/>
    <n v="0"/>
    <x v="1"/>
    <x v="4"/>
    <x v="0"/>
    <x v="0"/>
    <n v="1926"/>
    <x v="0"/>
    <n v="8.0891999999999999"/>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s v="Camlin Elegante Fountain Pen - Black/Blue/Red"/>
    <x v="789"/>
    <x v="139"/>
    <x v="3"/>
    <s v="OfficePaperProducts"/>
    <s v="Paper"/>
    <n v="225"/>
    <n v="225"/>
    <n v="0"/>
    <x v="1"/>
    <x v="4"/>
    <x v="0"/>
    <x v="3"/>
    <n v="4798"/>
    <x v="0"/>
    <n v="19.6717999999999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s v="CARECASE¬Æ Optical Bay 2nd Hard Drive Caddy, 9.5 mm CD/DVD Drive Slot for SSD and HDD"/>
    <x v="790"/>
    <x v="140"/>
    <x v="0"/>
    <s v="Accessories&amp;Peripherals"/>
    <s v="HardDriveAccessories"/>
    <n v="199"/>
    <n v="799"/>
    <n v="0.75"/>
    <x v="0"/>
    <x v="0"/>
    <x v="1"/>
    <x v="3"/>
    <n v="7333"/>
    <x v="0"/>
    <n v="30.065299999999997"/>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s v="WeCool S5 Long Selfie Stick, with Large Reinforced Tripod Stand up to 61 Inch / 156 Cms, Ultra Long Multi Function Bluetooth Selfie Stick with 1/4 Screw Compatible with Gopro, Camera, and Ring Light"/>
    <x v="450"/>
    <x v="30"/>
    <x v="1"/>
    <s v="Mobiles&amp;Accessories"/>
    <s v="MobileAccessories"/>
    <n v="1799"/>
    <n v="3999"/>
    <n v="0.55000000000000004"/>
    <x v="0"/>
    <x v="1"/>
    <x v="2"/>
    <x v="13"/>
    <n v="245"/>
    <x v="1"/>
    <n v="1.127"/>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s v="Canon E4570 All-in-One Wi-Fi Ink Efficient Colour Printer with FAX/ADF/Duplex Printing (Black)- Smart Speaker Compatible, Standard"/>
    <x v="791"/>
    <x v="124"/>
    <x v="0"/>
    <s v="Printers,Inks&amp;Accessories"/>
    <s v="Printers"/>
    <n v="8349"/>
    <n v="9625"/>
    <n v="0.13"/>
    <x v="1"/>
    <x v="4"/>
    <x v="2"/>
    <x v="11"/>
    <n v="3652"/>
    <x v="0"/>
    <n v="13.877599999999999"/>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s v="Crucial P3 500GB PCIe 3.0 3D NAND NVMe M.2 SSD, up to 3500MB/s - CT500P3SSD8"/>
    <x v="792"/>
    <x v="107"/>
    <x v="0"/>
    <s v="Components"/>
    <e v="#VALUE!"/>
    <n v="3307"/>
    <n v="6100"/>
    <n v="0.46"/>
    <x v="1"/>
    <x v="1"/>
    <x v="2"/>
    <x v="4"/>
    <n v="2515"/>
    <x v="0"/>
    <n v="10.814500000000001"/>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s v="Wayona Usb Type C Fast Charger Cable Fast Charging Usb C Cable/Cord Compatible For Samsung Galaxy S10E S10 S9 S8 Plus S10+,Note 10 Note 9 Note 8,S20,M31S,M40,Realme X3,Pixel 2 Xl (3 Ft Pack Of 1,Grey)"/>
    <x v="79"/>
    <x v="0"/>
    <x v="0"/>
    <s v="Accessories&amp;Peripherals"/>
    <s v="Cables&amp;Accessories"/>
    <n v="325"/>
    <n v="1299"/>
    <n v="0.75"/>
    <x v="0"/>
    <x v="0"/>
    <x v="0"/>
    <x v="0"/>
    <n v="10576"/>
    <x v="0"/>
    <n v="44.4192000000000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s v="HP v222w 64GB USB 2.0 Pen Drive (Silver)"/>
    <x v="793"/>
    <x v="44"/>
    <x v="0"/>
    <s v="ExternalDevices&amp;DataStorage"/>
    <e v="#VALUE!"/>
    <n v="449"/>
    <n v="1300"/>
    <n v="0.65"/>
    <x v="0"/>
    <x v="0"/>
    <x v="0"/>
    <x v="0"/>
    <n v="4959"/>
    <x v="0"/>
    <n v="20.8278"/>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s v="Duracell Ultra Alkaline D Battery, 2 Pcs"/>
    <x v="794"/>
    <x v="51"/>
    <x v="1"/>
    <s v="GeneralPurposeBatteries&amp;BatteryChargers"/>
    <e v="#VALUE!"/>
    <n v="380"/>
    <n v="400"/>
    <n v="0.05"/>
    <x v="1"/>
    <x v="4"/>
    <x v="0"/>
    <x v="5"/>
    <n v="2111"/>
    <x v="0"/>
    <n v="9.28840000000000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s v="BESTOR¬Æ LCD Writing Tablet/pad 12 inches | Electronic Writing Scribble Board for Kids | Kids Learning Toy | Portable Ruff for LCD Paperless Memo Digital Tablet Notepad E-Writer/Writing/Drawing Pad Home/School/Office (Black)"/>
    <x v="795"/>
    <x v="46"/>
    <x v="0"/>
    <s v="Accessories&amp;Peripherals"/>
    <s v="Keyboards,Mice&amp;InputDevices"/>
    <n v="499"/>
    <n v="1399"/>
    <n v="0.64"/>
    <x v="0"/>
    <x v="0"/>
    <x v="0"/>
    <x v="2"/>
    <n v="1462"/>
    <x v="0"/>
    <n v="5.7017999999999995"/>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s v="Lenovo IdeaPad 3 11th Gen Intel Core i3 15.6&quot; FHD Thin &amp; Light Laptop(8GB/512GB SSD/Windows 11/Office 2021/2Yr Warranty/3months Xbox Game Pass/Platinum Grey/1.7Kg), 81X800LGIN"/>
    <x v="796"/>
    <x v="141"/>
    <x v="0"/>
    <s v="Laptops"/>
    <e v="#VALUE!"/>
    <n v="37247"/>
    <n v="59890"/>
    <n v="0.38"/>
    <x v="1"/>
    <x v="3"/>
    <x v="2"/>
    <x v="1"/>
    <n v="323"/>
    <x v="1"/>
    <n v="1.292"/>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s v="boAt BassHeads 900 On-Ear Wired Headphones with Mic (White)"/>
    <x v="797"/>
    <x v="39"/>
    <x v="1"/>
    <s v="Headphones,Earbuds&amp;Accessories"/>
    <s v="Headphones"/>
    <n v="849"/>
    <n v="2490"/>
    <n v="0.66"/>
    <x v="0"/>
    <x v="0"/>
    <x v="2"/>
    <x v="0"/>
    <n v="91188"/>
    <x v="0"/>
    <n v="382.9896000000000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s v="Zebronics Astra 10 Portable Wireless BT v5.0 Speaker, 10W RMS Power, 15* Hours Backup, 2.25&quot; Drive Size, up to 6.4&quot; Mobile Holder Support, Carry Handle, USB, mSD, AUX Input and FM Radio with Antenna"/>
    <x v="798"/>
    <x v="89"/>
    <x v="1"/>
    <s v="HomeAudio"/>
    <s v="Speakers"/>
    <n v="799"/>
    <n v="1999"/>
    <n v="0.6"/>
    <x v="0"/>
    <x v="1"/>
    <x v="2"/>
    <x v="7"/>
    <n v="418"/>
    <x v="1"/>
    <n v="1.5466"/>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s v="KINGONE Wireless Charging Pencil (2nd Generation) for iPad with Magnetic and Tilt Sensitive, Palm Rejection, Compatible with Apple iPad Pro 11 inch 1/2/3/4, iPad Pro 12.9 Inch 3/4/5/6, iPad Air 4/5, mini6"/>
    <x v="460"/>
    <x v="35"/>
    <x v="1"/>
    <s v="Mobiles&amp;Accessories"/>
    <s v="MobileAccessories"/>
    <n v="2599"/>
    <n v="6999"/>
    <n v="0.63"/>
    <x v="0"/>
    <x v="0"/>
    <x v="2"/>
    <x v="6"/>
    <n v="1526"/>
    <x v="0"/>
    <n v="6.86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s v="Lapster 65W compatible for OnePlus Dash Warp Charge Cable , type c to c cable fast charging Data Sync Cable Compatible with One Plus 10R / 9RT/ 9 pro/ 9R/ 8T/ 9/ Nord &amp; for All Type C Devices ‚Äì Red, 1 Meter"/>
    <x v="82"/>
    <x v="0"/>
    <x v="0"/>
    <s v="Accessories&amp;Peripherals"/>
    <s v="Cables&amp;Accessories"/>
    <n v="199"/>
    <n v="999"/>
    <n v="0.8"/>
    <x v="0"/>
    <x v="0"/>
    <x v="1"/>
    <x v="6"/>
    <n v="127"/>
    <x v="1"/>
    <n v="0.5715000000000000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s v="Gizga Essentials USB WiFi Adapter for PC, 150 Mbps Wireless Network Adapter for Desktop - Nano Size WiFi Dongle Compatible with Windows, Mac OS &amp; Linux Kernel | WPA/WPA2 Encryption Standards| Black"/>
    <x v="84"/>
    <x v="1"/>
    <x v="0"/>
    <s v="NetworkingDevices"/>
    <s v="NetworkAdapters"/>
    <n v="269"/>
    <n v="800"/>
    <n v="0.66"/>
    <x v="0"/>
    <x v="0"/>
    <x v="0"/>
    <x v="9"/>
    <n v="10134"/>
    <x v="0"/>
    <n v="36.482400000000005"/>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s v="SWAPKART Portable Flexible Adjustable Eye Protection USB LED Desk Light Table Lamp for Reading, Working on PC, Laptop, Power Bank, Bedroom ( Multicolour )"/>
    <x v="799"/>
    <x v="81"/>
    <x v="0"/>
    <s v="Accessories&amp;Peripherals"/>
    <s v="USBGadgets"/>
    <n v="298"/>
    <n v="999"/>
    <n v="0.7"/>
    <x v="0"/>
    <x v="0"/>
    <x v="0"/>
    <x v="4"/>
    <n v="1552"/>
    <x v="0"/>
    <n v="6.6735999999999995"/>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s v="Infinity (JBL Fuze 100, Wireless Portable Bluetooth Speaker with Mic, Deep Bass, Dual Equalizer, IPX7 Waterproof, Rugged Fabric Design (Black)"/>
    <x v="800"/>
    <x v="89"/>
    <x v="1"/>
    <s v="HomeAudio"/>
    <s v="Speakers"/>
    <n v="1499"/>
    <n v="2999"/>
    <n v="0.5"/>
    <x v="0"/>
    <x v="1"/>
    <x v="2"/>
    <x v="3"/>
    <n v="25262"/>
    <x v="0"/>
    <n v="103.57419999999999"/>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s v="Pigeon by Stovekraft Amaze Plus Electric Kettle (14289) with Stainless Steel Body, 1.5 litre, used for boiling Water, making tea and coffee, instant noodles, soup etc. 1500 Watt (Silver)"/>
    <x v="801"/>
    <x v="142"/>
    <x v="4"/>
    <s v="Kitchen&amp;HomeAppliances"/>
    <s v="SmallKitchenAppliances"/>
    <n v="649"/>
    <n v="1245"/>
    <n v="0.48"/>
    <x v="1"/>
    <x v="1"/>
    <x v="2"/>
    <x v="2"/>
    <n v="123365"/>
    <x v="0"/>
    <n v="481.12349999999998"/>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s v="USHA Quartz Room Heater with Overheating Protection (3002, Ivory, 800 Watts)"/>
    <x v="802"/>
    <x v="143"/>
    <x v="4"/>
    <s v="Heating,Cooling&amp;AirQuality"/>
    <s v="RoomHeaters"/>
    <n v="1199"/>
    <n v="1695"/>
    <n v="0.28999999999999998"/>
    <x v="1"/>
    <x v="3"/>
    <x v="2"/>
    <x v="9"/>
    <n v="13300"/>
    <x v="0"/>
    <n v="47.88"/>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s v="Amazon Brand - Solimo 2000/1000 Watts Room Heater with Adjustable Thermostat (ISI certified, White colour, Ideal for small to medium room/area)"/>
    <x v="803"/>
    <x v="144"/>
    <x v="4"/>
    <s v="Heating,Cooling&amp;AirQuality"/>
    <s v="RoomHeaters"/>
    <n v="1199"/>
    <n v="2000"/>
    <n v="0.4"/>
    <x v="1"/>
    <x v="3"/>
    <x v="2"/>
    <x v="1"/>
    <n v="18543"/>
    <x v="0"/>
    <n v="74.171999999999997"/>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s v="StyleHouse Lint Remover for Woolen Clothes, Electric Lint Remover, Best Lint Shaver for Clothes"/>
    <x v="804"/>
    <x v="145"/>
    <x v="4"/>
    <s v="Kitchen&amp;HomeAppliances"/>
    <s v="Vacuum,Cleaning&amp;Ironing"/>
    <n v="455"/>
    <n v="999"/>
    <n v="0.54"/>
    <x v="0"/>
    <x v="1"/>
    <x v="0"/>
    <x v="3"/>
    <n v="3578"/>
    <x v="0"/>
    <n v="14.669799999999999"/>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s v="beatXP Kitchen Scale Multipurpose Portable Electronic Digital Weighing Scale | Weight Machine With Back light LCD Display | White |10 kg | 2 Year Warranty |"/>
    <x v="805"/>
    <x v="146"/>
    <x v="4"/>
    <s v="Kitchen&amp;HomeAppliances"/>
    <s v="SmallKitchenAppliances"/>
    <n v="199"/>
    <n v="1999"/>
    <n v="0.9"/>
    <x v="0"/>
    <x v="2"/>
    <x v="1"/>
    <x v="7"/>
    <n v="2031"/>
    <x v="0"/>
    <n v="7.5147000000000013"/>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s v="Glun Multipurpose Portable Electronic Digital Weighing Scale Weight Machine (10 Kg - with Back Light)"/>
    <x v="806"/>
    <x v="146"/>
    <x v="4"/>
    <s v="Kitchen&amp;HomeAppliances"/>
    <s v="SmallKitchenAppliances"/>
    <n v="293"/>
    <n v="499"/>
    <n v="0.41"/>
    <x v="1"/>
    <x v="1"/>
    <x v="0"/>
    <x v="2"/>
    <n v="44994"/>
    <x v="0"/>
    <n v="175.47659999999999"/>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s v="Pigeon Polypropylene Mini Handy and Compact Chopper with 3 Blades for Effortlessly Chopping Vegetables and Fruits for Your Kitchen (12420, Green, 400 ml)"/>
    <x v="807"/>
    <x v="147"/>
    <x v="4"/>
    <s v="Kitchen&amp;Dining"/>
    <s v="KitchenTools"/>
    <n v="199"/>
    <n v="495"/>
    <n v="0.6"/>
    <x v="0"/>
    <x v="1"/>
    <x v="1"/>
    <x v="3"/>
    <n v="270563"/>
    <x v="0"/>
    <n v="1109.3082999999999"/>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s v="Prestige 1.5 Litre Kettle 1500-watts, Red"/>
    <x v="808"/>
    <x v="142"/>
    <x v="4"/>
    <s v="Kitchen&amp;HomeAppliances"/>
    <s v="SmallKitchenAppliances"/>
    <n v="749"/>
    <n v="1245"/>
    <n v="0.4"/>
    <x v="1"/>
    <x v="3"/>
    <x v="2"/>
    <x v="2"/>
    <n v="31783"/>
    <x v="0"/>
    <n v="123.9537"/>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s v="Bajaj RHX-2 800-Watt Room Heater (White)"/>
    <x v="809"/>
    <x v="143"/>
    <x v="4"/>
    <s v="Heating,Cooling&amp;AirQuality"/>
    <s v="RoomHeaters"/>
    <n v="1399"/>
    <n v="1549"/>
    <n v="0.1"/>
    <x v="1"/>
    <x v="4"/>
    <x v="2"/>
    <x v="2"/>
    <n v="2602"/>
    <x v="0"/>
    <n v="10.1477999999999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s v="Prestige Electric Kettle PKOSS - 1500watts, Steel (1.5Ltr), Black"/>
    <x v="810"/>
    <x v="142"/>
    <x v="4"/>
    <s v="Kitchen&amp;HomeAppliances"/>
    <s v="SmallKitchenAppliances"/>
    <n v="749"/>
    <n v="1445"/>
    <n v="0.48"/>
    <x v="1"/>
    <x v="1"/>
    <x v="2"/>
    <x v="2"/>
    <n v="63350"/>
    <x v="0"/>
    <n v="247.06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s v="Pigeon by Stovekraft Cruise 1800 watt Induction Cooktop (Black)"/>
    <x v="811"/>
    <x v="148"/>
    <x v="4"/>
    <s v="Kitchen&amp;HomeAppliances"/>
    <s v="SmallKitchenAppliances"/>
    <n v="1699"/>
    <n v="3193"/>
    <n v="0.47"/>
    <x v="1"/>
    <x v="1"/>
    <x v="2"/>
    <x v="11"/>
    <n v="54032"/>
    <x v="0"/>
    <n v="205.32159999999999"/>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s v="Prestige PKGSS 1.7L 1500W Electric Kettle (Stainless Steel)"/>
    <x v="812"/>
    <x v="142"/>
    <x v="4"/>
    <s v="Kitchen&amp;HomeAppliances"/>
    <s v="SmallKitchenAppliances"/>
    <n v="1043"/>
    <n v="1345"/>
    <n v="0.22"/>
    <x v="1"/>
    <x v="3"/>
    <x v="2"/>
    <x v="11"/>
    <n v="15592"/>
    <x v="0"/>
    <n v="59.249600000000001"/>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s v="SHOPTOSHOP Electric Lint Remover, Best Lint Shaver for Clothes,Lint Remover for Woolen Clothes ,Lint Remover for Sweaters"/>
    <x v="813"/>
    <x v="145"/>
    <x v="4"/>
    <s v="Kitchen&amp;HomeAppliances"/>
    <s v="Vacuum,Cleaning&amp;Ironing"/>
    <n v="499"/>
    <n v="999"/>
    <n v="0.5"/>
    <x v="0"/>
    <x v="1"/>
    <x v="0"/>
    <x v="3"/>
    <n v="4859"/>
    <x v="0"/>
    <n v="19.921899999999997"/>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s v="Orpat OEH-1260 2000-Watt Fan Heater (Grey)"/>
    <x v="814"/>
    <x v="144"/>
    <x v="4"/>
    <s v="Heating,Cooling&amp;AirQuality"/>
    <s v="RoomHeaters"/>
    <n v="1464"/>
    <n v="1650"/>
    <n v="0.11"/>
    <x v="1"/>
    <x v="4"/>
    <x v="2"/>
    <x v="3"/>
    <n v="14120"/>
    <x v="0"/>
    <n v="57.891999999999989"/>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s v="PRO365 Indo Mocktails/Coffee Foamer/Cappuccino/Lemonade/Milk Frother (6 Months Warranty)"/>
    <x v="815"/>
    <x v="149"/>
    <x v="4"/>
    <s v="Kitchen&amp;HomeAppliances"/>
    <s v="SmallKitchenAppliances"/>
    <n v="249"/>
    <n v="499"/>
    <n v="0.5"/>
    <x v="0"/>
    <x v="1"/>
    <x v="0"/>
    <x v="8"/>
    <n v="8427"/>
    <x v="0"/>
    <n v="27.80909999999999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s v="Bajaj DX-6 1000W Dry Iron with Advance Soleplate and Anti-bacterial German Coating Technology, White"/>
    <x v="816"/>
    <x v="150"/>
    <x v="4"/>
    <s v="Kitchen&amp;HomeAppliances"/>
    <s v="Vacuum,Cleaning&amp;Ironing"/>
    <n v="625"/>
    <n v="1400"/>
    <n v="0.55000000000000004"/>
    <x v="0"/>
    <x v="1"/>
    <x v="2"/>
    <x v="0"/>
    <n v="23316"/>
    <x v="0"/>
    <n v="97.927199999999999"/>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s v="Croma 500W Mixer Grinder with 3 Stainless Steel Leak-proof Jars, 3 speed &amp; Pulse function, 2 years warranty (CRAK4184, White &amp; Purple)"/>
    <x v="817"/>
    <x v="151"/>
    <x v="4"/>
    <s v="Kitchen&amp;HomeAppliances"/>
    <s v="SmallKitchenAppliances"/>
    <n v="1290"/>
    <n v="2500"/>
    <n v="0.48"/>
    <x v="1"/>
    <x v="1"/>
    <x v="2"/>
    <x v="1"/>
    <n v="6530"/>
    <x v="0"/>
    <n v="26.12"/>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s v="Havells Instanio 3-Litre Instant Geyser (White/Blue)"/>
    <x v="818"/>
    <x v="152"/>
    <x v="4"/>
    <s v="Heating,Cooling&amp;AirQuality"/>
    <s v="WaterHeaters&amp;Geysers"/>
    <n v="3600"/>
    <n v="6190"/>
    <n v="0.42"/>
    <x v="1"/>
    <x v="1"/>
    <x v="2"/>
    <x v="4"/>
    <n v="11924"/>
    <x v="0"/>
    <n v="51.273199999999996"/>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s v="Morphy Richards OFR Room Heater, 09 Fin 2000 Watts Oil Filled Room Heater , ISI Approved (OFR 9 Grey)"/>
    <x v="819"/>
    <x v="153"/>
    <x v="4"/>
    <s v="Heating,Cooling&amp;AirQuality"/>
    <e v="#VALUE!"/>
    <n v="6549"/>
    <n v="13999"/>
    <n v="0.53"/>
    <x v="0"/>
    <x v="1"/>
    <x v="2"/>
    <x v="1"/>
    <n v="2961"/>
    <x v="0"/>
    <n v="11.843999999999999"/>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s v="Havells Aqua Plus 1.2 litre Double Wall Kettle / 304 Stainless Steel Inner Body / Cool touch outer body / Wider mouth/ 2 Year warranty (Black, 1500 Watt)"/>
    <x v="820"/>
    <x v="142"/>
    <x v="4"/>
    <s v="Kitchen&amp;HomeAppliances"/>
    <s v="SmallKitchenAppliances"/>
    <n v="1625"/>
    <n v="2995"/>
    <n v="0.46"/>
    <x v="1"/>
    <x v="1"/>
    <x v="2"/>
    <x v="6"/>
    <n v="23484"/>
    <x v="0"/>
    <n v="105.67800000000001"/>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s v="Bajaj Splendora 3 Litre 3KW IWH Instant Water Heater (Geyser), White"/>
    <x v="821"/>
    <x v="152"/>
    <x v="4"/>
    <s v="Heating,Cooling&amp;AirQuality"/>
    <s v="WaterHeaters&amp;Geysers"/>
    <n v="2599"/>
    <n v="5890"/>
    <n v="0.56000000000000005"/>
    <x v="0"/>
    <x v="1"/>
    <x v="2"/>
    <x v="3"/>
    <n v="21783"/>
    <x v="0"/>
    <n v="89.310299999999998"/>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s v="KENT 16052 Elegant Electric Glass Kettle 1.8L 2000 W | Blue LED Illumination | Borosilicate Glass Body | Boil Drying Protection | Used as Boiler | Milk | Tea | Water &amp; Soup | 1 Year Warranty"/>
    <x v="822"/>
    <x v="154"/>
    <x v="4"/>
    <s v="Kitchen&amp;HomeAppliances"/>
    <s v="SmallKitchenAppliances"/>
    <n v="1199"/>
    <n v="2000"/>
    <n v="0.4"/>
    <x v="1"/>
    <x v="3"/>
    <x v="2"/>
    <x v="1"/>
    <n v="14030"/>
    <x v="0"/>
    <n v="56.12"/>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s v="Bajaj New Shakti Neo 15L Vertical Storage Water Heater (Geyser 15 litres) 4 Star BEE Rated Heater For Water Heating with Titanium Armour, Swirl Flow Technology, Glasslined Tank (White), 1 Yr Warranty"/>
    <x v="823"/>
    <x v="155"/>
    <x v="4"/>
    <s v="Heating,Cooling&amp;AirQuality"/>
    <s v="WaterHeaters&amp;Geysers"/>
    <n v="5499"/>
    <n v="13150"/>
    <n v="0.57999999999999996"/>
    <x v="0"/>
    <x v="1"/>
    <x v="2"/>
    <x v="0"/>
    <n v="6398"/>
    <x v="0"/>
    <n v="26.871600000000001"/>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s v="Lifelong LLMG23 Power Pro 500-Watt Mixer Grinder with 3 Jars (Liquidizing, Wet Grinding and Chutney Jar), Stainless Steel blades, 1 Year Warranty (Black)"/>
    <x v="824"/>
    <x v="151"/>
    <x v="4"/>
    <s v="Kitchen&amp;HomeAppliances"/>
    <s v="SmallKitchenAppliances"/>
    <n v="1299"/>
    <n v="3500"/>
    <n v="0.63"/>
    <x v="0"/>
    <x v="0"/>
    <x v="2"/>
    <x v="11"/>
    <n v="44050"/>
    <x v="0"/>
    <n v="167.39"/>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s v="Bajaj Majesty DX-11 1000W Dry Iron with Advance Soleplate and Anti-bacterial German Coating Technology, White and Blue"/>
    <x v="825"/>
    <x v="150"/>
    <x v="4"/>
    <s v="Kitchen&amp;HomeAppliances"/>
    <s v="Vacuum,Cleaning&amp;Ironing"/>
    <n v="599"/>
    <n v="785"/>
    <n v="0.24"/>
    <x v="1"/>
    <x v="3"/>
    <x v="2"/>
    <x v="0"/>
    <n v="24247"/>
    <x v="0"/>
    <n v="101.8374"/>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s v="Bajaj Rex 500W Mixer Grinder with Nutri-Pro Feature, 3 Jars, White"/>
    <x v="826"/>
    <x v="151"/>
    <x v="4"/>
    <s v="Kitchen&amp;HomeAppliances"/>
    <s v="SmallKitchenAppliances"/>
    <n v="1999"/>
    <n v="3210"/>
    <n v="0.38"/>
    <x v="1"/>
    <x v="3"/>
    <x v="2"/>
    <x v="0"/>
    <n v="41349"/>
    <x v="0"/>
    <n v="173.6657999999999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s v="Lifelong LLEK15 Electric Kettle 1.5L with Stainless Steel Body, Easy and Fast Boiling of Water for Instant Noodles, Soup, Tea etc. (1 Year Warranty, Silver)"/>
    <x v="827"/>
    <x v="154"/>
    <x v="4"/>
    <s v="Kitchen&amp;HomeAppliances"/>
    <s v="SmallKitchenAppliances"/>
    <n v="549"/>
    <n v="1000"/>
    <n v="0.45"/>
    <x v="1"/>
    <x v="1"/>
    <x v="2"/>
    <x v="9"/>
    <n v="1074"/>
    <x v="0"/>
    <n v="3.8664000000000005"/>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s v="Lifelong LLQH922 Regalia 800 W (ISI Certified) Quartz Room Heater with 2 Power settings, Overheating Protection, 2 Rod Heater (1 Year Warranty, White)"/>
    <x v="828"/>
    <x v="143"/>
    <x v="4"/>
    <s v="Heating,Cooling&amp;AirQuality"/>
    <s v="RoomHeaters"/>
    <n v="999"/>
    <n v="2000"/>
    <n v="0.5"/>
    <x v="0"/>
    <x v="1"/>
    <x v="2"/>
    <x v="11"/>
    <n v="1163"/>
    <x v="0"/>
    <n v="4.419399999999999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s v="R B Nova Lint/Fabric Shaver for Cloths, Lint Remover for Woolen Sweaters, Blankets, Jackets/Burr Remover Pill Remover from Carpets, Pack of 1"/>
    <x v="829"/>
    <x v="145"/>
    <x v="4"/>
    <s v="Kitchen&amp;HomeAppliances"/>
    <s v="Vacuum,Cleaning&amp;Ironing"/>
    <n v="398"/>
    <n v="1999"/>
    <n v="0.8"/>
    <x v="0"/>
    <x v="0"/>
    <x v="0"/>
    <x v="3"/>
    <n v="257"/>
    <x v="1"/>
    <n v="1.0536999999999999"/>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s v="Bajaj Immersion Rod Water Heater 1500 Watts, Silver"/>
    <x v="830"/>
    <x v="156"/>
    <x v="4"/>
    <s v="Heating,Cooling&amp;AirQuality"/>
    <s v="WaterHeaters&amp;Geysers"/>
    <n v="539"/>
    <n v="720"/>
    <n v="0.25"/>
    <x v="1"/>
    <x v="3"/>
    <x v="2"/>
    <x v="3"/>
    <n v="36017"/>
    <x v="0"/>
    <n v="147.66970000000001"/>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s v="INALSA Electric Kettle 1.5 Litre with Stainless Steel Body - Absa|Auto Shut Off &amp; Boil Dry Protection Safety Features| Cordless Base &amp; Cord Winder|Hot Water Kettle |Water Heater Jug"/>
    <x v="831"/>
    <x v="142"/>
    <x v="4"/>
    <s v="Kitchen&amp;HomeAppliances"/>
    <s v="SmallKitchenAppliances"/>
    <n v="699"/>
    <n v="1595"/>
    <n v="0.56000000000000005"/>
    <x v="0"/>
    <x v="1"/>
    <x v="2"/>
    <x v="3"/>
    <n v="8090"/>
    <x v="0"/>
    <n v="33.168999999999997"/>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s v="Prestige PIC 20 1600 Watt Induction Cooktop with Push button (Black)"/>
    <x v="832"/>
    <x v="148"/>
    <x v="4"/>
    <s v="Kitchen&amp;HomeAppliances"/>
    <s v="SmallKitchenAppliances"/>
    <n v="2148"/>
    <n v="3645"/>
    <n v="0.41"/>
    <x v="1"/>
    <x v="1"/>
    <x v="2"/>
    <x v="3"/>
    <n v="31388"/>
    <x v="0"/>
    <n v="128.690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s v="Pigeon Healthifry Digital Air Fryer, 360¬∞ High Speed Air Circulation Technology 1200 W with Non-Stick 4.2 L Basket - Green"/>
    <x v="833"/>
    <x v="157"/>
    <x v="4"/>
    <s v="Kitchen&amp;HomeAppliances"/>
    <s v="SmallKitchenAppliances"/>
    <n v="3599"/>
    <n v="7950"/>
    <n v="0.55000000000000004"/>
    <x v="0"/>
    <x v="1"/>
    <x v="2"/>
    <x v="0"/>
    <n v="136"/>
    <x v="1"/>
    <n v="0.57120000000000004"/>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s v="PrettyKrafts Laundry Basket for clothes with Lid &amp; Handles, Toys Organiser, 75 Ltr Black &amp; Grey"/>
    <x v="834"/>
    <x v="158"/>
    <x v="4"/>
    <s v="HomeStorage&amp;Organization"/>
    <s v="LaundryOrganization"/>
    <n v="351"/>
    <n v="999"/>
    <n v="0.65"/>
    <x v="0"/>
    <x v="0"/>
    <x v="0"/>
    <x v="1"/>
    <n v="5380"/>
    <x v="0"/>
    <n v="21.52"/>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s v="Philips GC1905 1440-Watt Steam Iron with Spray (Blue)"/>
    <x v="835"/>
    <x v="159"/>
    <x v="4"/>
    <s v="Kitchen&amp;HomeAppliances"/>
    <s v="Vacuum,Cleaning&amp;Ironing"/>
    <n v="1614"/>
    <n v="1745"/>
    <n v="0.08"/>
    <x v="1"/>
    <x v="4"/>
    <x v="2"/>
    <x v="4"/>
    <n v="37974"/>
    <x v="0"/>
    <n v="163.28819999999999"/>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s v="Havells Immersion HB15 1500 Watt (White Blue)"/>
    <x v="836"/>
    <x v="156"/>
    <x v="4"/>
    <s v="Heating,Cooling&amp;AirQuality"/>
    <s v="WaterHeaters&amp;Geysers"/>
    <n v="719"/>
    <n v="1295"/>
    <n v="0.44"/>
    <x v="1"/>
    <x v="1"/>
    <x v="2"/>
    <x v="0"/>
    <n v="17218"/>
    <x v="0"/>
    <n v="72.315600000000003"/>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s v="AGARO LR2007 Lint Remover, Rechargeable, for Woolen Sweaters, Blankets, Jackets, Burr Remover, Pill Remover From Carpets, Curtains"/>
    <x v="837"/>
    <x v="145"/>
    <x v="4"/>
    <s v="Kitchen&amp;HomeAppliances"/>
    <s v="Vacuum,Cleaning&amp;Ironing"/>
    <n v="678"/>
    <n v="1499"/>
    <n v="0.55000000000000004"/>
    <x v="0"/>
    <x v="1"/>
    <x v="2"/>
    <x v="0"/>
    <n v="900"/>
    <x v="1"/>
    <n v="3.7800000000000002"/>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s v="Pigeon 1.5 litre Hot Kettle and Stainless Steel Water Bottle Combo used for boiling Water, Making Tea and Coffee, Instant Noodles, Soup, 1500 Watt with Auto Shut- off Feature - (Silver)"/>
    <x v="838"/>
    <x v="154"/>
    <x v="4"/>
    <s v="Kitchen&amp;HomeAppliances"/>
    <s v="SmallKitchenAppliances"/>
    <n v="809"/>
    <n v="1545"/>
    <n v="0.48"/>
    <x v="1"/>
    <x v="1"/>
    <x v="2"/>
    <x v="7"/>
    <n v="976"/>
    <x v="1"/>
    <n v="3.6112000000000002"/>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s v="NutriPro Juicer Mixer Grinder - Smoothie Maker - 500 Watts (3 Jars 2 Blades)"/>
    <x v="839"/>
    <x v="160"/>
    <x v="4"/>
    <s v="Kitchen&amp;HomeAppliances"/>
    <s v="SmallKitchenAppliances"/>
    <n v="1969"/>
    <n v="5000"/>
    <n v="0.61"/>
    <x v="0"/>
    <x v="0"/>
    <x v="2"/>
    <x v="3"/>
    <n v="4927"/>
    <x v="0"/>
    <n v="20.200699999999998"/>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s v="Philips GC026/30 Fabric Shaver, Lint Remover for Woolen Sweaters, Blankets, Jackets/Burr Remover Pill Remover from Carpets, Curtains (White)"/>
    <x v="840"/>
    <x v="145"/>
    <x v="4"/>
    <s v="Kitchen&amp;HomeAppliances"/>
    <s v="Vacuum,Cleaning&amp;Ironing"/>
    <n v="1490"/>
    <n v="1695"/>
    <n v="0.12"/>
    <x v="1"/>
    <x v="4"/>
    <x v="2"/>
    <x v="5"/>
    <n v="3543"/>
    <x v="0"/>
    <n v="15.589200000000002"/>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s v="Havells Cista Room Heater, White, 2000 Watts"/>
    <x v="841"/>
    <x v="143"/>
    <x v="4"/>
    <s v="Heating,Cooling&amp;AirQuality"/>
    <s v="RoomHeaters"/>
    <n v="2499"/>
    <n v="3945"/>
    <n v="0.37"/>
    <x v="1"/>
    <x v="3"/>
    <x v="2"/>
    <x v="11"/>
    <n v="2732"/>
    <x v="0"/>
    <n v="10.381600000000001"/>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s v="AGARO Regal 800 Watts Handheld Vacuum Cleaner, Lightweight &amp; Durable Body, Small/Mini Size ( Black)"/>
    <x v="842"/>
    <x v="161"/>
    <x v="4"/>
    <s v="Kitchen&amp;HomeAppliances"/>
    <s v="Vacuum,Cleaning&amp;Ironing"/>
    <n v="1665"/>
    <n v="2099"/>
    <n v="0.21"/>
    <x v="1"/>
    <x v="3"/>
    <x v="2"/>
    <x v="1"/>
    <n v="14368"/>
    <x v="0"/>
    <n v="57.472000000000001"/>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s v="Philips Viva Collection HD4928/01 2100-Watt Induction Cooktop with Feather Touch Sensor and Crystal Glass Plate (Black)"/>
    <x v="843"/>
    <x v="148"/>
    <x v="4"/>
    <s v="Kitchen&amp;HomeAppliances"/>
    <s v="SmallKitchenAppliances"/>
    <n v="3229"/>
    <n v="5295"/>
    <n v="0.39"/>
    <x v="1"/>
    <x v="3"/>
    <x v="2"/>
    <x v="0"/>
    <n v="39724"/>
    <x v="0"/>
    <n v="166.8408"/>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s v="Pigeon By Stovekraft ABS Plastic Acer Plus Induction Cooktop 1800 Watts With Feather Touch Control - Black"/>
    <x v="844"/>
    <x v="148"/>
    <x v="4"/>
    <s v="Kitchen&amp;HomeAppliances"/>
    <s v="SmallKitchenAppliances"/>
    <n v="1799"/>
    <n v="3595"/>
    <n v="0.5"/>
    <x v="0"/>
    <x v="1"/>
    <x v="2"/>
    <x v="11"/>
    <n v="9791"/>
    <x v="0"/>
    <n v="37.205799999999996"/>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s v="AGARO Esteem Multi Kettle 1.2 Litre, 600W with 3 Heating Modes &amp; Rapid Boil Technology"/>
    <x v="845"/>
    <x v="142"/>
    <x v="4"/>
    <s v="Kitchen&amp;HomeAppliances"/>
    <s v="SmallKitchenAppliances"/>
    <n v="1260"/>
    <n v="1699"/>
    <n v="0.26"/>
    <x v="1"/>
    <x v="3"/>
    <x v="2"/>
    <x v="0"/>
    <n v="2891"/>
    <x v="0"/>
    <n v="12.14220000000000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s v="Bajaj Minor 1000 Watts Radiant Room Heater (Steel, ISI Approved)"/>
    <x v="846"/>
    <x v="143"/>
    <x v="4"/>
    <s v="Heating,Cooling&amp;AirQuality"/>
    <s v="RoomHeaters"/>
    <n v="749"/>
    <n v="1129"/>
    <n v="0.34"/>
    <x v="1"/>
    <x v="3"/>
    <x v="2"/>
    <x v="1"/>
    <n v="2446"/>
    <x v="0"/>
    <n v="9.7840000000000007"/>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s v="Butterfly Jet Elite Mixer Grinder, 750W, 4 Jars (Grey)"/>
    <x v="847"/>
    <x v="151"/>
    <x v="4"/>
    <s v="Kitchen&amp;HomeAppliances"/>
    <s v="SmallKitchenAppliances"/>
    <n v="3499"/>
    <n v="5795"/>
    <n v="0.4"/>
    <x v="1"/>
    <x v="3"/>
    <x v="2"/>
    <x v="2"/>
    <n v="25340"/>
    <x v="0"/>
    <n v="98.825999999999993"/>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s v="SOFLIN Egg Boiler Electric Automatic Off 7 Egg Poacher for Steaming, Cooking, Boiling and Frying (400 Watts, Blue)"/>
    <x v="848"/>
    <x v="162"/>
    <x v="4"/>
    <s v="Kitchen&amp;HomeAppliances"/>
    <s v="SmallKitchenAppliances"/>
    <n v="379"/>
    <n v="999"/>
    <n v="0.62"/>
    <x v="0"/>
    <x v="0"/>
    <x v="0"/>
    <x v="4"/>
    <n v="3096"/>
    <x v="0"/>
    <n v="13.312799999999999"/>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s v="Lifelong LLQH925 Dyno Quartz Heater 2 Power settings Tip Over Cut-off Switch 800 Watt Silent operation Power Indicator 2 Rod Room Heater (1 Year Warranty, Grey)"/>
    <x v="849"/>
    <x v="143"/>
    <x v="4"/>
    <s v="Heating,Cooling&amp;AirQuality"/>
    <s v="RoomHeaters"/>
    <n v="1099"/>
    <n v="2400"/>
    <n v="0.54"/>
    <x v="0"/>
    <x v="1"/>
    <x v="2"/>
    <x v="11"/>
    <n v="4"/>
    <x v="1"/>
    <n v="1.52E-2"/>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s v="Amazon Basics 1500 W Electric Kettle (Stainless Steel Body, 1.5 L)"/>
    <x v="850"/>
    <x v="154"/>
    <x v="4"/>
    <s v="Kitchen&amp;HomeAppliances"/>
    <s v="SmallKitchenAppliances"/>
    <n v="749"/>
    <n v="1299"/>
    <n v="0.42"/>
    <x v="1"/>
    <x v="1"/>
    <x v="2"/>
    <x v="1"/>
    <n v="119"/>
    <x v="1"/>
    <n v="0.47599999999999998"/>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s v="Prestige Sandwich Maker PGMFD 01, Black"/>
    <x v="851"/>
    <x v="163"/>
    <x v="4"/>
    <s v="Kitchen&amp;HomeAppliances"/>
    <s v="SmallKitchenAppliances"/>
    <n v="1299"/>
    <n v="1299"/>
    <n v="0"/>
    <x v="1"/>
    <x v="4"/>
    <x v="2"/>
    <x v="0"/>
    <n v="40106"/>
    <x v="0"/>
    <n v="168.44520000000003"/>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s v="Orient Electric Fabrijoy DIFJ10BP 1000-Watt Dry Iron, Non-Stick (White and Blue)"/>
    <x v="852"/>
    <x v="150"/>
    <x v="4"/>
    <s v="Kitchen&amp;HomeAppliances"/>
    <s v="Vacuum,Cleaning&amp;Ironing"/>
    <n v="549"/>
    <n v="1090"/>
    <n v="0.5"/>
    <x v="0"/>
    <x v="1"/>
    <x v="2"/>
    <x v="0"/>
    <n v="13029"/>
    <x v="0"/>
    <n v="54.721800000000002"/>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s v="Lifelong LLFH921 Regalia 2000 W Fan Heater, 3 Air Settings, Room Heater with Overheating Protection, 1 Year Warranty ( White, (ISI Certified, Ideal for small to medium room/area)"/>
    <x v="853"/>
    <x v="144"/>
    <x v="4"/>
    <s v="Heating,Cooling&amp;AirQuality"/>
    <s v="RoomHeaters"/>
    <n v="899"/>
    <n v="2000"/>
    <n v="0.55000000000000004"/>
    <x v="0"/>
    <x v="1"/>
    <x v="2"/>
    <x v="9"/>
    <n v="291"/>
    <x v="1"/>
    <n v="1.0475999999999999"/>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s v="Philips GC181 Heavy Weight 1000-Watt Dry Iron, Pack of 1"/>
    <x v="854"/>
    <x v="150"/>
    <x v="4"/>
    <s v="Kitchen&amp;HomeAppliances"/>
    <s v="Vacuum,Cleaning&amp;Ironing"/>
    <n v="1321"/>
    <n v="1545"/>
    <n v="0.14000000000000001"/>
    <x v="1"/>
    <x v="4"/>
    <x v="2"/>
    <x v="4"/>
    <n v="15453"/>
    <x v="0"/>
    <n v="66.44789999999999"/>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s v="Bulfyss USB Rechargeable Lint Remover Fabric Shaver Pet Hair Remover, Effectively and Quickly Remove Fuzz for Clothes, Sweater, Couch, Sofa, Blanket, Curtain, Wool, Cashmere (Grey, 1 Year Warranty)"/>
    <x v="855"/>
    <x v="145"/>
    <x v="4"/>
    <s v="Kitchen&amp;HomeAppliances"/>
    <s v="Vacuum,Cleaning&amp;Ironing"/>
    <n v="1099"/>
    <n v="1999"/>
    <n v="0.45"/>
    <x v="1"/>
    <x v="1"/>
    <x v="2"/>
    <x v="1"/>
    <n v="604"/>
    <x v="1"/>
    <n v="2.4159999999999999"/>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s v="Bajaj DX-7 1000W Dry Iron with Advance Soleplate and Anti-bacterial German Coating Technology, White"/>
    <x v="856"/>
    <x v="150"/>
    <x v="4"/>
    <s v="Kitchen&amp;HomeAppliances"/>
    <s v="Vacuum,Cleaning&amp;Ironing"/>
    <n v="775"/>
    <n v="875"/>
    <n v="0.11"/>
    <x v="1"/>
    <x v="4"/>
    <x v="2"/>
    <x v="0"/>
    <n v="46647"/>
    <x v="0"/>
    <n v="195.9174000000000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s v="Bajaj New Shakti Neo 25L Vertical Storage Water Heater (Geyser 25 Litres) 4 Star BEE Rated Heater For Water Heating with Titanium Armour, Swirl Flow Technology, Glasslined Tank(White), 1 Yr Warranty"/>
    <x v="857"/>
    <x v="155"/>
    <x v="4"/>
    <s v="Heating,Cooling&amp;AirQuality"/>
    <s v="WaterHeaters&amp;Geysers"/>
    <n v="6299"/>
    <n v="15270"/>
    <n v="0.59"/>
    <x v="0"/>
    <x v="1"/>
    <x v="2"/>
    <x v="3"/>
    <n v="3233"/>
    <x v="0"/>
    <n v="13.255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s v="PHILIPS Handheld Garment Steamer STH3000/20 - Compact &amp; Foldable, Convenient Vertical Steaming, 1000 Watt Quick Heat Up, up to 20g/min, Kills 99.9%* Bacteria (Reno Blue), Small"/>
    <x v="858"/>
    <x v="159"/>
    <x v="4"/>
    <s v="Kitchen&amp;HomeAppliances"/>
    <s v="Vacuum,Cleaning&amp;Ironing"/>
    <n v="3190"/>
    <n v="4195"/>
    <n v="0.24"/>
    <x v="1"/>
    <x v="3"/>
    <x v="2"/>
    <x v="1"/>
    <n v="1282"/>
    <x v="0"/>
    <n v="5.1280000000000001"/>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s v="Room Heater Warmer Wall-Outlet 400 Watts Electric Handy Room Heater (Room Heaters Home for Bedroom, Reading Books, Work, bathrooms, Rooms, Offices, Home Offices,2022"/>
    <x v="859"/>
    <x v="143"/>
    <x v="4"/>
    <s v="Heating,Cooling&amp;AirQuality"/>
    <s v="RoomHeaters"/>
    <n v="799"/>
    <n v="1989"/>
    <n v="0.6"/>
    <x v="0"/>
    <x v="1"/>
    <x v="2"/>
    <x v="4"/>
    <n v="70"/>
    <x v="1"/>
    <n v="0.30099999999999999"/>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s v="Wonderchef Nutri-blend Mixer, Grinder &amp; Blender | Powerful 400W 22000 RPM motor | Stainless steel Blades | 2 unbreakable jars | 2 Years warranty | Online recipe book by Chef Sanjeev Kapoor | Black"/>
    <x v="860"/>
    <x v="160"/>
    <x v="4"/>
    <s v="Kitchen&amp;HomeAppliances"/>
    <s v="SmallKitchenAppliances"/>
    <n v="2699"/>
    <n v="5000"/>
    <n v="0.46"/>
    <x v="1"/>
    <x v="1"/>
    <x v="2"/>
    <x v="1"/>
    <n v="26164"/>
    <x v="0"/>
    <n v="104.65600000000001"/>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s v="USHA Armor AR1100WB 1100 W Dry Iron with Black Weilburger Soleplate (Purple)"/>
    <x v="861"/>
    <x v="150"/>
    <x v="4"/>
    <s v="Kitchen&amp;HomeAppliances"/>
    <s v="Vacuum,Cleaning&amp;Ironing"/>
    <n v="599"/>
    <n v="990"/>
    <n v="0.39"/>
    <x v="1"/>
    <x v="3"/>
    <x v="2"/>
    <x v="2"/>
    <n v="16166"/>
    <x v="0"/>
    <n v="63.047400000000003"/>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s v="Butterfly EKN 1.5-Litre Electric Kettle (Silver with Black)"/>
    <x v="862"/>
    <x v="154"/>
    <x v="4"/>
    <s v="Kitchen&amp;HomeAppliances"/>
    <s v="SmallKitchenAppliances"/>
    <n v="749"/>
    <n v="1111"/>
    <n v="0.33"/>
    <x v="1"/>
    <x v="3"/>
    <x v="2"/>
    <x v="0"/>
    <n v="35693"/>
    <x v="0"/>
    <n v="149.91059999999999"/>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s v="Crompton Arno Neo 15-L 5 Star Rated Storage Water Heater (Geyser) with Advanced 3 Level Safety (Grey)"/>
    <x v="863"/>
    <x v="155"/>
    <x v="4"/>
    <s v="Heating,Cooling&amp;AirQuality"/>
    <s v="WaterHeaters&amp;Geysers"/>
    <n v="6199"/>
    <n v="10400"/>
    <n v="0.4"/>
    <x v="1"/>
    <x v="3"/>
    <x v="2"/>
    <x v="3"/>
    <n v="14391"/>
    <x v="0"/>
    <n v="59.003099999999996"/>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s v="Borosil Chef Delite BCH20DBB21 300-Watt Chopper (Black)"/>
    <x v="864"/>
    <x v="164"/>
    <x v="4"/>
    <s v="Kitchen&amp;HomeAppliances"/>
    <s v="SmallKitchenAppliances"/>
    <n v="1819"/>
    <n v="2490"/>
    <n v="0.27"/>
    <x v="1"/>
    <x v="3"/>
    <x v="2"/>
    <x v="5"/>
    <n v="7946"/>
    <x v="0"/>
    <n v="34.962400000000002"/>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s v="KENT 16055 Amaze Cool Touch Electric Kettle 1.8 L 1500 W | Plastic Outer &amp; Stainless Steel Inside body | Auto shut off Over heating protection | Multipurpose hot water Kettle | 1 Year Warranty"/>
    <x v="865"/>
    <x v="154"/>
    <x v="4"/>
    <s v="Kitchen&amp;HomeAppliances"/>
    <s v="SmallKitchenAppliances"/>
    <n v="1199"/>
    <n v="1900"/>
    <n v="0.37"/>
    <x v="1"/>
    <x v="3"/>
    <x v="2"/>
    <x v="1"/>
    <n v="1765"/>
    <x v="0"/>
    <n v="7.06"/>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s v="Prestige IRIS Plus 750 watt mixer grinder"/>
    <x v="866"/>
    <x v="151"/>
    <x v="4"/>
    <s v="Kitchen&amp;HomeAppliances"/>
    <s v="SmallKitchenAppliances"/>
    <n v="3249"/>
    <n v="6295"/>
    <n v="0.48"/>
    <x v="1"/>
    <x v="1"/>
    <x v="2"/>
    <x v="11"/>
    <n v="14062"/>
    <x v="0"/>
    <n v="53.435599999999994"/>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s v="Simxen Egg Boiler Electric Automatic Off 7 Egg Poacher for Steaming, Cooking Also Boiling and Frying 400 W (Blue, Pink)"/>
    <x v="867"/>
    <x v="162"/>
    <x v="4"/>
    <s v="Kitchen&amp;HomeAppliances"/>
    <s v="SmallKitchenAppliances"/>
    <n v="349"/>
    <n v="999"/>
    <n v="0.65"/>
    <x v="0"/>
    <x v="0"/>
    <x v="0"/>
    <x v="1"/>
    <n v="15646"/>
    <x v="0"/>
    <n v="62.584000000000003"/>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s v="Amazon Basics 2000/1000 Watt Room Heater with Adjustable Thermostat (ISI certified, White color, Ideal for small to medium room/area)"/>
    <x v="868"/>
    <x v="144"/>
    <x v="4"/>
    <s v="Heating,Cooling&amp;AirQuality"/>
    <s v="RoomHeaters"/>
    <n v="1049"/>
    <n v="1699"/>
    <n v="0.38"/>
    <x v="1"/>
    <x v="3"/>
    <x v="2"/>
    <x v="19"/>
    <n v="111"/>
    <x v="1"/>
    <n v="0.34410000000000002"/>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s v="HealthSense Weight Machine for Kitchen, Kitchen Food Weighing Scale for Health, Fitness, Home Baking &amp; Cooking with Hanging Design, Touch Button, Tare Function &amp; 1 Year Warranty ‚Äì Chef-Mate KS 40"/>
    <x v="869"/>
    <x v="165"/>
    <x v="4"/>
    <s v="Kitchen&amp;HomeAppliances"/>
    <s v="SmallKitchenAppliances"/>
    <n v="799"/>
    <n v="1500"/>
    <n v="0.47"/>
    <x v="1"/>
    <x v="1"/>
    <x v="2"/>
    <x v="4"/>
    <n v="9695"/>
    <x v="0"/>
    <n v="41.688499999999998"/>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s v="Bajaj New Shakti Neo 10L Vertical Storage Water Heater (Geyser 10 Litres) 4 Star BEE Rated Heater For Water Heating with Titanium Armour, Swirl Flow Technology, Glasslined Tank(White), 1 Yr Warranty"/>
    <x v="870"/>
    <x v="155"/>
    <x v="4"/>
    <s v="Heating,Cooling&amp;AirQuality"/>
    <s v="WaterHeaters&amp;Geysers"/>
    <n v="4999"/>
    <n v="9650"/>
    <n v="0.48"/>
    <x v="1"/>
    <x v="1"/>
    <x v="2"/>
    <x v="0"/>
    <n v="1772"/>
    <x v="0"/>
    <n v="7.4424000000000001"/>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s v="Bosch Pro 1000W Mixer Grinder MGM8842MIN - Black"/>
    <x v="871"/>
    <x v="151"/>
    <x v="4"/>
    <s v="Kitchen&amp;HomeAppliances"/>
    <s v="SmallKitchenAppliances"/>
    <n v="6999"/>
    <n v="10590"/>
    <n v="0.34"/>
    <x v="1"/>
    <x v="3"/>
    <x v="2"/>
    <x v="5"/>
    <n v="11499"/>
    <x v="0"/>
    <n v="50.595600000000005"/>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s v="Bulfyss Stainless Steel Digital Kitchen Weighing Scale &amp; Food Weight Machine for Diet, Nutrition, Health, Fitness, Baking &amp; Cooking (5Kgs, Stainless Steel, 2 Years Warranty)"/>
    <x v="872"/>
    <x v="146"/>
    <x v="4"/>
    <s v="Kitchen&amp;HomeAppliances"/>
    <s v="SmallKitchenAppliances"/>
    <n v="799"/>
    <n v="1999"/>
    <n v="0.6"/>
    <x v="0"/>
    <x v="1"/>
    <x v="2"/>
    <x v="3"/>
    <n v="2162"/>
    <x v="0"/>
    <n v="8.8641999999999985"/>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s v="VR 18 Pcs - 3 Different Size Plastic Food Snack Bag Pouch Clip Sealer Large, Medium, Small Plastic Snack Seal Sealing Bag Clips Vacuum Sealer (Set of 18, Multi-Color) (Multicolor)"/>
    <x v="873"/>
    <x v="166"/>
    <x v="4"/>
    <s v="Kitchen&amp;HomeAppliances"/>
    <s v="SmallKitchenAppliances"/>
    <n v="89"/>
    <n v="89"/>
    <n v="0"/>
    <x v="1"/>
    <x v="4"/>
    <x v="1"/>
    <x v="0"/>
    <n v="19621"/>
    <x v="0"/>
    <n v="82.408199999999994"/>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s v="Orient Electric Apex-FX 1200mm Ultra High Speed 400 RPM Ceiling Fan (Brown)"/>
    <x v="874"/>
    <x v="167"/>
    <x v="4"/>
    <s v="Heating,Cooling&amp;AirQuality"/>
    <s v="Fans"/>
    <n v="1400"/>
    <n v="2485"/>
    <n v="0.44"/>
    <x v="1"/>
    <x v="1"/>
    <x v="2"/>
    <x v="3"/>
    <n v="19998"/>
    <x v="0"/>
    <n v="81.99179999999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s v="PrettyKrafts Folding Laundry Basket for Clothes with Lid &amp; Handle, Toys Organiser, 75 Litre, (Pack of 1), Mushroom Print"/>
    <x v="875"/>
    <x v="158"/>
    <x v="4"/>
    <s v="HomeStorage&amp;Organization"/>
    <s v="LaundryOrganization"/>
    <n v="355"/>
    <n v="899"/>
    <n v="0.61"/>
    <x v="0"/>
    <x v="0"/>
    <x v="0"/>
    <x v="3"/>
    <n v="1051"/>
    <x v="0"/>
    <n v="4.309099999999999"/>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s v="Bajaj Majesty RX11 2000 Watts Heat Convector Room Heater (White, ISI Approved)"/>
    <x v="876"/>
    <x v="143"/>
    <x v="4"/>
    <s v="Heating,Cooling&amp;AirQuality"/>
    <s v="RoomHeaters"/>
    <n v="2169"/>
    <n v="3279"/>
    <n v="0.34"/>
    <x v="1"/>
    <x v="3"/>
    <x v="2"/>
    <x v="3"/>
    <n v="1716"/>
    <x v="0"/>
    <n v="7.035599999999999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s v="Eureka Forbes Trendy Zip 1000 Watts powerful suction vacuum cleaner with resuable dust bag &amp; 5 accessories,1 year warrantycompact,light weight &amp; easy to use (Black)"/>
    <x v="877"/>
    <x v="168"/>
    <x v="4"/>
    <s v="Kitchen&amp;HomeAppliances"/>
    <s v="Vacuum,Cleaning&amp;Ironing"/>
    <n v="2799"/>
    <n v="3799"/>
    <n v="0.26"/>
    <x v="1"/>
    <x v="3"/>
    <x v="2"/>
    <x v="2"/>
    <n v="32931"/>
    <x v="0"/>
    <n v="128.43089999999998"/>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s v="Pigeon by Stovekraft Quartz Electric Kettle (14299) 1.7 Litre with Stainless Steel Body, used for boiling Water, making tea and coffee, instant noodles, soup etc. 1500 Watt (Silver)"/>
    <x v="878"/>
    <x v="142"/>
    <x v="4"/>
    <s v="Kitchen&amp;HomeAppliances"/>
    <s v="SmallKitchenAppliances"/>
    <n v="899"/>
    <n v="1249"/>
    <n v="0.28000000000000003"/>
    <x v="1"/>
    <x v="3"/>
    <x v="2"/>
    <x v="2"/>
    <n v="17424"/>
    <x v="0"/>
    <n v="67.95359999999999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s v="Maharaja Whiteline Lava Neo 1200-Watts Halogen Heater (White and Red)"/>
    <x v="879"/>
    <x v="153"/>
    <x v="4"/>
    <s v="Heating,Cooling&amp;AirQuality"/>
    <e v="#VALUE!"/>
    <n v="2499"/>
    <n v="5000"/>
    <n v="0.5"/>
    <x v="0"/>
    <x v="1"/>
    <x v="2"/>
    <x v="11"/>
    <n v="1889"/>
    <x v="0"/>
    <n v="7.1781999999999995"/>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s v="Crompton Gracee 5-L Instant Water Heater (Geyser)"/>
    <x v="880"/>
    <x v="152"/>
    <x v="4"/>
    <s v="Heating,Cooling&amp;AirQuality"/>
    <s v="WaterHeaters&amp;Geysers"/>
    <n v="3599"/>
    <n v="7299"/>
    <n v="0.51"/>
    <x v="0"/>
    <x v="1"/>
    <x v="2"/>
    <x v="1"/>
    <n v="10324"/>
    <x v="0"/>
    <n v="41.295999999999999"/>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s v="Bajaj DX-2 600W Dry Iron with Advance Soleplate and Anti-bacterial German Coating Technology, Black"/>
    <x v="881"/>
    <x v="150"/>
    <x v="4"/>
    <s v="Kitchen&amp;HomeAppliances"/>
    <s v="Vacuum,Cleaning&amp;Ironing"/>
    <n v="499"/>
    <n v="625"/>
    <n v="0.2"/>
    <x v="1"/>
    <x v="3"/>
    <x v="0"/>
    <x v="0"/>
    <n v="5355"/>
    <x v="0"/>
    <n v="22.491000000000003"/>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s v="Bajaj Waterproof 1500 Watts Immersion Rod Heater"/>
    <x v="882"/>
    <x v="156"/>
    <x v="4"/>
    <s v="Heating,Cooling&amp;AirQuality"/>
    <s v="WaterHeaters&amp;Geysers"/>
    <n v="653"/>
    <n v="1020"/>
    <n v="0.36"/>
    <x v="1"/>
    <x v="3"/>
    <x v="2"/>
    <x v="3"/>
    <n v="3366"/>
    <x v="0"/>
    <n v="13.800599999999999"/>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s v="AGARO Supreme High Pressure Washer, 1800 Watts, 120 Bars, 6.5L/Min Flow Rate, 8 Meters Outlet Hose, Portable, for Car,Bike and Home Cleaning Purpose, Black and Orange"/>
    <x v="883"/>
    <x v="169"/>
    <x v="4"/>
    <s v="Kitchen&amp;HomeAppliances"/>
    <s v="Vacuum,Cleaning&amp;Ironing"/>
    <n v="4789"/>
    <n v="8990"/>
    <n v="0.47"/>
    <x v="1"/>
    <x v="1"/>
    <x v="2"/>
    <x v="4"/>
    <n v="1017"/>
    <x v="0"/>
    <n v="4.3730999999999991"/>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s v="Bajaj Deluxe 2000 Watts Halogen Room Heater (Steel, ISI Approved), Multicolor"/>
    <x v="884"/>
    <x v="170"/>
    <x v="4"/>
    <s v="Heating,Cooling&amp;AirQuality"/>
    <s v="RoomHeaters"/>
    <n v="1409"/>
    <n v="1639"/>
    <n v="0.14000000000000001"/>
    <x v="1"/>
    <x v="4"/>
    <x v="2"/>
    <x v="7"/>
    <n v="787"/>
    <x v="1"/>
    <n v="2.9119000000000002"/>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s v="Orpat HHB-100E WOB 250-Watt Hand Blender (White)"/>
    <x v="885"/>
    <x v="149"/>
    <x v="4"/>
    <s v="Kitchen&amp;HomeAppliances"/>
    <s v="SmallKitchenAppliances"/>
    <n v="753"/>
    <n v="899"/>
    <n v="0.16"/>
    <x v="1"/>
    <x v="4"/>
    <x v="2"/>
    <x v="0"/>
    <n v="18462"/>
    <x v="0"/>
    <n v="77.540400000000005"/>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s v="GILTON Egg Boiler Electric Automatic Off 7 Egg Poacher for Steaming, Cooking Also Boiling and Frying, Multi Color"/>
    <x v="886"/>
    <x v="162"/>
    <x v="4"/>
    <s v="Kitchen&amp;HomeAppliances"/>
    <s v="SmallKitchenAppliances"/>
    <n v="353"/>
    <n v="1199"/>
    <n v="0.71"/>
    <x v="0"/>
    <x v="0"/>
    <x v="0"/>
    <x v="4"/>
    <n v="629"/>
    <x v="1"/>
    <n v="2.704699999999999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s v="HealthSense Chef-Mate KS 33 Digital Kitchen Weighing Scale &amp; Food Weight Machine for Health, Fitness, Home Baking &amp; Cooking with Free Bowl, 1 Year Warranty &amp; Batteries Included"/>
    <x v="887"/>
    <x v="146"/>
    <x v="4"/>
    <s v="Kitchen&amp;HomeAppliances"/>
    <s v="SmallKitchenAppliances"/>
    <n v="1099"/>
    <n v="1899"/>
    <n v="0.42"/>
    <x v="1"/>
    <x v="1"/>
    <x v="2"/>
    <x v="4"/>
    <n v="15276"/>
    <x v="0"/>
    <n v="65.68679999999999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s v="PHILIPS Digital Air Fryer HD9252/90 with Touch Panel, uses up to 90% less fat, 7 Pre-set Menu, 1400W, 4.1 Liter, with Rapid Air Technology (Black), Large"/>
    <x v="888"/>
    <x v="157"/>
    <x v="4"/>
    <s v="Kitchen&amp;HomeAppliances"/>
    <s v="SmallKitchenAppliances"/>
    <n v="8799"/>
    <n v="11595"/>
    <n v="0.24"/>
    <x v="1"/>
    <x v="3"/>
    <x v="2"/>
    <x v="5"/>
    <n v="2981"/>
    <x v="0"/>
    <n v="13.11640000000000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s v="Milton Go Electro 2.0 Stainless Steel Electric Kettle, 1 Piece, 2 Litres, Silver | Power Indicator | 1500 Watts | Auto Cut-off | Detachable 360 Degree Connector | Boiler for Water"/>
    <x v="889"/>
    <x v="142"/>
    <x v="4"/>
    <s v="Kitchen&amp;HomeAppliances"/>
    <s v="SmallKitchenAppliances"/>
    <n v="1345"/>
    <n v="1750"/>
    <n v="0.23"/>
    <x v="1"/>
    <x v="3"/>
    <x v="2"/>
    <x v="11"/>
    <n v="2466"/>
    <x v="0"/>
    <n v="9.3708000000000009"/>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s v="Philips Daily Collection HD2582/00 830-Watt 2-Slice Pop-up Toaster (White)"/>
    <x v="890"/>
    <x v="171"/>
    <x v="4"/>
    <s v="Kitchen&amp;HomeAppliances"/>
    <s v="SmallKitchenAppliances"/>
    <n v="2095"/>
    <n v="2095"/>
    <n v="0"/>
    <x v="1"/>
    <x v="4"/>
    <x v="2"/>
    <x v="6"/>
    <n v="7949"/>
    <x v="0"/>
    <n v="35.770499999999998"/>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s v="Crompton Insta Comfy 800 Watt Room Heater with 2 Heat Settings(Grey Blue)"/>
    <x v="891"/>
    <x v="143"/>
    <x v="4"/>
    <s v="Heating,Cooling&amp;AirQuality"/>
    <s v="RoomHeaters"/>
    <n v="1498"/>
    <n v="2300"/>
    <n v="0.35"/>
    <x v="1"/>
    <x v="3"/>
    <x v="2"/>
    <x v="11"/>
    <n v="95"/>
    <x v="1"/>
    <n v="0.36099999999999999"/>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s v="USHA Heat Convector 812 T 2000-Watt with Instant Heating Feature (Black)"/>
    <x v="892"/>
    <x v="172"/>
    <x v="4"/>
    <s v="Heating,Cooling&amp;AirQuality"/>
    <s v="RoomHeaters"/>
    <n v="2199"/>
    <n v="2990"/>
    <n v="0.26"/>
    <x v="1"/>
    <x v="3"/>
    <x v="2"/>
    <x v="11"/>
    <n v="1558"/>
    <x v="0"/>
    <n v="5.9203999999999999"/>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s v="Philips HL7756/00 Mixer Grinder, 750W, 3 Jars (Black)"/>
    <x v="893"/>
    <x v="151"/>
    <x v="4"/>
    <s v="Kitchen&amp;HomeAppliances"/>
    <s v="SmallKitchenAppliances"/>
    <n v="3699"/>
    <n v="4295"/>
    <n v="0.14000000000000001"/>
    <x v="1"/>
    <x v="4"/>
    <x v="2"/>
    <x v="3"/>
    <n v="26543"/>
    <x v="0"/>
    <n v="108.82629999999999"/>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s v="Kuber Industries Waterproof Round Non Wovan Laundry Bag/Hamper|Metalic Printed With Handles|Foldable Bin &amp; 45 Liter Capicity|Size 37 x 37 x 49, Pack of 1 (Beige &amp; Brown)-KUBMART11450"/>
    <x v="894"/>
    <x v="158"/>
    <x v="4"/>
    <s v="HomeStorage&amp;Organization"/>
    <s v="LaundryOrganization"/>
    <n v="177"/>
    <n v="199"/>
    <n v="0.11"/>
    <x v="1"/>
    <x v="4"/>
    <x v="1"/>
    <x v="3"/>
    <n v="3688"/>
    <x v="0"/>
    <n v="15.120799999999999"/>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s v="Lifelong LLMG93 500 Watt Duos Mixer Grinder, 2 Stainless Steel Jar (Liquidizing and Chutney Jar)| ABS Body, Stainless Steel Blades, 3 Speed Options with Whip (1 Year Warranty, Black)"/>
    <x v="895"/>
    <x v="151"/>
    <x v="4"/>
    <s v="Kitchen&amp;HomeAppliances"/>
    <s v="SmallKitchenAppliances"/>
    <n v="1149"/>
    <n v="2499"/>
    <n v="0.54"/>
    <x v="0"/>
    <x v="1"/>
    <x v="2"/>
    <x v="11"/>
    <n v="4383"/>
    <x v="0"/>
    <n v="16.6554"/>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s v="IKEA Frother for Milk"/>
    <x v="896"/>
    <x v="173"/>
    <x v="4"/>
    <s v="Kitchen&amp;HomeAppliances"/>
    <s v="Coffee,Tea&amp;Espresso"/>
    <n v="244"/>
    <n v="499"/>
    <n v="0.51"/>
    <x v="0"/>
    <x v="1"/>
    <x v="0"/>
    <x v="8"/>
    <n v="478"/>
    <x v="1"/>
    <n v="1.5773999999999999"/>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s v="Crompton Insta Comfort Heater 2000 Watts Heat Convector with Adjustable Thermostats, Hybrid Cyan, Standard (‚ÄéACGRH- INSTACOMFORT)"/>
    <x v="897"/>
    <x v="143"/>
    <x v="4"/>
    <s v="Heating,Cooling&amp;AirQuality"/>
    <s v="RoomHeaters"/>
    <n v="1959"/>
    <n v="2400"/>
    <n v="0.18"/>
    <x v="1"/>
    <x v="4"/>
    <x v="2"/>
    <x v="1"/>
    <n v="237"/>
    <x v="1"/>
    <n v="0.94799999999999995"/>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s v="Lint Remover Woolen Clothes Lint Extractor Battery Lint Removing Machine Bhur Remover"/>
    <x v="898"/>
    <x v="145"/>
    <x v="4"/>
    <s v="Kitchen&amp;HomeAppliances"/>
    <s v="Vacuum,Cleaning&amp;Ironing"/>
    <n v="319"/>
    <n v="749"/>
    <n v="0.56999999999999995"/>
    <x v="0"/>
    <x v="1"/>
    <x v="0"/>
    <x v="13"/>
    <n v="124"/>
    <x v="1"/>
    <n v="0.57039999999999991"/>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s v="Pigeon Kessel Multipurpose Kettle (12173) 1.2 litres with Stainless Steel Body, used for boiling Water and milk, Tea, Coffee, Oats, Noodles, Soup etc. 600 Watt (Black &amp; Silver)"/>
    <x v="899"/>
    <x v="142"/>
    <x v="4"/>
    <s v="Kitchen&amp;HomeAppliances"/>
    <s v="SmallKitchenAppliances"/>
    <n v="1499"/>
    <n v="1775"/>
    <n v="0.16"/>
    <x v="1"/>
    <x v="4"/>
    <x v="2"/>
    <x v="2"/>
    <n v="14667"/>
    <x v="0"/>
    <n v="57.201299999999996"/>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s v="C (DEVICE) Lint Remover for Woolen Clothes, Electric Lint Remover, Best Lint Shaver for Clothes Pack of 1"/>
    <x v="900"/>
    <x v="145"/>
    <x v="4"/>
    <s v="Kitchen&amp;HomeAppliances"/>
    <s v="Vacuum,Cleaning&amp;Ironing"/>
    <n v="469"/>
    <n v="1599"/>
    <n v="0.71"/>
    <x v="0"/>
    <x v="0"/>
    <x v="0"/>
    <x v="7"/>
    <n v="6"/>
    <x v="1"/>
    <n v="2.2200000000000001E-2"/>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s v="Pigeon by Stovekraft 2 Slice Auto Pop up Toaster. A Smart Bread Toaster for Your Home (750 Watt) (black)"/>
    <x v="901"/>
    <x v="171"/>
    <x v="4"/>
    <s v="Kitchen&amp;HomeAppliances"/>
    <s v="SmallKitchenAppliances"/>
    <n v="1099"/>
    <n v="1795"/>
    <n v="0.39"/>
    <x v="1"/>
    <x v="3"/>
    <x v="2"/>
    <x v="0"/>
    <n v="4244"/>
    <x v="0"/>
    <n v="17.8248"/>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s v="Bajaj OFR Room Heater, 13 Fin 2900 Watts Oil Filled Room Heater with 400W PTC Ceramic Fan Heater, ISI Approved (Majesty 13F Plus Black)"/>
    <x v="902"/>
    <x v="144"/>
    <x v="4"/>
    <s v="Heating,Cooling&amp;AirQuality"/>
    <s v="RoomHeaters"/>
    <n v="9590"/>
    <n v="15999"/>
    <n v="0.4"/>
    <x v="1"/>
    <x v="3"/>
    <x v="2"/>
    <x v="3"/>
    <n v="1017"/>
    <x v="0"/>
    <n v="4.1696999999999989"/>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s v="Luminous Vento Deluxe 150 mm Exhaust Fan for Kitchen, Bathroom with Strong Air Suction, Rust Proof Body and Dust Protection Shutters (2-Year Warranty, White)"/>
    <x v="903"/>
    <x v="174"/>
    <x v="4"/>
    <s v="Heating,Cooling&amp;AirQuality"/>
    <s v="Fans"/>
    <n v="999"/>
    <n v="1490"/>
    <n v="0.33"/>
    <x v="1"/>
    <x v="3"/>
    <x v="2"/>
    <x v="3"/>
    <n v="12999"/>
    <x v="0"/>
    <n v="53.295899999999996"/>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s v="Wipro Vesta 1.8 litre Cool touch electric Kettle with Auto cut off | Double Layer outer body | Triple Protection - Dry Boil, Steam &amp; Over Heat |Stainless Steel Inner Body | (Black, 1500 Watt)"/>
    <x v="904"/>
    <x v="154"/>
    <x v="4"/>
    <s v="Kitchen&amp;HomeAppliances"/>
    <s v="SmallKitchenAppliances"/>
    <n v="1299"/>
    <n v="1999"/>
    <n v="0.35"/>
    <x v="1"/>
    <x v="3"/>
    <x v="2"/>
    <x v="11"/>
    <n v="311"/>
    <x v="1"/>
    <n v="1.181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s v="Kitchen Mart Stainless Steel South Indian Filter Coffee Drip Maker, Madras Kappi, Drip Decotion Maker160ml (2 Cup)"/>
    <x v="905"/>
    <x v="175"/>
    <x v="4"/>
    <s v="Kitchen&amp;HomeAppliances"/>
    <s v="Coffee,Tea&amp;Espresso"/>
    <n v="292"/>
    <n v="499"/>
    <n v="0.41"/>
    <x v="1"/>
    <x v="1"/>
    <x v="0"/>
    <x v="3"/>
    <n v="4238"/>
    <x v="0"/>
    <n v="17.375800000000002"/>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Ikea 903.391.72 Polypropylene Plastic Solid Bevara Sealing Clip (Multicolour) - 30 Pack, Adjustable"/>
    <x v="906"/>
    <x v="166"/>
    <x v="4"/>
    <s v="Kitchen&amp;HomeAppliances"/>
    <s v="SmallKitchenAppliances"/>
    <n v="160"/>
    <n v="299"/>
    <n v="0.46"/>
    <x v="1"/>
    <x v="1"/>
    <x v="1"/>
    <x v="13"/>
    <n v="2781"/>
    <x v="0"/>
    <n v="12.7926"/>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s v="HUL Pureit Germkill kit for Classic 23 L water purifier - 1500 L Capacity"/>
    <x v="907"/>
    <x v="176"/>
    <x v="4"/>
    <s v="Kitchen&amp;HomeAppliances"/>
    <s v="WaterPurifiers&amp;Accessories"/>
    <n v="600"/>
    <n v="600"/>
    <n v="0"/>
    <x v="1"/>
    <x v="4"/>
    <x v="2"/>
    <x v="3"/>
    <n v="10907"/>
    <x v="0"/>
    <n v="44.718699999999998"/>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s v="HUL Pureit Germkill kit for Classic 23 L water purifier - 3000 L Capacity"/>
    <x v="907"/>
    <x v="177"/>
    <x v="4"/>
    <s v="Kitchen&amp;HomeAppliances"/>
    <s v="WaterPurifiers&amp;Accessories"/>
    <n v="1130"/>
    <n v="1130"/>
    <n v="0"/>
    <x v="1"/>
    <x v="4"/>
    <x v="2"/>
    <x v="0"/>
    <n v="13250"/>
    <x v="0"/>
    <n v="55.650000000000006"/>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s v="Prestige Iris 750 Watt Mixer Grinder with 3 Stainless Steel Jar + 1 Juicer Jar (White and Blue)"/>
    <x v="908"/>
    <x v="151"/>
    <x v="4"/>
    <s v="Kitchen&amp;HomeAppliances"/>
    <s v="SmallKitchenAppliances"/>
    <n v="3249"/>
    <n v="6295"/>
    <n v="0.48"/>
    <x v="1"/>
    <x v="1"/>
    <x v="2"/>
    <x v="2"/>
    <n v="43070"/>
    <x v="0"/>
    <n v="167.97299999999998"/>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s v="Preethi Blue Leaf Diamond MG-214 mixer grinder 750 watt (Blue/White), 3 jars &amp; Flexi Lid, FBT motor with 2yr Guarantee &amp; Lifelong Free Service"/>
    <x v="909"/>
    <x v="151"/>
    <x v="4"/>
    <s v="Kitchen&amp;HomeAppliances"/>
    <s v="SmallKitchenAppliances"/>
    <n v="3599"/>
    <n v="9455"/>
    <n v="0.62"/>
    <x v="0"/>
    <x v="0"/>
    <x v="2"/>
    <x v="3"/>
    <n v="11828"/>
    <x v="0"/>
    <n v="48.494799999999991"/>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s v="Themisto 350 Watts Egg Boiler-Blue"/>
    <x v="910"/>
    <x v="162"/>
    <x v="4"/>
    <s v="Kitchen&amp;HomeAppliances"/>
    <s v="SmallKitchenAppliances"/>
    <n v="368"/>
    <n v="699"/>
    <n v="0.47"/>
    <x v="1"/>
    <x v="1"/>
    <x v="0"/>
    <x v="3"/>
    <n v="1240"/>
    <x v="0"/>
    <n v="5.0839999999999996"/>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s v="Butterfly Smart Mixer Grinder, 750W, 4 Jars (Grey)"/>
    <x v="911"/>
    <x v="151"/>
    <x v="4"/>
    <s v="Kitchen&amp;HomeAppliances"/>
    <s v="SmallKitchenAppliances"/>
    <n v="3199"/>
    <n v="4999"/>
    <n v="0.36"/>
    <x v="1"/>
    <x v="3"/>
    <x v="2"/>
    <x v="1"/>
    <n v="20869"/>
    <x v="0"/>
    <n v="83.47599999999999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s v="KENT Smart Multi Cooker Cum Kettle 1.2 Liter 800 Watts, Electric Cooker with Steamer &amp; Boiler for Idlis, Instant Noodles, Momos, Eggs, &amp; Steam Vegetables, Inner Stainless Steel &amp; Cool Touch Outer Body"/>
    <x v="912"/>
    <x v="178"/>
    <x v="4"/>
    <s v="Kitchen&amp;HomeAppliances"/>
    <s v="SmallKitchenAppliances"/>
    <n v="1599"/>
    <n v="2900"/>
    <n v="0.45"/>
    <x v="1"/>
    <x v="1"/>
    <x v="2"/>
    <x v="7"/>
    <n v="441"/>
    <x v="1"/>
    <n v="1.6317000000000002"/>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s v="InstaCuppa Portable Blender for Smoothie, Milk Shakes, Crushing Ice and Juices, USB Rechargeable Personal Blender Machine for Kitchen with 2000 mAh Rechargeable Battery, 150 Watt Motor, 400 ML"/>
    <x v="913"/>
    <x v="149"/>
    <x v="4"/>
    <s v="Kitchen&amp;HomeAppliances"/>
    <s v="SmallKitchenAppliances"/>
    <n v="1999"/>
    <n v="2499"/>
    <n v="0.2"/>
    <x v="1"/>
    <x v="3"/>
    <x v="2"/>
    <x v="3"/>
    <n v="1034"/>
    <x v="0"/>
    <n v="4.2393999999999998"/>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s v="USHA EI 1602 1000 W Lightweight Dry Iron with Non-Stick Soleplate (Multi-colour)"/>
    <x v="914"/>
    <x v="150"/>
    <x v="4"/>
    <s v="Kitchen&amp;HomeAppliances"/>
    <s v="Vacuum,Cleaning&amp;Ironing"/>
    <n v="616"/>
    <n v="1190"/>
    <n v="0.48"/>
    <x v="1"/>
    <x v="1"/>
    <x v="2"/>
    <x v="3"/>
    <n v="37126"/>
    <x v="0"/>
    <n v="152.21659999999997"/>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s v="KENT 16044 Hand Blender Stainless Steel 400 W | Variable Speed Control | Easy to Clean and Store | Low Noise Operation"/>
    <x v="915"/>
    <x v="149"/>
    <x v="4"/>
    <s v="Kitchen&amp;HomeAppliances"/>
    <s v="SmallKitchenAppliances"/>
    <n v="1499"/>
    <n v="2100"/>
    <n v="0.28999999999999998"/>
    <x v="1"/>
    <x v="3"/>
    <x v="2"/>
    <x v="3"/>
    <n v="6355"/>
    <x v="0"/>
    <n v="26.055499999999999"/>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s v="White Feather Portable Heat Sealer Mini Sealing Machine for Food Storage Vacuum Bag, Chip, Plastic, Snack Bags, Package Home Closer Storage Tool (Multicolor) Random Colour"/>
    <x v="916"/>
    <x v="166"/>
    <x v="4"/>
    <s v="Kitchen&amp;HomeAppliances"/>
    <s v="SmallKitchenAppliances"/>
    <n v="199"/>
    <n v="499"/>
    <n v="0.6"/>
    <x v="0"/>
    <x v="1"/>
    <x v="1"/>
    <x v="8"/>
    <n v="12"/>
    <x v="1"/>
    <n v="3.9599999999999996E-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s v="Crompton IHL 152 1500-Watt Immersion Water Heater with Copper Heating Element (Black)"/>
    <x v="917"/>
    <x v="156"/>
    <x v="4"/>
    <s v="Heating,Cooling&amp;AirQuality"/>
    <s v="WaterHeaters&amp;Geysers"/>
    <n v="610"/>
    <n v="825"/>
    <n v="0.26"/>
    <x v="1"/>
    <x v="3"/>
    <x v="2"/>
    <x v="3"/>
    <n v="13165"/>
    <x v="0"/>
    <n v="53.976499999999994"/>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s v="InstaCuppa Rechargeable Mini Electric Chopper - Stainless Steel Blades, One Touch Operation, for Mincing Garlic, Ginger, Onion, Vegetable, Meat, Nuts, (White, 250 ML, Pack of 1, 45 Watts)"/>
    <x v="918"/>
    <x v="164"/>
    <x v="4"/>
    <s v="Kitchen&amp;HomeAppliances"/>
    <s v="SmallKitchenAppliances"/>
    <n v="999"/>
    <n v="1499"/>
    <n v="0.33"/>
    <x v="1"/>
    <x v="3"/>
    <x v="2"/>
    <x v="3"/>
    <n v="1646"/>
    <x v="0"/>
    <n v="6.7485999999999988"/>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s v="Philips PowerPro FC9352/01 Compact Bagless Vacuum Cleaner (Blue)"/>
    <x v="919"/>
    <x v="168"/>
    <x v="4"/>
    <s v="Kitchen&amp;HomeAppliances"/>
    <s v="Vacuum,Cleaning&amp;Ironing"/>
    <n v="8999"/>
    <n v="9995"/>
    <n v="0.1"/>
    <x v="1"/>
    <x v="4"/>
    <x v="2"/>
    <x v="5"/>
    <n v="17994"/>
    <x v="0"/>
    <n v="79.173600000000008"/>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s v="SAIELLIN Electric Lint Remover for Clothes Fabric Shaver Lint Shaver for Woolen Clothes Blanket Jackets Stainless Steel Blades, Clothes and Furniture Lint Roller for Fabrics Portable Lint Shavers (White Orange)"/>
    <x v="920"/>
    <x v="145"/>
    <x v="4"/>
    <s v="Kitchen&amp;HomeAppliances"/>
    <s v="Vacuum,Cleaning&amp;Ironing"/>
    <n v="453"/>
    <n v="999"/>
    <n v="0.55000000000000004"/>
    <x v="0"/>
    <x v="1"/>
    <x v="0"/>
    <x v="4"/>
    <n v="610"/>
    <x v="1"/>
    <n v="2.6229999999999998"/>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s v="Cookwell Bullet Mixer Grinder (5 Jars, 3 Blades, Silver)"/>
    <x v="921"/>
    <x v="151"/>
    <x v="4"/>
    <s v="Kitchen&amp;HomeAppliances"/>
    <s v="SmallKitchenAppliances"/>
    <n v="2464"/>
    <n v="6000"/>
    <n v="0.59"/>
    <x v="0"/>
    <x v="1"/>
    <x v="2"/>
    <x v="3"/>
    <n v="8866"/>
    <x v="0"/>
    <n v="36.350599999999993"/>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s v="Prestige PRWO 1.8-2 700-Watts Delight Electric Rice Cooker with 2 Aluminium Cooking Pans - 1.8 Liters, White"/>
    <x v="922"/>
    <x v="178"/>
    <x v="4"/>
    <s v="Kitchen&amp;HomeAppliances"/>
    <s v="SmallKitchenAppliances"/>
    <n v="2719"/>
    <n v="3945"/>
    <n v="0.31"/>
    <x v="1"/>
    <x v="3"/>
    <x v="2"/>
    <x v="7"/>
    <n v="13406"/>
    <x v="0"/>
    <n v="49.602200000000003"/>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s v="Swiffer Instant Electric Water Heater Faucet Tap Home-Kitchen Instantaneous Water Heater Tank less for Tap, LED Electric Head Water Heaters Tail Gallon Comfort(3000W) ((Pack of 1))"/>
    <x v="923"/>
    <x v="152"/>
    <x v="4"/>
    <s v="Heating,Cooling&amp;AirQuality"/>
    <s v="WaterHeaters&amp;Geysers"/>
    <n v="1439"/>
    <n v="1999"/>
    <n v="0.28000000000000003"/>
    <x v="1"/>
    <x v="3"/>
    <x v="2"/>
    <x v="20"/>
    <n v="53803"/>
    <x v="0"/>
    <n v="258.25439999999998"/>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s v="InstaCuppa Portable Blender for Smoothie, Milk Shakes, Crushing Ice and Juices, USB Rechargeable Personal Blender Machine for Kitchen with 4000 mAh Rechargeable Battery, 230 Watt Motor, 500 ML"/>
    <x v="913"/>
    <x v="149"/>
    <x v="4"/>
    <s v="Kitchen&amp;HomeAppliances"/>
    <s v="SmallKitchenAppliances"/>
    <n v="2799"/>
    <n v="3499"/>
    <n v="0.2"/>
    <x v="1"/>
    <x v="3"/>
    <x v="2"/>
    <x v="6"/>
    <n v="546"/>
    <x v="1"/>
    <n v="2.4570000000000003"/>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s v="Lifelong LLWH106 Flash 3 Litres Instant Water Heater for Home Use, 8 Bar Pressure,Power On/Off Indicator and Advanced Safety, (3000W, ISI Certified, 2 Years Warranty)"/>
    <x v="924"/>
    <x v="152"/>
    <x v="4"/>
    <s v="Heating,Cooling&amp;AirQuality"/>
    <s v="WaterHeaters&amp;Geysers"/>
    <n v="2088"/>
    <n v="5550"/>
    <n v="0.62"/>
    <x v="0"/>
    <x v="0"/>
    <x v="2"/>
    <x v="1"/>
    <n v="5292"/>
    <x v="0"/>
    <n v="21.167999999999999"/>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s v="Hindware Atlantic Compacto 3 Litre Instant water heater with Stainless Steel Tank, Robust Construction, Pressure Relief Valve And I-thermostat Feature (White And Grey)"/>
    <x v="925"/>
    <x v="152"/>
    <x v="4"/>
    <s v="Heating,Cooling&amp;AirQuality"/>
    <s v="WaterHeaters&amp;Geysers"/>
    <n v="2399"/>
    <n v="4590"/>
    <n v="0.48"/>
    <x v="1"/>
    <x v="1"/>
    <x v="2"/>
    <x v="3"/>
    <n v="444"/>
    <x v="1"/>
    <n v="1.8203999999999998"/>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s v="ATOM Selves-MH 200 GM Digital Pocket Scale"/>
    <x v="926"/>
    <x v="146"/>
    <x v="4"/>
    <s v="Kitchen&amp;HomeAppliances"/>
    <s v="SmallKitchenAppliances"/>
    <n v="308"/>
    <n v="499"/>
    <n v="0.38"/>
    <x v="1"/>
    <x v="3"/>
    <x v="0"/>
    <x v="2"/>
    <n v="4584"/>
    <x v="0"/>
    <n v="17.877599999999997"/>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s v="Crompton InstaBliss 3-L Instant Water Heater (Geyser) with Advanced 4 Level Safety"/>
    <x v="927"/>
    <x v="152"/>
    <x v="4"/>
    <s v="Heating,Cooling&amp;AirQuality"/>
    <s v="WaterHeaters&amp;Geysers"/>
    <n v="2599"/>
    <n v="4400"/>
    <n v="0.41"/>
    <x v="1"/>
    <x v="1"/>
    <x v="2"/>
    <x v="3"/>
    <n v="14947"/>
    <x v="0"/>
    <n v="61.282699999999991"/>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s v="Croma 1100 W Dry Iron with Weilburger Dual Soleplate Coating (CRSHAH702SIR11, White)"/>
    <x v="928"/>
    <x v="150"/>
    <x v="4"/>
    <s v="Kitchen&amp;HomeAppliances"/>
    <s v="Vacuum,Cleaning&amp;Ironing"/>
    <n v="479"/>
    <n v="1000"/>
    <n v="0.52"/>
    <x v="0"/>
    <x v="1"/>
    <x v="0"/>
    <x v="0"/>
    <n v="1559"/>
    <x v="0"/>
    <n v="6.5477999999999996"/>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s v="Lint Roller with 40 Paper Sheets, 22 x 5 cm (Grey)"/>
    <x v="929"/>
    <x v="145"/>
    <x v="4"/>
    <s v="Kitchen&amp;HomeAppliances"/>
    <s v="Vacuum,Cleaning&amp;Ironing"/>
    <n v="245"/>
    <n v="299"/>
    <n v="0.18"/>
    <x v="1"/>
    <x v="4"/>
    <x v="0"/>
    <x v="3"/>
    <n v="1660"/>
    <x v="0"/>
    <n v="6.8059999999999992"/>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s v="Portable Lint Remover Pet Fur Remover Clothes Fuzz Remover Pet Hairball Quick Epilator Shaver Removing Dust Pet Hair from Clothing Furniture Perfect for Clothing,Furniture,Couch,Carpet (Standard)"/>
    <x v="930"/>
    <x v="145"/>
    <x v="4"/>
    <s v="Kitchen&amp;HomeAppliances"/>
    <s v="Vacuum,Cleaning&amp;Ironing"/>
    <n v="179"/>
    <n v="799"/>
    <n v="0.78"/>
    <x v="0"/>
    <x v="0"/>
    <x v="1"/>
    <x v="12"/>
    <n v="132"/>
    <x v="1"/>
    <n v="0.4620000000000000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s v="atomberg Renesa 1200mm BLDC Motor with Remote 3 Blade Energy Saving Ceiling Fan (Matt Black)"/>
    <x v="931"/>
    <x v="167"/>
    <x v="4"/>
    <s v="Heating,Cooling&amp;AirQuality"/>
    <s v="Fans"/>
    <n v="3569"/>
    <n v="5190"/>
    <n v="0.31"/>
    <x v="1"/>
    <x v="3"/>
    <x v="2"/>
    <x v="4"/>
    <n v="28629"/>
    <x v="0"/>
    <n v="123.1046999999999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s v="Pigeon by Stovekraft Amaze Plus Electric Kettle (14313) with Stainless Steel Body, 1.8 litre, used for boiling Water, making tea and coffee, instant noodles, soup etc. 1500 Watt (Silver)"/>
    <x v="801"/>
    <x v="142"/>
    <x v="4"/>
    <s v="Kitchen&amp;HomeAppliances"/>
    <s v="SmallKitchenAppliances"/>
    <n v="699"/>
    <n v="1345"/>
    <n v="0.48"/>
    <x v="1"/>
    <x v="1"/>
    <x v="2"/>
    <x v="2"/>
    <n v="8446"/>
    <x v="0"/>
    <n v="32.939399999999999"/>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s v="Usha CookJoy (CJ1600WPC) 1600 Watt Induction cooktop (Black)"/>
    <x v="932"/>
    <x v="148"/>
    <x v="4"/>
    <s v="Kitchen&amp;HomeAppliances"/>
    <s v="SmallKitchenAppliances"/>
    <n v="2089"/>
    <n v="4000"/>
    <n v="0.48"/>
    <x v="1"/>
    <x v="1"/>
    <x v="2"/>
    <x v="0"/>
    <n v="11199"/>
    <x v="0"/>
    <n v="47.035800000000002"/>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s v="Reffair AX30 [MAX] Portable Air Purifier for Car, Home &amp; Office | Smart Ionizer Function | H13 Grade True HEPA Filter [Internationally Tested] Aromabuds Fragrance Option - Black"/>
    <x v="933"/>
    <x v="179"/>
    <x v="7"/>
    <s v="CarAccessories"/>
    <s v="InteriorAccessories"/>
    <n v="2339"/>
    <n v="4000"/>
    <n v="0.42"/>
    <x v="1"/>
    <x v="1"/>
    <x v="2"/>
    <x v="11"/>
    <n v="1118"/>
    <x v="0"/>
    <n v="4.2484000000000002"/>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s v="!!1000 Watt/2000-Watt Room Heater!! Fan Heater!!Pure White!!HN-2500!!Made in India!!"/>
    <x v="934"/>
    <x v="144"/>
    <x v="4"/>
    <s v="Heating,Cooling&amp;AirQuality"/>
    <s v="RoomHeaters"/>
    <n v="784"/>
    <n v="1599"/>
    <n v="0.51"/>
    <x v="0"/>
    <x v="1"/>
    <x v="2"/>
    <x v="6"/>
    <n v="11"/>
    <x v="1"/>
    <n v="4.9499999999999995E-2"/>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s v="Eureka Forbes Wet &amp; Dry Ultimo 1400 Watts Multipurpose Vacuum Cleaner,Power Suction &amp; Blower with 20 litres Tank Capacity,6 Accessories,1 Year Warranty,Compact,Light Weight &amp; Easy to use (Red)"/>
    <x v="935"/>
    <x v="180"/>
    <x v="4"/>
    <s v="Kitchen&amp;HomeAppliances"/>
    <s v="Vacuum,Cleaning&amp;Ironing"/>
    <n v="5499"/>
    <n v="9999"/>
    <n v="0.45"/>
    <x v="1"/>
    <x v="1"/>
    <x v="2"/>
    <x v="11"/>
    <n v="4353"/>
    <x v="0"/>
    <n v="16.541399999999999"/>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s v="Activa Heat-Max 2000 Watts Room Heater (White color ) with ABS body"/>
    <x v="936"/>
    <x v="144"/>
    <x v="4"/>
    <s v="Heating,Cooling&amp;AirQuality"/>
    <s v="RoomHeaters"/>
    <n v="899"/>
    <n v="1990"/>
    <n v="0.55000000000000004"/>
    <x v="0"/>
    <x v="1"/>
    <x v="2"/>
    <x v="3"/>
    <n v="185"/>
    <x v="1"/>
    <n v="0.7584999999999999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s v="PHILIPS HL1655/00 Hand Blender, White Jar 250W"/>
    <x v="937"/>
    <x v="149"/>
    <x v="4"/>
    <s v="Kitchen&amp;HomeAppliances"/>
    <s v="SmallKitchenAppliances"/>
    <n v="1695"/>
    <n v="1695"/>
    <n v="0"/>
    <x v="1"/>
    <x v="4"/>
    <x v="2"/>
    <x v="0"/>
    <n v="14290"/>
    <x v="0"/>
    <n v="60.018000000000001"/>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s v="Bajaj DX-2 600W Dry Iron with Advance Soleplate and Anti-Bacterial German Coating Technology, Grey"/>
    <x v="881"/>
    <x v="150"/>
    <x v="4"/>
    <s v="Kitchen&amp;HomeAppliances"/>
    <s v="Vacuum,Cleaning&amp;Ironing"/>
    <n v="499"/>
    <n v="940"/>
    <n v="0.47"/>
    <x v="1"/>
    <x v="1"/>
    <x v="0"/>
    <x v="3"/>
    <n v="3036"/>
    <x v="0"/>
    <n v="12.447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s v="V-Guard Zio Instant Water Geyser | 3 Litre | 3000 W Heating | White-Blue | | 2 Year Warranty"/>
    <x v="938"/>
    <x v="152"/>
    <x v="4"/>
    <s v="Heating,Cooling&amp;AirQuality"/>
    <s v="WaterHeaters&amp;Geysers"/>
    <n v="2699"/>
    <n v="4700"/>
    <n v="0.43"/>
    <x v="1"/>
    <x v="1"/>
    <x v="2"/>
    <x v="0"/>
    <n v="1296"/>
    <x v="0"/>
    <n v="5.4432"/>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s v="Homeistic Applience‚Ñ¢ Instant Electric Water Heater Faucet Tap For Kitchen And Bathroom Sink Digital Water Heating Tap with Shower Head ABS Body- Shock Proof (Pack Of 1. White)"/>
    <x v="939"/>
    <x v="152"/>
    <x v="4"/>
    <s v="Heating,Cooling&amp;AirQuality"/>
    <s v="WaterHeaters&amp;Geysers"/>
    <n v="1448"/>
    <n v="2999"/>
    <n v="0.52"/>
    <x v="0"/>
    <x v="1"/>
    <x v="2"/>
    <x v="6"/>
    <n v="19"/>
    <x v="1"/>
    <n v="8.5499999999999993E-2"/>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s v="Kitchenwell 18Pc Plastic Food Snack Bag Pouch Clip Sealer for Keeping Food Fresh for Home, Kitchen, Camping Snack Seal Sealing Bag Clips (Multi-Color) | (Pack of 18)|"/>
    <x v="940"/>
    <x v="166"/>
    <x v="4"/>
    <s v="Kitchen&amp;HomeAppliances"/>
    <s v="SmallKitchenAppliances"/>
    <n v="79"/>
    <n v="79"/>
    <n v="0"/>
    <x v="1"/>
    <x v="4"/>
    <x v="1"/>
    <x v="1"/>
    <n v="97"/>
    <x v="1"/>
    <n v="0.38800000000000001"/>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s v="Havells Instanio 10 Litre Storage Water Heater with Flexi Pipe and Free installation (White Blue)"/>
    <x v="941"/>
    <x v="155"/>
    <x v="4"/>
    <s v="Heating,Cooling&amp;AirQuality"/>
    <s v="WaterHeaters&amp;Geysers"/>
    <n v="6990"/>
    <n v="14290"/>
    <n v="0.51"/>
    <x v="0"/>
    <x v="1"/>
    <x v="2"/>
    <x v="5"/>
    <n v="1771"/>
    <x v="0"/>
    <n v="7.7924000000000007"/>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s v="Prestige PIC 16.0+ 1900W Induction Cooktop with Soft Touch Push Buttons (Black)"/>
    <x v="942"/>
    <x v="148"/>
    <x v="4"/>
    <s v="Kitchen&amp;HomeAppliances"/>
    <s v="SmallKitchenAppliances"/>
    <n v="2698"/>
    <n v="3945"/>
    <n v="0.32"/>
    <x v="1"/>
    <x v="3"/>
    <x v="2"/>
    <x v="1"/>
    <n v="15034"/>
    <x v="0"/>
    <n v="60.136000000000003"/>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s v="AGARO 33398 Rapid 1000-Watt, 10-Litre Wet &amp; Dry Vacuum Cleaner, with Blower Function (Red &amp; Black)"/>
    <x v="943"/>
    <x v="180"/>
    <x v="4"/>
    <s v="Kitchen&amp;HomeAppliances"/>
    <s v="Vacuum,Cleaning&amp;Ironing"/>
    <n v="3199"/>
    <n v="5999"/>
    <n v="0.47"/>
    <x v="1"/>
    <x v="1"/>
    <x v="2"/>
    <x v="1"/>
    <n v="3242"/>
    <x v="0"/>
    <n v="12.9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s v="KENT 16026 Electric Kettle Stainless Steel 1.8 L | 1500W | Superfast Boiling | Auto Shut-Off | Boil Dry Protection | 360¬∞ Rotating Base | Water Level Indicator"/>
    <x v="944"/>
    <x v="154"/>
    <x v="4"/>
    <s v="Kitchen&amp;HomeAppliances"/>
    <s v="SmallKitchenAppliances"/>
    <n v="1199"/>
    <n v="1950"/>
    <n v="0.39"/>
    <x v="1"/>
    <x v="3"/>
    <x v="2"/>
    <x v="2"/>
    <n v="2832"/>
    <x v="0"/>
    <n v="11.044799999999999"/>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s v="SKYTONE Stainless Steel Electric Meat Grinders with Bowl 700W Heavy for Kitchen Food Chopper, Meat, Vegetables, Onion , Garlic Slicer Dicer, Fruit &amp; Nuts Blender (2L, 700 Watts)"/>
    <x v="945"/>
    <x v="164"/>
    <x v="4"/>
    <s v="Kitchen&amp;HomeAppliances"/>
    <s v="SmallKitchenAppliances"/>
    <n v="1414"/>
    <n v="2799"/>
    <n v="0.49"/>
    <x v="1"/>
    <x v="1"/>
    <x v="2"/>
    <x v="1"/>
    <n v="1498"/>
    <x v="0"/>
    <n v="5.99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s v="KENT 16088 Vogue Electric Kettle 1.8 Litre 1500 W | Stainless Steel body | Auto shut off over heating protection | 1 Year Warranty"/>
    <x v="946"/>
    <x v="142"/>
    <x v="4"/>
    <s v="Kitchen&amp;HomeAppliances"/>
    <s v="SmallKitchenAppliances"/>
    <n v="999"/>
    <n v="1950"/>
    <n v="0.49"/>
    <x v="1"/>
    <x v="1"/>
    <x v="2"/>
    <x v="11"/>
    <n v="305"/>
    <x v="1"/>
    <n v="1.159"/>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s v="Eureka Forbes Supervac 1600 Watts Powerful Suction,bagless Vacuum Cleaner with cyclonic Technology,7 Accessories,1 Year Warranty,Compact,Lightweight &amp; Easy to use (Red)"/>
    <x v="947"/>
    <x v="168"/>
    <x v="4"/>
    <s v="Kitchen&amp;HomeAppliances"/>
    <s v="Vacuum,Cleaning&amp;Ironing"/>
    <n v="5999"/>
    <n v="9999"/>
    <n v="0.4"/>
    <x v="1"/>
    <x v="3"/>
    <x v="2"/>
    <x v="0"/>
    <n v="1191"/>
    <x v="0"/>
    <n v="5.0022000000000002"/>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s v="Mi Air Purifier 3 with True HEPA Filter, removes air pollutants, smoke, odor, bacteria &amp; viruses with 99.97% efficiency, coverage area up to 484 sq. ft., Wi-Fi &amp; Voice control - Alexa/GA (white)"/>
    <x v="948"/>
    <x v="181"/>
    <x v="4"/>
    <s v="Heating,Cooling&amp;AirQuality"/>
    <s v="AirPurifiers"/>
    <n v="9970"/>
    <n v="12999"/>
    <n v="0.23"/>
    <x v="1"/>
    <x v="3"/>
    <x v="2"/>
    <x v="4"/>
    <n v="4049"/>
    <x v="0"/>
    <n v="17.41070000000000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s v="Tata Swach Bulb 6000-Litre Cartridge, 1 Piece, White, Hollow Fiber Membrane"/>
    <x v="949"/>
    <x v="182"/>
    <x v="4"/>
    <s v="Kitchen&amp;HomeAppliances"/>
    <s v="WaterPurifiers&amp;Accessories"/>
    <n v="698"/>
    <n v="699"/>
    <n v="0"/>
    <x v="1"/>
    <x v="4"/>
    <x v="2"/>
    <x v="0"/>
    <n v="3160"/>
    <x v="0"/>
    <n v="13.272000000000002"/>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s v="Havells Ambrose 1200mm Ceiling Fan (Gold Mist Wood)"/>
    <x v="950"/>
    <x v="167"/>
    <x v="4"/>
    <s v="Heating,Cooling&amp;AirQuality"/>
    <s v="Fans"/>
    <n v="2199"/>
    <n v="3190"/>
    <n v="0.31"/>
    <x v="1"/>
    <x v="3"/>
    <x v="2"/>
    <x v="4"/>
    <n v="9650"/>
    <x v="0"/>
    <n v="41.494999999999997"/>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s v="PrettyKrafts Laundry Bag / Basket for Dirty Clothes, Folding Round Laundry Bag,Set of 2, Black Wave"/>
    <x v="951"/>
    <x v="183"/>
    <x v="4"/>
    <s v="HomeStorage&amp;Organization"/>
    <s v="LaundryOrganization"/>
    <n v="320"/>
    <n v="799"/>
    <n v="0.6"/>
    <x v="0"/>
    <x v="1"/>
    <x v="0"/>
    <x v="0"/>
    <n v="3846"/>
    <x v="0"/>
    <n v="16.153200000000002"/>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s v="FABWARE Lint Remover for Clothes - Sticky Lint Roller for Clothes, Furniture, Wool, Coat, Car Seats, Carpet, Fabric, Dust Cleaner, Pet Hair Remover with 1 Handle &amp; 1 Refill Total 60 Sheets &amp; 1 Cover"/>
    <x v="952"/>
    <x v="145"/>
    <x v="4"/>
    <s v="Kitchen&amp;HomeAppliances"/>
    <s v="Vacuum,Cleaning&amp;Ironing"/>
    <n v="298"/>
    <n v="499"/>
    <n v="0.4"/>
    <x v="1"/>
    <x v="3"/>
    <x v="0"/>
    <x v="5"/>
    <n v="290"/>
    <x v="1"/>
    <n v="1.276"/>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s v="Brayden Fito Atom Rechargeable Smoothie Blender with 2000 mAh Battery and 3.7V Motor with 400ml Tritan Jar (Blue)"/>
    <x v="953"/>
    <x v="160"/>
    <x v="4"/>
    <s v="Kitchen&amp;HomeAppliances"/>
    <s v="SmallKitchenAppliances"/>
    <n v="1199"/>
    <n v="1499"/>
    <n v="0.2"/>
    <x v="1"/>
    <x v="3"/>
    <x v="2"/>
    <x v="11"/>
    <n v="2206"/>
    <x v="0"/>
    <n v="8.382799999999999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s v="Bajaj Frore 1200 mm Ceiling Fan (Brown)"/>
    <x v="954"/>
    <x v="167"/>
    <x v="4"/>
    <s v="Heating,Cooling&amp;AirQuality"/>
    <s v="Fans"/>
    <n v="1399"/>
    <n v="2660"/>
    <n v="0.47"/>
    <x v="1"/>
    <x v="1"/>
    <x v="2"/>
    <x v="3"/>
    <n v="9349"/>
    <x v="0"/>
    <n v="38.330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s v="Venus Digital Kitchen Weighing Scale &amp; Food Weight Machine for Health, Fitness, Home Baking &amp; Cooking Scale, 2 Year Warranty &amp; Battery Included (Weighing Scale Without Bowl) Capacity 10 Kg, 1 Gm"/>
    <x v="955"/>
    <x v="146"/>
    <x v="4"/>
    <s v="Kitchen&amp;HomeAppliances"/>
    <s v="SmallKitchenAppliances"/>
    <n v="599"/>
    <n v="2799"/>
    <n v="0.79"/>
    <x v="0"/>
    <x v="0"/>
    <x v="2"/>
    <x v="2"/>
    <n v="578"/>
    <x v="1"/>
    <n v="2.2542"/>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s v="Bajaj ATX 4 750-Watt Pop-up Toaster (White)"/>
    <x v="956"/>
    <x v="171"/>
    <x v="4"/>
    <s v="Kitchen&amp;HomeAppliances"/>
    <s v="SmallKitchenAppliances"/>
    <n v="1499"/>
    <n v="1499"/>
    <n v="0"/>
    <x v="1"/>
    <x v="4"/>
    <x v="2"/>
    <x v="4"/>
    <n v="9331"/>
    <x v="0"/>
    <n v="40.123299999999993"/>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s v="Coway Professional Air Purifier for Home, Longest Filter Life 8500 Hrs, Green True HEPA Filter, Traps 99.99% Virus &amp; PM 0.1 Particles, Warranty 7 Years (AirMega 150 (AP-1019C))"/>
    <x v="957"/>
    <x v="181"/>
    <x v="4"/>
    <s v="Heating,Cooling&amp;AirQuality"/>
    <s v="AirPurifiers"/>
    <n v="14400"/>
    <n v="59900"/>
    <n v="0.76"/>
    <x v="0"/>
    <x v="0"/>
    <x v="2"/>
    <x v="5"/>
    <n v="3837"/>
    <x v="0"/>
    <n v="16.882800000000003"/>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s v="KENT Gold Optima Gravity Water Purifier (11016) | UF Technology Based | Non-Electric &amp; Chemical Free | Counter Top | 10L Storage | White"/>
    <x v="958"/>
    <x v="182"/>
    <x v="4"/>
    <s v="Kitchen&amp;HomeAppliances"/>
    <s v="WaterPurifiers&amp;Accessories"/>
    <n v="1699"/>
    <n v="1900"/>
    <n v="0.11"/>
    <x v="1"/>
    <x v="4"/>
    <x v="2"/>
    <x v="9"/>
    <n v="11456"/>
    <x v="0"/>
    <n v="41.241599999999998"/>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s v="HOMEPACK 750W Radiant Room Home Office Heaters For Winter"/>
    <x v="959"/>
    <x v="143"/>
    <x v="4"/>
    <s v="Heating,Cooling&amp;AirQuality"/>
    <s v="RoomHeaters"/>
    <n v="649"/>
    <n v="999"/>
    <n v="0.35"/>
    <x v="1"/>
    <x v="3"/>
    <x v="2"/>
    <x v="11"/>
    <n v="49"/>
    <x v="1"/>
    <n v="0.1862"/>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s v="Bajaj Rex 750W Mixer Grinder with Nutri Pro Feature, 4 Jars, White"/>
    <x v="960"/>
    <x v="151"/>
    <x v="4"/>
    <s v="Kitchen&amp;HomeAppliances"/>
    <s v="SmallKitchenAppliances"/>
    <n v="3249"/>
    <n v="6375"/>
    <n v="0.49"/>
    <x v="1"/>
    <x v="1"/>
    <x v="2"/>
    <x v="1"/>
    <n v="4978"/>
    <x v="0"/>
    <n v="19.911999999999999"/>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s v="Heart Home Waterproof Round Non Wovan Laundry Bag/Hamper|Metalic Printed With Handles|Foldable Bin &amp; 45 Liter Capicity|Size 37 x 37 x 49, Pack of 1 (Grey &amp; Black)-HEARTXY11447"/>
    <x v="961"/>
    <x v="158"/>
    <x v="4"/>
    <s v="HomeStorage&amp;Organization"/>
    <s v="LaundryOrganization"/>
    <n v="199"/>
    <n v="499"/>
    <n v="0.6"/>
    <x v="0"/>
    <x v="1"/>
    <x v="1"/>
    <x v="3"/>
    <n v="1996"/>
    <x v="0"/>
    <n v="8.1835999999999984"/>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s v="MILTON Smart Egg Boiler 360-Watts (Transparent and Silver Grey), Boil Up to 7 Eggs"/>
    <x v="962"/>
    <x v="162"/>
    <x v="4"/>
    <s v="Kitchen&amp;HomeAppliances"/>
    <s v="SmallKitchenAppliances"/>
    <n v="1099"/>
    <n v="1899"/>
    <n v="0.42"/>
    <x v="1"/>
    <x v="1"/>
    <x v="2"/>
    <x v="4"/>
    <n v="1811"/>
    <x v="0"/>
    <n v="7.7872999999999992"/>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s v="iBELL SEK15L Premium 1.5 Litre Stainless Steel Electric Kettle,1500W Auto Cut-Off Feature,Silver with Black"/>
    <x v="963"/>
    <x v="142"/>
    <x v="4"/>
    <s v="Kitchen&amp;HomeAppliances"/>
    <s v="SmallKitchenAppliances"/>
    <n v="664"/>
    <n v="1490"/>
    <n v="0.55000000000000004"/>
    <x v="0"/>
    <x v="1"/>
    <x v="2"/>
    <x v="1"/>
    <n v="2198"/>
    <x v="0"/>
    <n v="8.79199999999999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s v="Tosaa T2STSR Sandwich Gas Toaster Regular (Black)"/>
    <x v="964"/>
    <x v="163"/>
    <x v="4"/>
    <s v="Kitchen&amp;HomeAppliances"/>
    <s v="SmallKitchenAppliances"/>
    <n v="260"/>
    <n v="350"/>
    <n v="0.26"/>
    <x v="1"/>
    <x v="3"/>
    <x v="0"/>
    <x v="2"/>
    <n v="13127"/>
    <x v="0"/>
    <n v="51.195300000000003"/>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s v="V-Guard Divino 5 Star Rated 15 Litre Storage Water Heater (Geyser) with Advanced Safety Features, White"/>
    <x v="965"/>
    <x v="155"/>
    <x v="4"/>
    <s v="Heating,Cooling&amp;AirQuality"/>
    <s v="WaterHeaters&amp;Geysers"/>
    <n v="6499"/>
    <n v="8500"/>
    <n v="0.24"/>
    <x v="1"/>
    <x v="3"/>
    <x v="2"/>
    <x v="5"/>
    <n v="5865"/>
    <x v="0"/>
    <n v="25.806000000000004"/>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s v="Akiara¬Æ - Makes life easy Mini Sewing Machine with Table Set | Tailoring Machine | Hand Sewing Machine with extension table, foot pedal, adapter"/>
    <x v="966"/>
    <x v="184"/>
    <x v="4"/>
    <s v="Kitchen&amp;HomeAppliances"/>
    <s v="SewingMachines&amp;Accessories"/>
    <n v="1484"/>
    <n v="2499"/>
    <n v="0.41"/>
    <x v="1"/>
    <x v="1"/>
    <x v="2"/>
    <x v="7"/>
    <n v="1067"/>
    <x v="0"/>
    <n v="3.9479000000000002"/>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s v="Usha Steam Pro SI 3713, 1300 W Steam Iron, Powerful steam Output up to 18 g/min, Non-Stick Soleplate (White &amp; Blue)"/>
    <x v="967"/>
    <x v="159"/>
    <x v="4"/>
    <s v="Kitchen&amp;HomeAppliances"/>
    <s v="Vacuum,Cleaning&amp;Ironing"/>
    <n v="999"/>
    <n v="1560"/>
    <n v="0.36"/>
    <x v="1"/>
    <x v="3"/>
    <x v="2"/>
    <x v="9"/>
    <n v="4881"/>
    <x v="0"/>
    <n v="17.5716"/>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s v="Wonderchef Nutri-blend Complete Kitchen Machine | 22000 RPM Mixer Grinder, Blender, Chopper, Juicer | 400W Powerful motor | SS Blades | 4 Unbreakable Jars | 2 Years Warranty | Online Recipe Book By Chef Sanjeev Kapoor | Black"/>
    <x v="968"/>
    <x v="160"/>
    <x v="4"/>
    <s v="Kitchen&amp;HomeAppliances"/>
    <s v="SmallKitchenAppliances"/>
    <n v="3299"/>
    <n v="6500"/>
    <n v="0.49"/>
    <x v="1"/>
    <x v="1"/>
    <x v="2"/>
    <x v="7"/>
    <n v="11217"/>
    <x v="0"/>
    <n v="41.502900000000004"/>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s v="WIDEWINGS Electric Handheld Milk Wand Mixer Frother for Latte Coffee Hot Milk, Milk Frother for Coffee, Egg Beater, Hand Blender, Coffee Beater with Stand"/>
    <x v="969"/>
    <x v="149"/>
    <x v="4"/>
    <s v="Kitchen&amp;HomeAppliances"/>
    <s v="SmallKitchenAppliances"/>
    <n v="259"/>
    <n v="999"/>
    <n v="0.74"/>
    <x v="0"/>
    <x v="0"/>
    <x v="0"/>
    <x v="1"/>
    <n v="43"/>
    <x v="1"/>
    <n v="0.17199999999999999"/>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s v="Morphy Richards Icon Superb 750W Mixer Grinder, 4 Jars, Silver and Black"/>
    <x v="970"/>
    <x v="151"/>
    <x v="4"/>
    <s v="Kitchen&amp;HomeAppliances"/>
    <s v="SmallKitchenAppliances"/>
    <n v="3249"/>
    <n v="7795"/>
    <n v="0.57999999999999996"/>
    <x v="0"/>
    <x v="1"/>
    <x v="2"/>
    <x v="0"/>
    <n v="4664"/>
    <x v="0"/>
    <n v="19.588799999999999"/>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s v="Philips Handheld Garment Steamer GC360/30 - Vertical &amp; Horizontal Steaming, 1200 Watt, up to 22g/min"/>
    <x v="858"/>
    <x v="159"/>
    <x v="4"/>
    <s v="Kitchen&amp;HomeAppliances"/>
    <s v="Vacuum,Cleaning&amp;Ironing"/>
    <n v="4280"/>
    <n v="5995"/>
    <n v="0.28999999999999998"/>
    <x v="1"/>
    <x v="3"/>
    <x v="2"/>
    <x v="11"/>
    <n v="2112"/>
    <x v="0"/>
    <n v="8.0256000000000007"/>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s v="Vedini Transparent Empty Refillable Reusable Fine Mist Spray Bottle for Perfume, Travel with DIY Sticker Set ( 100ml, Pack of 4)"/>
    <x v="971"/>
    <x v="185"/>
    <x v="4"/>
    <s v="HomeStorage&amp;Organization"/>
    <s v="LaundryOrganization"/>
    <n v="189"/>
    <n v="299"/>
    <n v="0.37"/>
    <x v="1"/>
    <x v="3"/>
    <x v="1"/>
    <x v="0"/>
    <n v="2737"/>
    <x v="0"/>
    <n v="11.4954"/>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s v="Crompton Sea Sapphira 1200 mm Ultra High Speed 3 Blade Ceiling Fan (Lustre Brown, Pack of 1)"/>
    <x v="972"/>
    <x v="167"/>
    <x v="4"/>
    <s v="Heating,Cooling&amp;AirQuality"/>
    <s v="Fans"/>
    <n v="1449"/>
    <n v="2349"/>
    <n v="0.38"/>
    <x v="1"/>
    <x v="3"/>
    <x v="2"/>
    <x v="2"/>
    <n v="9019"/>
    <x v="0"/>
    <n v="35.174100000000003"/>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s v="Kuber Industries Waterproof Canvas Laundry Bag/Hamper|Metalic Printed With Handles|Foldable Bin &amp; 45 Liter Capicity|Size 37 x 37 x 46, Pack of 1 (Brown)"/>
    <x v="894"/>
    <x v="158"/>
    <x v="4"/>
    <s v="HomeStorage&amp;Organization"/>
    <s v="LaundryOrganization"/>
    <n v="199"/>
    <n v="499"/>
    <n v="0.6"/>
    <x v="0"/>
    <x v="1"/>
    <x v="1"/>
    <x v="1"/>
    <n v="10234"/>
    <x v="0"/>
    <n v="40.93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s v="JM SELLER 180 W 2021 Edition Electric Beater High Speed Hand Mixer Egg Beater for Cake Making and Whipping Cream with 7 Speed Control (White) with Free Spatula and Oil Brush"/>
    <x v="973"/>
    <x v="186"/>
    <x v="4"/>
    <s v="Kitchen&amp;HomeAppliances"/>
    <s v="SmallKitchenAppliances"/>
    <n v="474"/>
    <n v="1299"/>
    <n v="0.64"/>
    <x v="0"/>
    <x v="0"/>
    <x v="0"/>
    <x v="3"/>
    <n v="550"/>
    <x v="1"/>
    <n v="2.2549999999999999"/>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s v="Oratech Coffee Frother electric, milk frother electric, coffee beater, cappuccino maker, Coffee Foamer, Mocktail Mixer, Coffee Foam Maker, coffee whisker electric, Froth Maker, coffee stirrers electric, coffee frothers, Coffee Blender, (6 Month Warranty) (Multicolour)"/>
    <x v="974"/>
    <x v="149"/>
    <x v="4"/>
    <s v="Kitchen&amp;HomeAppliances"/>
    <s v="SmallKitchenAppliances"/>
    <n v="279"/>
    <n v="499"/>
    <n v="0.44"/>
    <x v="1"/>
    <x v="1"/>
    <x v="0"/>
    <x v="20"/>
    <n v="28"/>
    <x v="1"/>
    <n v="0.13439999999999999"/>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s v="Havells Glaze 74W Pearl Ivory Gold Ceiling Fan, Sweep: 1200 Mm"/>
    <x v="975"/>
    <x v="167"/>
    <x v="4"/>
    <s v="Heating,Cooling&amp;AirQuality"/>
    <s v="Fans"/>
    <n v="1999"/>
    <n v="4775"/>
    <n v="0.57999999999999996"/>
    <x v="0"/>
    <x v="1"/>
    <x v="2"/>
    <x v="0"/>
    <n v="1353"/>
    <x v="0"/>
    <n v="5.6825999999999999"/>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s v="Pick Ur Needs¬Æ Lint Remover for Clothes High Range Rechargeable Lint Shaver for All Types of Clothes, Fabrics, Blanket with 1 Extra Blade Multicolor (Rechargeable)"/>
    <x v="976"/>
    <x v="145"/>
    <x v="4"/>
    <s v="Kitchen&amp;HomeAppliances"/>
    <s v="Vacuum,Cleaning&amp;Ironing"/>
    <n v="799"/>
    <n v="1230"/>
    <n v="0.35"/>
    <x v="1"/>
    <x v="3"/>
    <x v="2"/>
    <x v="3"/>
    <n v="2138"/>
    <x v="0"/>
    <n v="8.7657999999999987"/>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s v="Rico Japanese Technology Rechargeable Wireless Electric Chopper with Replacement Warranty - Stainless Steel Blades, One Touch Operation, 10 Seconds Chopping, Mincing Vegetable, Meat - 250 ML, 30 Watts"/>
    <x v="977"/>
    <x v="164"/>
    <x v="4"/>
    <s v="Kitchen&amp;HomeAppliances"/>
    <s v="SmallKitchenAppliances"/>
    <n v="949"/>
    <n v="1999"/>
    <n v="0.53"/>
    <x v="0"/>
    <x v="1"/>
    <x v="2"/>
    <x v="1"/>
    <n v="1679"/>
    <x v="0"/>
    <n v="6.7160000000000002"/>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s v="Butterfly Smart Wet Grinder, 2L (White) with Coconut Scrapper Attachment, Output - 150 W, Input 260 W"/>
    <x v="978"/>
    <x v="187"/>
    <x v="4"/>
    <s v="Kitchen&amp;HomeAppliances"/>
    <s v="SmallKitchenAppliances"/>
    <n v="3657.66"/>
    <n v="5156"/>
    <n v="0.28999999999999998"/>
    <x v="1"/>
    <x v="3"/>
    <x v="2"/>
    <x v="2"/>
    <n v="12837"/>
    <x v="0"/>
    <n v="50.064299999999996"/>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s v="AGARO Marvel 9 Liters Oven Toaster Griller, Cake Baking OTG (Black)"/>
    <x v="979"/>
    <x v="188"/>
    <x v="4"/>
    <s v="Kitchen&amp;HomeAppliances"/>
    <s v="SmallKitchenAppliances"/>
    <n v="1699"/>
    <n v="1999"/>
    <n v="0.15"/>
    <x v="1"/>
    <x v="4"/>
    <x v="2"/>
    <x v="3"/>
    <n v="8873"/>
    <x v="0"/>
    <n v="36.379299999999994"/>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s v="Philips GC1920/28 1440-Watt Non-Stick Soleplate Steam Iron"/>
    <x v="980"/>
    <x v="159"/>
    <x v="4"/>
    <s v="Kitchen&amp;HomeAppliances"/>
    <s v="Vacuum,Cleaning&amp;Ironing"/>
    <n v="1849"/>
    <n v="2095"/>
    <n v="0.12"/>
    <x v="1"/>
    <x v="4"/>
    <x v="2"/>
    <x v="4"/>
    <n v="7681"/>
    <x v="0"/>
    <n v="33.028300000000002"/>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s v="Havells OFR 13 Wave Fin with PTC Fan Heater 2900 Watts (Black)"/>
    <x v="981"/>
    <x v="144"/>
    <x v="4"/>
    <s v="Heating,Cooling&amp;AirQuality"/>
    <s v="RoomHeaters"/>
    <n v="12499"/>
    <n v="19825"/>
    <n v="0.37"/>
    <x v="1"/>
    <x v="3"/>
    <x v="2"/>
    <x v="3"/>
    <n v="322"/>
    <x v="1"/>
    <n v="1.3201999999999998"/>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s v="Bajaj DHX-9 1000W Heavy Weight Dry Iron with Advance Soleplate and Anti-Bacterial German Coating Technology, Ivory"/>
    <x v="982"/>
    <x v="150"/>
    <x v="4"/>
    <s v="Kitchen&amp;HomeAppliances"/>
    <s v="Vacuum,Cleaning&amp;Ironing"/>
    <n v="1099"/>
    <n v="1920"/>
    <n v="0.43"/>
    <x v="1"/>
    <x v="1"/>
    <x v="2"/>
    <x v="0"/>
    <n v="9772"/>
    <x v="0"/>
    <n v="41.0424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s v="Aquasure From Aquaguard Amaze RO+UV+MTDS,7L storage water purifier,suitable for borewell,tanker,municipal water (Grey) from Eureka Forbes"/>
    <x v="983"/>
    <x v="182"/>
    <x v="4"/>
    <s v="Kitchen&amp;HomeAppliances"/>
    <s v="WaterPurifiers&amp;Accessories"/>
    <n v="8199"/>
    <n v="16000"/>
    <n v="0.49"/>
    <x v="1"/>
    <x v="1"/>
    <x v="2"/>
    <x v="2"/>
    <n v="18497"/>
    <x v="0"/>
    <n v="72.138300000000001"/>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s v="ROYAL STEP Portable Electric USB Juice Maker Juicer Bottle Blender Grinder Mixer,6 Blades Rechargeable Bottle with (MULTII) (MULTI COLOUR 6 BLED JUICER MIXER)"/>
    <x v="984"/>
    <x v="160"/>
    <x v="4"/>
    <s v="Kitchen&amp;HomeAppliances"/>
    <s v="SmallKitchenAppliances"/>
    <n v="499"/>
    <n v="2199"/>
    <n v="0.77"/>
    <x v="0"/>
    <x v="0"/>
    <x v="0"/>
    <x v="7"/>
    <n v="53"/>
    <x v="1"/>
    <n v="0.196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s v="KENT 16068 Zoom Vacuum Cleaner for Home and Car 130 W | Cordless, Hoseless, Rechargeable HEPA Filters Vacuum Cleaner with Cyclonic Technology | Bagless Design and Multi Nozzle Operation | Blue"/>
    <x v="985"/>
    <x v="161"/>
    <x v="4"/>
    <s v="Kitchen&amp;HomeAppliances"/>
    <s v="Vacuum,Cleaning&amp;Ironing"/>
    <n v="6999"/>
    <n v="14999"/>
    <n v="0.53"/>
    <x v="0"/>
    <x v="1"/>
    <x v="2"/>
    <x v="3"/>
    <n v="1728"/>
    <x v="0"/>
    <n v="7.0847999999999995"/>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s v="ENEM Sealing Machine | 12 Inch (300 mm) | 1 Year Warranty | Full Customer Support | Beep Sound Function | Plastic Packing Machine | Plastic Bag Sealing Machine | Heat Sealer Machine | Plastic Sealing Machine | Blue | Made in India"/>
    <x v="986"/>
    <x v="166"/>
    <x v="4"/>
    <s v="Kitchen&amp;HomeAppliances"/>
    <s v="SmallKitchenAppliances"/>
    <n v="1595"/>
    <n v="1799"/>
    <n v="0.11"/>
    <x v="1"/>
    <x v="4"/>
    <x v="2"/>
    <x v="1"/>
    <n v="2877"/>
    <x v="0"/>
    <n v="11.507999999999999"/>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s v="Wipro Vesta 1200 Watt GD203 Heavyweight Automatic Dry Iron| Quick Heat Up| Anti bacterial German Weilburger Double Coated Black Soleplate |2 Years Warranty"/>
    <x v="987"/>
    <x v="150"/>
    <x v="4"/>
    <s v="Kitchen&amp;HomeAppliances"/>
    <s v="Vacuum,Cleaning&amp;Ironing"/>
    <n v="1049"/>
    <n v="1950"/>
    <n v="0.46"/>
    <x v="1"/>
    <x v="1"/>
    <x v="2"/>
    <x v="11"/>
    <n v="250"/>
    <x v="1"/>
    <n v="0.95"/>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s v="Inalsa Electric Kettle Prism Inox - 1350 W with LED Illumination &amp; Boro-Silicate Body, 1.8 L Capacity along with Cordless Base, 2 Year Warranty (Black)"/>
    <x v="988"/>
    <x v="154"/>
    <x v="4"/>
    <s v="Kitchen&amp;HomeAppliances"/>
    <s v="SmallKitchenAppliances"/>
    <n v="1182"/>
    <n v="2995"/>
    <n v="0.61"/>
    <x v="0"/>
    <x v="0"/>
    <x v="2"/>
    <x v="0"/>
    <n v="5178"/>
    <x v="0"/>
    <n v="21.747600000000002"/>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s v="VRPRIME Lint Roller Lint Remover for Clothes, Pet | 360 Sheets Reusable Sticky Easy-Tear Sheet Brush for Clothes, Furniture, Carpet, Dog Fur, Sweater, Dust &amp; Dirt (4 Rolls - 90 Sheet Each Roll)"/>
    <x v="989"/>
    <x v="145"/>
    <x v="4"/>
    <s v="Kitchen&amp;HomeAppliances"/>
    <s v="Vacuum,Cleaning&amp;Ironing"/>
    <n v="499"/>
    <n v="999"/>
    <n v="0.5"/>
    <x v="0"/>
    <x v="1"/>
    <x v="0"/>
    <x v="13"/>
    <n v="79"/>
    <x v="1"/>
    <n v="0.363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s v="Philips AC1215/20 Air purifier, removes 99.97% airborne pollutants, 4-stage filtration with True HEPA filter (white)"/>
    <x v="990"/>
    <x v="181"/>
    <x v="4"/>
    <s v="Heating,Cooling&amp;AirQuality"/>
    <s v="AirPurifiers"/>
    <n v="8799"/>
    <n v="11995"/>
    <n v="0.27"/>
    <x v="1"/>
    <x v="3"/>
    <x v="2"/>
    <x v="3"/>
    <n v="4157"/>
    <x v="0"/>
    <n v="17.043699999999998"/>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s v="Eopora PTC Ceramic Fast Heating Room Heater for Bedroom, 1500/1000 Watts Room Heater for Home, Electric Heater, Electric Fan Heater for Home Office Bedroom (White)"/>
    <x v="991"/>
    <x v="143"/>
    <x v="4"/>
    <s v="Heating,Cooling&amp;AirQuality"/>
    <s v="RoomHeaters"/>
    <n v="1529"/>
    <n v="2999"/>
    <n v="0.49"/>
    <x v="1"/>
    <x v="1"/>
    <x v="2"/>
    <x v="8"/>
    <n v="29"/>
    <x v="1"/>
    <n v="9.5699999999999993E-2"/>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s v="Usha Goliath GO1200WG Heavy Weight 1200-Watt Dry Iron, 1.8 Kg(Red)"/>
    <x v="992"/>
    <x v="150"/>
    <x v="4"/>
    <s v="Kitchen&amp;HomeAppliances"/>
    <s v="Vacuum,Cleaning&amp;Ironing"/>
    <n v="1199"/>
    <n v="1690"/>
    <n v="0.28999999999999998"/>
    <x v="1"/>
    <x v="3"/>
    <x v="2"/>
    <x v="0"/>
    <n v="4580"/>
    <x v="0"/>
    <n v="19.23600000000000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s v="Wipro Vesta Electric Egg Boiler, 360 Watts, 3 Boiling Modes, Stainless Steel Body and Heating Plate, Boils up to 7 Eggs at a time, Automatic Shut Down, White, Standard (VB021070)"/>
    <x v="993"/>
    <x v="162"/>
    <x v="4"/>
    <s v="Kitchen&amp;HomeAppliances"/>
    <s v="SmallKitchenAppliances"/>
    <n v="1052"/>
    <n v="1790"/>
    <n v="0.41"/>
    <x v="1"/>
    <x v="1"/>
    <x v="2"/>
    <x v="4"/>
    <n v="1404"/>
    <x v="0"/>
    <n v="6.0371999999999995"/>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s v="Philips Viva Collection HR1832/00 1.5-Litre400-Watt Juicer (Ink Black)"/>
    <x v="994"/>
    <x v="189"/>
    <x v="4"/>
    <s v="Kitchen&amp;HomeAppliances"/>
    <s v="SmallKitchenAppliances"/>
    <n v="6499"/>
    <n v="8995"/>
    <n v="0.28000000000000003"/>
    <x v="1"/>
    <x v="3"/>
    <x v="2"/>
    <x v="4"/>
    <n v="2810"/>
    <x v="0"/>
    <n v="12.083"/>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s v="Kitchenwell Multipurpose Portable Electronic Digital Weighing Scale Weight Machine | Weight Machine | 10 Kg"/>
    <x v="995"/>
    <x v="165"/>
    <x v="4"/>
    <s v="Kitchen&amp;HomeAppliances"/>
    <s v="SmallKitchenAppliances"/>
    <n v="239"/>
    <n v="239"/>
    <n v="0"/>
    <x v="1"/>
    <x v="4"/>
    <x v="0"/>
    <x v="4"/>
    <n v="7"/>
    <x v="1"/>
    <n v="3.0099999999999998E-2"/>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s v="FIGMENT Handheld Milk Frother Rechargeable, 3-Speed Electric Frother for Coffee with 2 Whisks and Coffee Decoration Tool, Coffee Frother Mixer, CRESCENT ENTERPRISES VRW0.50BK (A1)"/>
    <x v="996"/>
    <x v="149"/>
    <x v="4"/>
    <s v="Kitchen&amp;HomeAppliances"/>
    <s v="SmallKitchenAppliances"/>
    <n v="699"/>
    <n v="1599"/>
    <n v="0.56000000000000005"/>
    <x v="0"/>
    <x v="1"/>
    <x v="2"/>
    <x v="16"/>
    <n v="1729"/>
    <x v="0"/>
    <n v="8.1263000000000005"/>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s v="Balzano High Speed Nutri Blender/Mixer/Smoothie Maker - 500 Watt - Silver, 2 Jar"/>
    <x v="997"/>
    <x v="190"/>
    <x v="4"/>
    <s v="Kitchen&amp;HomeAppliances"/>
    <e v="#VALUE!"/>
    <n v="2599"/>
    <n v="4290"/>
    <n v="0.39"/>
    <x v="1"/>
    <x v="3"/>
    <x v="2"/>
    <x v="5"/>
    <n v="2116"/>
    <x v="0"/>
    <n v="9.3104000000000013"/>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s v="Swiss Military VC03 Wireless Car Vacuum Cleaner | Wireless Vacuum Cleaner for Home, Car, Living Room | Wireless Vacuum Cleaner Dust Collection/Lighting Car Pet Hair Vacuum with Powerful Motor"/>
    <x v="998"/>
    <x v="161"/>
    <x v="4"/>
    <s v="Kitchen&amp;HomeAppliances"/>
    <s v="Vacuum,Cleaning&amp;Ironing"/>
    <n v="1547"/>
    <n v="2890"/>
    <n v="0.46"/>
    <x v="1"/>
    <x v="1"/>
    <x v="2"/>
    <x v="2"/>
    <n v="463"/>
    <x v="1"/>
    <n v="1.8057000000000001"/>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s v="Zuvexa USB Rechargeable Electric Foam Maker - Handheld Milk Wand Mixer Frother for Hot Milk, Hand Blender Coffee, Egg Beater (Black)"/>
    <x v="999"/>
    <x v="149"/>
    <x v="4"/>
    <s v="Kitchen&amp;HomeAppliances"/>
    <s v="SmallKitchenAppliances"/>
    <n v="499"/>
    <n v="1299"/>
    <n v="0.62"/>
    <x v="0"/>
    <x v="0"/>
    <x v="0"/>
    <x v="16"/>
    <n v="54"/>
    <x v="1"/>
    <n v="0.25380000000000003"/>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s v="Usha IH2415 1500-Watt Immersion Heater (Silver)"/>
    <x v="1000"/>
    <x v="156"/>
    <x v="4"/>
    <s v="Heating,Cooling&amp;AirQuality"/>
    <s v="WaterHeaters&amp;Geysers"/>
    <n v="510"/>
    <n v="640"/>
    <n v="0.2"/>
    <x v="1"/>
    <x v="3"/>
    <x v="2"/>
    <x v="3"/>
    <n v="7229"/>
    <x v="0"/>
    <n v="29.638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s v="ACTIVA Instant 3 LTR 3 KVA SPECIAL Anti Rust Coated Tank Geyser with Full ABS Body with 5 Year Warranty Premium (White)"/>
    <x v="1001"/>
    <x v="152"/>
    <x v="4"/>
    <s v="Heating,Cooling&amp;AirQuality"/>
    <s v="WaterHeaters&amp;Geysers"/>
    <n v="1899"/>
    <n v="3790"/>
    <n v="0.5"/>
    <x v="0"/>
    <x v="1"/>
    <x v="2"/>
    <x v="11"/>
    <n v="3842"/>
    <x v="0"/>
    <n v="14.599599999999999"/>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s v="Havells Instanio 1-Litre 3KW Instant Water Heater (Geyser), White Blue"/>
    <x v="1002"/>
    <x v="152"/>
    <x v="4"/>
    <s v="Heating,Cooling&amp;AirQuality"/>
    <s v="WaterHeaters&amp;Geysers"/>
    <n v="2599"/>
    <n v="4560"/>
    <n v="0.43"/>
    <x v="1"/>
    <x v="1"/>
    <x v="2"/>
    <x v="5"/>
    <n v="646"/>
    <x v="1"/>
    <n v="2.8424000000000005"/>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s v="Lifelong 2-in1 Egg Boiler and Poacher 500-Watt (Transparent and Silver Grey), Boil 8 eggs, Poach 4 eggs, Easy to clean| 3 Boiling Modes, Stainless Steel Body and Heating Plate, Automatic Turn-Off"/>
    <x v="1003"/>
    <x v="162"/>
    <x v="4"/>
    <s v="Kitchen&amp;HomeAppliances"/>
    <s v="SmallKitchenAppliances"/>
    <n v="1199"/>
    <n v="3500"/>
    <n v="0.66"/>
    <x v="0"/>
    <x v="0"/>
    <x v="2"/>
    <x v="4"/>
    <n v="1802"/>
    <x v="0"/>
    <n v="7.7485999999999997"/>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s v="INDIAS¬Æ‚Ñ¢ Electro-Instant Water Geyser A.B.S. Body Shock Proof Can be Used in Bathroom, Kitchen, wash Area, Hotels, Hospital etc."/>
    <x v="1004"/>
    <x v="152"/>
    <x v="4"/>
    <s v="Heating,Cooling&amp;AirQuality"/>
    <s v="WaterHeaters&amp;Geysers"/>
    <n v="999"/>
    <n v="2600"/>
    <n v="0.62"/>
    <x v="0"/>
    <x v="0"/>
    <x v="2"/>
    <x v="10"/>
    <n v="252"/>
    <x v="1"/>
    <n v="0.8568000000000000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s v="AmazonBasics Induction Cooktop 1600 Watt (Black)"/>
    <x v="1005"/>
    <x v="148"/>
    <x v="4"/>
    <s v="Kitchen&amp;HomeAppliances"/>
    <s v="SmallKitchenAppliances"/>
    <n v="1999"/>
    <n v="3300"/>
    <n v="0.39"/>
    <x v="1"/>
    <x v="3"/>
    <x v="2"/>
    <x v="0"/>
    <n v="780"/>
    <x v="1"/>
    <n v="3.2760000000000002"/>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s v="Sui Generis Electric Handheld Milk Wand Mixer Frother for Latte Coffee Hot Milk, Milk Frother, Electric Coffee Beater, Egg Beater, Latte Maker, Mini Hand Blender Cappuccino Maker (Multicolor)"/>
    <x v="1006"/>
    <x v="149"/>
    <x v="4"/>
    <s v="Kitchen&amp;HomeAppliances"/>
    <s v="SmallKitchenAppliances"/>
    <n v="210"/>
    <n v="699"/>
    <n v="0.7"/>
    <x v="0"/>
    <x v="0"/>
    <x v="0"/>
    <x v="7"/>
    <n v="74"/>
    <x v="1"/>
    <n v="0.27379999999999999"/>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s v="Philips Air Purifier Ac2887/20,Vitashield Intelligent Purification,Long Hepa Filter Life Upto 17000 Hours,Removes 99.9% Airborne Viruses &amp; Bacteria,99.97% Airborne Pollutants,Ideal For Master Bedroom"/>
    <x v="1007"/>
    <x v="181"/>
    <x v="4"/>
    <s v="Heating,Cooling&amp;AirQuality"/>
    <s v="AirPurifiers"/>
    <n v="14499"/>
    <n v="23559"/>
    <n v="0.38"/>
    <x v="1"/>
    <x v="3"/>
    <x v="2"/>
    <x v="4"/>
    <n v="2026"/>
    <x v="0"/>
    <n v="8.7117999999999984"/>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s v="Esquire Laundry Basket Brown, 50 Ltr Capacity(Plastic)"/>
    <x v="1008"/>
    <x v="158"/>
    <x v="4"/>
    <s v="HomeStorage&amp;Organization"/>
    <s v="LaundryOrganization"/>
    <n v="950"/>
    <n v="1599"/>
    <n v="0.41"/>
    <x v="1"/>
    <x v="1"/>
    <x v="2"/>
    <x v="4"/>
    <n v="5911"/>
    <x v="0"/>
    <n v="25.417299999999997"/>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s v="PHILIPS Air Fryer HD9200/90, uses up to 90% less fat, 1400W, 4.1 Liter, with Rapid Air Technology (Black), Large"/>
    <x v="1009"/>
    <x v="157"/>
    <x v="4"/>
    <s v="Kitchen&amp;HomeAppliances"/>
    <s v="SmallKitchenAppliances"/>
    <n v="7199"/>
    <n v="9995"/>
    <n v="0.28000000000000003"/>
    <x v="1"/>
    <x v="3"/>
    <x v="2"/>
    <x v="5"/>
    <n v="1964"/>
    <x v="0"/>
    <n v="8.641600000000000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s v="Havells Bero Quartz Heater Black 800w 2 Heat Settings 2 Year Product Warranty"/>
    <x v="1010"/>
    <x v="143"/>
    <x v="4"/>
    <s v="Heating,Cooling&amp;AirQuality"/>
    <s v="RoomHeaters"/>
    <n v="2439"/>
    <n v="2545"/>
    <n v="0.04"/>
    <x v="1"/>
    <x v="4"/>
    <x v="2"/>
    <x v="3"/>
    <n v="25"/>
    <x v="1"/>
    <n v="0.10249999999999999"/>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s v="Philips EasyTouch Plus Standing Garment Steamer GC523/60 - 1600 Watt, 5 Steam Settings, Up to 32 g/min steam, with Double Pole"/>
    <x v="1011"/>
    <x v="159"/>
    <x v="4"/>
    <s v="Kitchen&amp;HomeAppliances"/>
    <s v="Vacuum,Cleaning&amp;Ironing"/>
    <n v="7799"/>
    <n v="8995"/>
    <n v="0.13"/>
    <x v="1"/>
    <x v="4"/>
    <x v="2"/>
    <x v="1"/>
    <n v="3160"/>
    <x v="0"/>
    <n v="12.64"/>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s v="Brayden Chopro, Electric Vegetable Chopper for Kitchen with 500 ML Capacity, 400 Watts Copper Motor and 4 Bi-Level SS Blades (Black)"/>
    <x v="1012"/>
    <x v="164"/>
    <x v="4"/>
    <s v="Kitchen&amp;HomeAppliances"/>
    <s v="SmallKitchenAppliances"/>
    <n v="1599"/>
    <n v="1999"/>
    <n v="0.2"/>
    <x v="1"/>
    <x v="3"/>
    <x v="2"/>
    <x v="5"/>
    <n v="1558"/>
    <x v="0"/>
    <n v="6.855200000000000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s v="Wonderchef Nutri-blend Mixer, Grinder &amp; Blender | Powerful 400W 22000 RPM motor | Stainless steel Blades | 3 unbreakable jars | 2 Years warranty | Online recipe book by Chef Sanjeev Kapoor | Black"/>
    <x v="860"/>
    <x v="151"/>
    <x v="4"/>
    <s v="Kitchen&amp;HomeAppliances"/>
    <s v="SmallKitchenAppliances"/>
    <n v="2899"/>
    <n v="5500"/>
    <n v="0.47"/>
    <x v="1"/>
    <x v="1"/>
    <x v="2"/>
    <x v="11"/>
    <n v="8958"/>
    <x v="0"/>
    <n v="34.04039999999999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s v="Usha Janome Dream Stitch Automatic Zig-Zag Electric Sewing Machine with 14 Stitch Function (White and Blue) with Free Sewing KIT Worth RS 500"/>
    <x v="1013"/>
    <x v="184"/>
    <x v="4"/>
    <s v="Kitchen&amp;HomeAppliances"/>
    <s v="SewingMachines&amp;Accessories"/>
    <n v="9799"/>
    <n v="12150"/>
    <n v="0.19"/>
    <x v="1"/>
    <x v="4"/>
    <x v="2"/>
    <x v="4"/>
    <n v="13251"/>
    <x v="0"/>
    <n v="56.979299999999995"/>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s v="Black+Decker Handheld Portable Garment Steamer 1500 Watts with Anti Calc (Violet)"/>
    <x v="1014"/>
    <x v="159"/>
    <x v="4"/>
    <s v="Kitchen&amp;HomeAppliances"/>
    <s v="Vacuum,Cleaning&amp;Ironing"/>
    <n v="3299"/>
    <n v="4995"/>
    <n v="0.34"/>
    <x v="1"/>
    <x v="3"/>
    <x v="2"/>
    <x v="11"/>
    <n v="1393"/>
    <x v="0"/>
    <n v="5.2934000000000001"/>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s v="Personal Size Blender, Portable Blender, Battery Powered USB Blender, with Four Blades, Mini Blender Travel Bottle for Juice, Shakes, and Smoothies (Pink)"/>
    <x v="1015"/>
    <x v="149"/>
    <x v="4"/>
    <s v="Kitchen&amp;HomeAppliances"/>
    <s v="SmallKitchenAppliances"/>
    <n v="669"/>
    <n v="1499"/>
    <n v="0.55000000000000004"/>
    <x v="0"/>
    <x v="1"/>
    <x v="2"/>
    <x v="21"/>
    <n v="13"/>
    <x v="1"/>
    <n v="2.9899999999999996E-2"/>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s v="Sujata Powermatic Plus 900 Watts Juicer Mixer Grinder"/>
    <x v="1016"/>
    <x v="160"/>
    <x v="4"/>
    <s v="Kitchen&amp;HomeAppliances"/>
    <s v="SmallKitchenAppliances"/>
    <n v="5890"/>
    <n v="7506"/>
    <n v="0.22"/>
    <x v="1"/>
    <x v="3"/>
    <x v="2"/>
    <x v="6"/>
    <n v="7241"/>
    <x v="0"/>
    <n v="32.584499999999998"/>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s v="Sure From Aquaguard Delight NXT RO+UV+UF+Taste Adjuster(MTDS),6L water purifier,8 stages purification,Suitable for borewell,tanker,municipal water(Black) from Eureka Forbes"/>
    <x v="1017"/>
    <x v="182"/>
    <x v="4"/>
    <s v="Kitchen&amp;HomeAppliances"/>
    <s v="WaterPurifiers&amp;Accessories"/>
    <n v="9199"/>
    <n v="18000"/>
    <n v="0.49"/>
    <x v="1"/>
    <x v="1"/>
    <x v="2"/>
    <x v="1"/>
    <n v="16020"/>
    <x v="0"/>
    <n v="64.08"/>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s v="PrettyKrafts Laundry Basket for clothes with Lid &amp; Handles, Toys Organiser, 75 Ltr Grey"/>
    <x v="834"/>
    <x v="158"/>
    <x v="4"/>
    <s v="HomeStorage&amp;Organization"/>
    <s v="LaundryOrganization"/>
    <n v="351"/>
    <n v="1099"/>
    <n v="0.68"/>
    <x v="0"/>
    <x v="0"/>
    <x v="0"/>
    <x v="7"/>
    <n v="1470"/>
    <x v="0"/>
    <n v="5.4390000000000001"/>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s v="Dr Trust Electronic Kitchen Digital Scale Weighing Machine (Blue)"/>
    <x v="1018"/>
    <x v="191"/>
    <x v="8"/>
    <s v="HomeMedicalSupplies&amp;Equipment"/>
    <s v="HealthMonitors"/>
    <n v="899"/>
    <n v="1900"/>
    <n v="0.53"/>
    <x v="0"/>
    <x v="1"/>
    <x v="2"/>
    <x v="1"/>
    <n v="3663"/>
    <x v="0"/>
    <n v="14.651999999999999"/>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s v="Tesora - Inspired by you Large Premium Electric Kettle 1.8L, Stainless Steel Inner Body - Auto Power Cut, Boil Dry Protection &amp; Cool Touch Double Wall, Portable | 1500 Watts |1 Year Warranty | (White)"/>
    <x v="1019"/>
    <x v="154"/>
    <x v="4"/>
    <s v="Kitchen&amp;HomeAppliances"/>
    <s v="SmallKitchenAppliances"/>
    <n v="1349"/>
    <n v="1850"/>
    <n v="0.27"/>
    <x v="1"/>
    <x v="3"/>
    <x v="2"/>
    <x v="5"/>
    <n v="638"/>
    <x v="1"/>
    <n v="2.8072000000000004"/>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s v="AGARO Ace 1600 Watts, 21.5 kPa Suction Power, 21 litres Wet &amp; Dry Stainless Steel Vacuum Cleaner with Blower Function and Washable Dust Bag"/>
    <x v="1020"/>
    <x v="180"/>
    <x v="4"/>
    <s v="Kitchen&amp;HomeAppliances"/>
    <s v="Vacuum,Cleaning&amp;Ironing"/>
    <n v="6236"/>
    <n v="9999"/>
    <n v="0.38"/>
    <x v="1"/>
    <x v="3"/>
    <x v="2"/>
    <x v="3"/>
    <n v="3552"/>
    <x v="0"/>
    <n v="14.563199999999998"/>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s v="INALSA Hand Blender 1000 Watt with Chopper, Whisker, 600 ml Multipurpose Jar|Variable Speed And Turbo Speed Function |100% Copper Motor |Low Noise |ANTI-SPLASH TECHNOLOGY|2 Year Warranty"/>
    <x v="1021"/>
    <x v="149"/>
    <x v="4"/>
    <s v="Kitchen&amp;HomeAppliances"/>
    <s v="SmallKitchenAppliances"/>
    <n v="2742"/>
    <n v="3995"/>
    <n v="0.31"/>
    <x v="1"/>
    <x v="3"/>
    <x v="2"/>
    <x v="5"/>
    <n v="11148"/>
    <x v="0"/>
    <n v="49.051200000000001"/>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s v="akiara - Makes life easy Electric Handy Sewing/Stitch Handheld Cordless Portable White Sewing Machine for Home Tailoring, Hand Machine | Mini Silai | White Hand Machine with Adapter"/>
    <x v="1022"/>
    <x v="184"/>
    <x v="4"/>
    <s v="Kitchen&amp;HomeAppliances"/>
    <s v="SewingMachines&amp;Accessories"/>
    <n v="721"/>
    <n v="1499"/>
    <n v="0.52"/>
    <x v="0"/>
    <x v="1"/>
    <x v="2"/>
    <x v="19"/>
    <n v="2449"/>
    <x v="0"/>
    <n v="7.591899999999999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s v="Philips EasySpeed Plus Steam Iron GC2145/20-2200W, Quick Heat Up with up to 30 g/min steam, 110 g steam Boost, Scratch Resistant Ceramic Soleplate, Vertical steam &amp; Drip-Stop"/>
    <x v="1023"/>
    <x v="159"/>
    <x v="4"/>
    <s v="Kitchen&amp;HomeAppliances"/>
    <s v="Vacuum,Cleaning&amp;Ironing"/>
    <n v="2903"/>
    <n v="3295"/>
    <n v="0.12"/>
    <x v="1"/>
    <x v="4"/>
    <x v="2"/>
    <x v="4"/>
    <n v="2299"/>
    <x v="0"/>
    <n v="9.88569999999999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s v="INALSA Electric Chopper Bullet- 400 Watts with 100% Pure Copper Motor| Chop, Mince, Puree, Dice | Twin Blade Technology| 900 ml Capacity| One Touch Operation, 1.30mtr Long Power Cord (Black/Silver)"/>
    <x v="1024"/>
    <x v="164"/>
    <x v="4"/>
    <s v="Kitchen&amp;HomeAppliances"/>
    <s v="SmallKitchenAppliances"/>
    <n v="1656"/>
    <n v="2695"/>
    <n v="0.39"/>
    <x v="1"/>
    <x v="3"/>
    <x v="2"/>
    <x v="5"/>
    <n v="6027"/>
    <x v="0"/>
    <n v="26.518800000000002"/>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s v="Borosil Electric Egg Boiler, 8 Egg Capacity, For Hard, Soft, Medium Boiled Eggs, Steamed Vegetables, Transparent Lid, Stainless Steel Exterior (500 Watts)"/>
    <x v="1025"/>
    <x v="162"/>
    <x v="4"/>
    <s v="Kitchen&amp;HomeAppliances"/>
    <s v="SmallKitchenAppliances"/>
    <n v="1399"/>
    <n v="2290"/>
    <n v="0.39"/>
    <x v="1"/>
    <x v="3"/>
    <x v="2"/>
    <x v="5"/>
    <n v="461"/>
    <x v="1"/>
    <n v="2.028400000000000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s v="Wipro Vesta Grill 1000 Watt Sandwich Maker |Dual function-SW Maker&amp;Griller|Non stick Coat -BPA&amp;PTFE Free |Auto Temp Cut-off| Height Control -180·∂ø&amp;105·∂ø |2 year warranty|SS Finish|Standard size"/>
    <x v="1026"/>
    <x v="163"/>
    <x v="4"/>
    <s v="Kitchen&amp;HomeAppliances"/>
    <s v="SmallKitchenAppliances"/>
    <n v="2079"/>
    <n v="3099"/>
    <n v="0.33"/>
    <x v="1"/>
    <x v="3"/>
    <x v="2"/>
    <x v="3"/>
    <n v="282"/>
    <x v="1"/>
    <n v="1.1561999999999999"/>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s v="Rico IRPRO 1500 Watt Japanese Technology Electric Water Heater Immersion Rod Shockproof Protection &amp; Stainless Steel Heating Element for Instant Heating| ISI Certified 1 Year Replacement Warranty"/>
    <x v="1027"/>
    <x v="156"/>
    <x v="4"/>
    <s v="Heating,Cooling&amp;AirQuality"/>
    <s v="WaterHeaters&amp;Geysers"/>
    <n v="999"/>
    <n v="1075"/>
    <n v="7.0000000000000007E-2"/>
    <x v="1"/>
    <x v="4"/>
    <x v="2"/>
    <x v="3"/>
    <n v="9275"/>
    <x v="0"/>
    <n v="38.027499999999996"/>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s v="Eureka Forbes Active Clean 700 Watts Powerful Suction &amp; Blower Vacuum Cleaner with Washable HEPA Filter &amp; 6 Accessories,1 Year Warranty,Compact,Light Weight &amp; Easy to use (Red &amp; Black)"/>
    <x v="1028"/>
    <x v="161"/>
    <x v="4"/>
    <s v="Kitchen&amp;HomeAppliances"/>
    <s v="Vacuum,Cleaning&amp;Ironing"/>
    <n v="3179"/>
    <n v="6999"/>
    <n v="0.55000000000000004"/>
    <x v="0"/>
    <x v="1"/>
    <x v="2"/>
    <x v="1"/>
    <n v="743"/>
    <x v="1"/>
    <n v="2.972"/>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s v="CSI INTERNATIONAL¬Æ Instant Water Geyser, Water Heater, Portable Water Heater, Geyser Made of First Class ABS Plastic 3KW (White)"/>
    <x v="1029"/>
    <x v="152"/>
    <x v="4"/>
    <s v="Heating,Cooling&amp;AirQuality"/>
    <s v="WaterHeaters&amp;Geysers"/>
    <n v="1049"/>
    <n v="2499"/>
    <n v="0.57999999999999996"/>
    <x v="0"/>
    <x v="1"/>
    <x v="2"/>
    <x v="9"/>
    <n v="328"/>
    <x v="1"/>
    <n v="1.1808000000000001"/>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s v="Hindware Atlantic Xceed 5L 3kW Instant Water Heater with Copper Heating Element and High Grade Stainless Steel Tank"/>
    <x v="1030"/>
    <x v="152"/>
    <x v="4"/>
    <s v="Heating,Cooling&amp;AirQuality"/>
    <s v="WaterHeaters&amp;Geysers"/>
    <n v="3599"/>
    <n v="7290"/>
    <n v="0.51"/>
    <x v="0"/>
    <x v="1"/>
    <x v="2"/>
    <x v="2"/>
    <n v="942"/>
    <x v="1"/>
    <n v="3.6737999999999995"/>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s v="Morphy Richards New Europa 800-Watt Espresso and Cappuccino 4-Cup Coffee Maker (Black)"/>
    <x v="1031"/>
    <x v="192"/>
    <x v="4"/>
    <s v="Kitchen&amp;HomeAppliances"/>
    <s v="Coffee,Tea&amp;Espresso"/>
    <n v="4799"/>
    <n v="5795"/>
    <n v="0.17"/>
    <x v="1"/>
    <x v="4"/>
    <x v="2"/>
    <x v="2"/>
    <n v="3815"/>
    <x v="0"/>
    <n v="14.878499999999999"/>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s v="Lifelong Power - Pro 500 Watt 3 Jar Mixer Grinder with 3 Speed Control and 1100 Watt Dry Non-Stick soleplate Iron Super Combo (White and Grey, 1 Year Warranty)"/>
    <x v="1032"/>
    <x v="151"/>
    <x v="4"/>
    <s v="Kitchen&amp;HomeAppliances"/>
    <s v="SmallKitchenAppliances"/>
    <n v="1699"/>
    <n v="3398"/>
    <n v="0.5"/>
    <x v="0"/>
    <x v="1"/>
    <x v="2"/>
    <x v="11"/>
    <n v="7988"/>
    <x v="0"/>
    <n v="30.354400000000002"/>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s v="iBELL Castor CTEK15L Premium 1.5 Litre Stainless Steel Electric Kettle,1500W Auto Cut-Off Feature,Silver"/>
    <x v="1033"/>
    <x v="154"/>
    <x v="4"/>
    <s v="Kitchen&amp;HomeAppliances"/>
    <s v="SmallKitchenAppliances"/>
    <n v="664"/>
    <n v="1490"/>
    <n v="0.55000000000000004"/>
    <x v="0"/>
    <x v="1"/>
    <x v="2"/>
    <x v="3"/>
    <n v="925"/>
    <x v="1"/>
    <n v="3.7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s v="BAJAJ PYGMY MINI 110 MM 10 W HIGH SPEED OPERATION, USB CHARGING, MULTI-CLIP FUNCTION PERSONAL FAN"/>
    <x v="1034"/>
    <x v="193"/>
    <x v="4"/>
    <s v="Heating,Cooling&amp;AirQuality"/>
    <s v="Fans"/>
    <n v="948"/>
    <n v="1620"/>
    <n v="0.41"/>
    <x v="1"/>
    <x v="1"/>
    <x v="2"/>
    <x v="3"/>
    <n v="4370"/>
    <x v="0"/>
    <n v="17.916999999999998"/>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s v="Crompton InstaGlide 1000-Watts Dry Iron with American Heritage Coating, Pack of 1 Iron"/>
    <x v="1035"/>
    <x v="150"/>
    <x v="4"/>
    <s v="Kitchen&amp;HomeAppliances"/>
    <s v="Vacuum,Cleaning&amp;Ironing"/>
    <n v="850"/>
    <n v="1000"/>
    <n v="0.15"/>
    <x v="1"/>
    <x v="4"/>
    <x v="2"/>
    <x v="3"/>
    <n v="7619"/>
    <x v="0"/>
    <n v="31.237899999999996"/>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s v="Prestige Clean Home Water Purifier Cartridge"/>
    <x v="1036"/>
    <x v="177"/>
    <x v="4"/>
    <s v="Kitchen&amp;HomeAppliances"/>
    <s v="WaterPurifiers&amp;Accessories"/>
    <n v="600"/>
    <n v="640"/>
    <n v="0.06"/>
    <x v="1"/>
    <x v="4"/>
    <x v="2"/>
    <x v="11"/>
    <n v="2593"/>
    <x v="0"/>
    <n v="9.8533999999999988"/>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s v="Morphy Richards Aristo 2000 Watts PTC Room Heater (White)"/>
    <x v="1037"/>
    <x v="143"/>
    <x v="4"/>
    <s v="Heating,Cooling&amp;AirQuality"/>
    <s v="RoomHeaters"/>
    <n v="3711"/>
    <n v="4495"/>
    <n v="0.17"/>
    <x v="1"/>
    <x v="4"/>
    <x v="2"/>
    <x v="4"/>
    <n v="356"/>
    <x v="1"/>
    <n v="1.5307999999999999"/>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s v="Gadgetronics Digital Kitchen Weighing Scale &amp; Food Weight Machine for Health, Fitness, Home Baking &amp; Cooking (10 KGs,1 Year Warranty &amp; Batteries Included)"/>
    <x v="1038"/>
    <x v="146"/>
    <x v="4"/>
    <s v="Kitchen&amp;HomeAppliances"/>
    <s v="SmallKitchenAppliances"/>
    <n v="799"/>
    <n v="2999"/>
    <n v="0.73"/>
    <x v="0"/>
    <x v="0"/>
    <x v="2"/>
    <x v="6"/>
    <n v="63"/>
    <x v="1"/>
    <n v="0.2834999999999999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s v="HUL Pureit Germkill kit for Advanced 23 L water purifier - 3000 L Capacity, Sand, Multicolour"/>
    <x v="907"/>
    <x v="176"/>
    <x v="4"/>
    <s v="Kitchen&amp;HomeAppliances"/>
    <s v="WaterPurifiers&amp;Accessories"/>
    <n v="980"/>
    <n v="980"/>
    <n v="0"/>
    <x v="1"/>
    <x v="4"/>
    <x v="2"/>
    <x v="0"/>
    <n v="4740"/>
    <x v="0"/>
    <n v="19.908000000000001"/>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s v="Tom &amp; Jerry Folding Laundry Basket for Clothes with Lid &amp; Handle, Toys Organiser, 75 Litre, Green"/>
    <x v="1039"/>
    <x v="158"/>
    <x v="4"/>
    <s v="HomeStorage&amp;Organization"/>
    <s v="LaundryOrganization"/>
    <n v="351"/>
    <n v="899"/>
    <n v="0.61"/>
    <x v="0"/>
    <x v="0"/>
    <x v="0"/>
    <x v="2"/>
    <n v="296"/>
    <x v="1"/>
    <n v="1.1543999999999999"/>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s v="Ikea Little Loved Corner PRODUKT Milk-frother, Coffee/Tea Frother, Handheld Milk Wand Mixer Frother, Black"/>
    <x v="1040"/>
    <x v="194"/>
    <x v="4"/>
    <s v="Kitchen&amp;HomeAppliances"/>
    <s v="Coffee,Tea&amp;Espresso"/>
    <n v="229"/>
    <n v="499"/>
    <n v="0.54"/>
    <x v="0"/>
    <x v="1"/>
    <x v="0"/>
    <x v="12"/>
    <n v="185"/>
    <x v="1"/>
    <n v="0.64749999999999996"/>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s v="Philips EasySpeed Plus Steam Iron GC2147/30-2400W, Quick Heat up with up to 30 g/min steam, 150g steam Boost, Scratch Resistant Ceramic Soleplate, Vertical steam, Drip-Stop"/>
    <x v="1023"/>
    <x v="159"/>
    <x v="4"/>
    <s v="Kitchen&amp;HomeAppliances"/>
    <s v="Vacuum,Cleaning&amp;Ironing"/>
    <n v="3349"/>
    <n v="3995"/>
    <n v="0.16"/>
    <x v="1"/>
    <x v="4"/>
    <x v="2"/>
    <x v="4"/>
    <n v="1954"/>
    <x v="0"/>
    <n v="8.4021999999999988"/>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s v="Bajaj New Shakti Neo Plus 15 Litre 4 Star Rated Storage Water Heater (Geyser) with Multiple Safety System, White"/>
    <x v="1041"/>
    <x v="155"/>
    <x v="4"/>
    <s v="Heating,Cooling&amp;AirQuality"/>
    <s v="WaterHeaters&amp;Geysers"/>
    <n v="5499"/>
    <n v="11500"/>
    <n v="0.52"/>
    <x v="0"/>
    <x v="1"/>
    <x v="2"/>
    <x v="2"/>
    <n v="959"/>
    <x v="1"/>
    <n v="3.740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s v="House of Quirk Reusable Sticky Picker Cleaner Easy-Tear Sheets Travel Pet Hair Lint Rollers Brush (10cm Sheet, Set of 3 Rolls, 180 Sheets, 60 Sheets Each roll Lint Roller Remover, Multicolour)"/>
    <x v="1042"/>
    <x v="145"/>
    <x v="4"/>
    <s v="Kitchen&amp;HomeAppliances"/>
    <s v="Vacuum,Cleaning&amp;Ironing"/>
    <n v="299"/>
    <n v="499"/>
    <n v="0.4"/>
    <x v="1"/>
    <x v="3"/>
    <x v="0"/>
    <x v="2"/>
    <n v="1015"/>
    <x v="0"/>
    <n v="3.958499999999999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s v="Allin Exporters J66 Ultrasonic Humidifier Cool Mist Air Purifier for Dryness, Cold &amp; Cough Large Capacity for Room, Baby, Plants, Bedroom (2.4 L) (1 Year Warranty)"/>
    <x v="1043"/>
    <x v="195"/>
    <x v="4"/>
    <s v="Heating,Cooling&amp;AirQuality"/>
    <e v="#VALUE!"/>
    <n v="2249"/>
    <n v="3550"/>
    <n v="0.37"/>
    <x v="1"/>
    <x v="3"/>
    <x v="2"/>
    <x v="1"/>
    <n v="3973"/>
    <x v="0"/>
    <n v="15.891999999999999"/>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s v="Multifunctional 2 in 1 Electric Egg Boiling Steamer Egg Frying Pan Egg Boiler Electric Automatic Off with Egg Boiler Machine Non-Stick Electric Egg Frying Pan-Tiger Woods (Multy)"/>
    <x v="1044"/>
    <x v="162"/>
    <x v="4"/>
    <s v="Kitchen&amp;HomeAppliances"/>
    <s v="SmallKitchenAppliances"/>
    <n v="699"/>
    <n v="1599"/>
    <n v="0.56000000000000005"/>
    <x v="0"/>
    <x v="1"/>
    <x v="2"/>
    <x v="16"/>
    <n v="2300"/>
    <x v="0"/>
    <n v="10.809999999999999"/>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s v="Maharaja Whiteline Nano Carbon Neo, 500 Watts Room Heater (Black, White), Standard (5200100986)"/>
    <x v="1045"/>
    <x v="143"/>
    <x v="4"/>
    <s v="Heating,Cooling&amp;AirQuality"/>
    <s v="RoomHeaters"/>
    <n v="1235"/>
    <n v="1499"/>
    <n v="0.18"/>
    <x v="1"/>
    <x v="4"/>
    <x v="2"/>
    <x v="3"/>
    <n v="203"/>
    <x v="1"/>
    <n v="0.83230000000000004"/>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s v="KENT Electric Chopper-B for Kitchen 250 Watt | Chop, Mince, Puree, Whisk, 400 ml Capacity | Stainless Steel Double Chopping Blades | Transparent Chopping Bowl | Anti-Skid | One Touch Operation | Black"/>
    <x v="1046"/>
    <x v="164"/>
    <x v="4"/>
    <s v="Kitchen&amp;HomeAppliances"/>
    <s v="SmallKitchenAppliances"/>
    <n v="1349"/>
    <n v="2999"/>
    <n v="0.55000000000000004"/>
    <x v="0"/>
    <x v="1"/>
    <x v="2"/>
    <x v="11"/>
    <n v="441"/>
    <x v="1"/>
    <n v="1.675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s v="Crompton Amica 15-L 5 Star Rated Storage Water Heater (Geyser) with Free Installation (White)"/>
    <x v="1047"/>
    <x v="155"/>
    <x v="4"/>
    <s v="Heating,Cooling&amp;AirQuality"/>
    <s v="WaterHeaters&amp;Geysers"/>
    <n v="6800"/>
    <n v="11500"/>
    <n v="0.41"/>
    <x v="1"/>
    <x v="1"/>
    <x v="2"/>
    <x v="3"/>
    <n v="10308"/>
    <x v="0"/>
    <n v="42.262799999999999"/>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s v="Eureka Forbes car Vac 100 Watts Powerful Suction Vacuum Cleaner with Washable HEPA Filter, 3 Accessories,Compact,Light Weight &amp; Easy to use (Black and Red)"/>
    <x v="1048"/>
    <x v="161"/>
    <x v="4"/>
    <s v="Kitchen&amp;HomeAppliances"/>
    <s v="Vacuum,Cleaning&amp;Ironing"/>
    <n v="2099"/>
    <n v="2499"/>
    <n v="0.16"/>
    <x v="1"/>
    <x v="4"/>
    <x v="2"/>
    <x v="22"/>
    <n v="992"/>
    <x v="1"/>
    <n v="0"/>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s v="KENT 16025 Sandwich Grill 700W | Non-Toxic Ceramic Coating | Automatic Temperature Cut-off with LED Indicator | Adjustable Height Control, Metallic Silver, Standard"/>
    <x v="1049"/>
    <x v="163"/>
    <x v="4"/>
    <s v="Kitchen&amp;HomeAppliances"/>
    <s v="SmallKitchenAppliances"/>
    <n v="1699"/>
    <n v="1975"/>
    <n v="0.14000000000000001"/>
    <x v="1"/>
    <x v="4"/>
    <x v="2"/>
    <x v="3"/>
    <n v="4716"/>
    <x v="0"/>
    <n v="19.33559999999999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s v="Candes Gloster All in One Silent Blower Fan Room Heater Ideal for Small and Medium Area, 2000 Watts (White)"/>
    <x v="1050"/>
    <x v="144"/>
    <x v="4"/>
    <s v="Heating,Cooling&amp;AirQuality"/>
    <s v="RoomHeaters"/>
    <n v="1069"/>
    <n v="1699"/>
    <n v="0.37"/>
    <x v="1"/>
    <x v="3"/>
    <x v="2"/>
    <x v="2"/>
    <n v="313"/>
    <x v="1"/>
    <n v="1.2206999999999999"/>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s v="Inalsa Electric Fan Heater Hotty - 2000 Watts Variable Temperature Control Cool/Warm/Hot Air Selector | Over Heat Protection | ISI Certification, White"/>
    <x v="1051"/>
    <x v="144"/>
    <x v="4"/>
    <s v="Heating,Cooling&amp;AirQuality"/>
    <s v="RoomHeaters"/>
    <n v="1349"/>
    <n v="2495"/>
    <n v="0.46"/>
    <x v="1"/>
    <x v="1"/>
    <x v="2"/>
    <x v="11"/>
    <n v="166"/>
    <x v="1"/>
    <n v="0.63080000000000003"/>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s v="Havells Zella Flap Auto Immersion Rod 1500 Watts"/>
    <x v="1052"/>
    <x v="156"/>
    <x v="4"/>
    <s v="Heating,Cooling&amp;AirQuality"/>
    <s v="WaterHeaters&amp;Geysers"/>
    <n v="1499"/>
    <n v="3500"/>
    <n v="0.56999999999999995"/>
    <x v="0"/>
    <x v="1"/>
    <x v="2"/>
    <x v="3"/>
    <n v="303"/>
    <x v="1"/>
    <n v="1.242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s v="iBELL SM1301 3-in-1 Sandwich Maker with Detachable Plates for Toast / Waffle / Grill , 750 Watt (Black)"/>
    <x v="1053"/>
    <x v="163"/>
    <x v="4"/>
    <s v="Kitchen&amp;HomeAppliances"/>
    <s v="SmallKitchenAppliances"/>
    <n v="2092"/>
    <n v="4600"/>
    <n v="0.55000000000000004"/>
    <x v="0"/>
    <x v="1"/>
    <x v="2"/>
    <x v="4"/>
    <n v="562"/>
    <x v="1"/>
    <n v="2.4166000000000003"/>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s v="Inalsa Vacuum Cleaner Wet and Dry Micro WD10 with 3in1 Multifunction Wet/Dry/Blowing| 14KPA Suction and Impact Resistant Polymer Tank,(Yellow/Black)"/>
    <x v="1054"/>
    <x v="180"/>
    <x v="4"/>
    <s v="Kitchen&amp;HomeAppliances"/>
    <s v="Vacuum,Cleaning&amp;Ironing"/>
    <n v="3859"/>
    <n v="10295"/>
    <n v="0.63"/>
    <x v="0"/>
    <x v="0"/>
    <x v="2"/>
    <x v="2"/>
    <n v="8095"/>
    <x v="0"/>
    <n v="31.570500000000003"/>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s v="MR. BRAND Portable USB Juicer Electric USB Juice Maker Mixer Bottle Blender Grinder Mixer,6 Blades Rechargeable Bottle with (Multi color) (MULTI MIXER 6 BLED)"/>
    <x v="1055"/>
    <x v="160"/>
    <x v="4"/>
    <s v="Kitchen&amp;HomeAppliances"/>
    <s v="SmallKitchenAppliances"/>
    <n v="499"/>
    <n v="2199"/>
    <n v="0.77"/>
    <x v="0"/>
    <x v="0"/>
    <x v="0"/>
    <x v="18"/>
    <n v="109"/>
    <x v="1"/>
    <n v="0.30519999999999997"/>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s v="Crompton Hill Briz Deco 1200mm (48 inch) High Speed Designer Ceiling Fan (Smoked Brown)"/>
    <x v="1056"/>
    <x v="167"/>
    <x v="4"/>
    <s v="Heating,Cooling&amp;AirQuality"/>
    <s v="Fans"/>
    <n v="1804"/>
    <n v="2380"/>
    <n v="0.24"/>
    <x v="1"/>
    <x v="3"/>
    <x v="2"/>
    <x v="1"/>
    <n v="15382"/>
    <x v="0"/>
    <n v="61.527999999999999"/>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s v="Sujata Powermatic Plus, Juicer Mixer Grinder with Chutney Jar, 900 Watts, 3 Jars (White)"/>
    <x v="1057"/>
    <x v="160"/>
    <x v="4"/>
    <s v="Kitchen&amp;HomeAppliances"/>
    <s v="SmallKitchenAppliances"/>
    <n v="6525"/>
    <n v="8820"/>
    <n v="0.26"/>
    <x v="1"/>
    <x v="3"/>
    <x v="2"/>
    <x v="6"/>
    <n v="5137"/>
    <x v="0"/>
    <n v="23.116499999999998"/>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s v="Aquadpure Copper + Mineral RO+UV+UF 10 to 12 Liter RO + UV + TDS ADJUSTER Water Purifier with Copper Charge Technology black &amp; copper Best For Home and Office (Made In India)"/>
    <x v="1058"/>
    <x v="182"/>
    <x v="4"/>
    <s v="Kitchen&amp;HomeAppliances"/>
    <s v="WaterPurifiers&amp;Accessories"/>
    <n v="4999"/>
    <n v="24999"/>
    <n v="0.8"/>
    <x v="0"/>
    <x v="0"/>
    <x v="2"/>
    <x v="13"/>
    <n v="124"/>
    <x v="1"/>
    <n v="0.57039999999999991"/>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s v="Amazon Basics 650 Watt Drip Coffee Maker with Borosilicate Carafe"/>
    <x v="1059"/>
    <x v="175"/>
    <x v="4"/>
    <s v="Kitchen&amp;HomeAppliances"/>
    <s v="Coffee,Tea&amp;Espresso"/>
    <n v="1189"/>
    <n v="2400"/>
    <n v="0.5"/>
    <x v="0"/>
    <x v="1"/>
    <x v="2"/>
    <x v="3"/>
    <n v="618"/>
    <x v="1"/>
    <n v="2.533799999999999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s v="Crompton Insta Delight Fan Circulator Room Heater with 3 Heat Settings (Slate Grey &amp; Black, 2000 Watt)"/>
    <x v="1060"/>
    <x v="144"/>
    <x v="4"/>
    <s v="Heating,Cooling&amp;AirQuality"/>
    <s v="RoomHeaters"/>
    <n v="2590"/>
    <n v="4200"/>
    <n v="0.38"/>
    <x v="1"/>
    <x v="3"/>
    <x v="2"/>
    <x v="3"/>
    <n v="63"/>
    <x v="1"/>
    <n v="0.25829999999999997"/>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s v="!!HANEUL!!1000 Watt/2000-Watt Room Heater!! Fan Heater!!Pure White!!HN-2500!!Made in India!!Thermoset!!"/>
    <x v="1061"/>
    <x v="144"/>
    <x v="4"/>
    <s v="Heating,Cooling&amp;AirQuality"/>
    <s v="RoomHeaters"/>
    <n v="899"/>
    <n v="1599"/>
    <n v="0.44"/>
    <x v="1"/>
    <x v="1"/>
    <x v="2"/>
    <x v="10"/>
    <n v="15"/>
    <x v="1"/>
    <n v="5.0999999999999997E-2"/>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s v="Melbon VM-905 2000-Watt Room Heater (ISI Certified, White Color) Ideal Electric Fan Heater for Small to Medium Room/Area (Plastic Body)"/>
    <x v="1062"/>
    <x v="144"/>
    <x v="4"/>
    <s v="Heating,Cooling&amp;AirQuality"/>
    <s v="RoomHeaters"/>
    <n v="998"/>
    <n v="2999"/>
    <n v="0.67"/>
    <x v="0"/>
    <x v="0"/>
    <x v="2"/>
    <x v="13"/>
    <n v="9"/>
    <x v="1"/>
    <n v="4.1399999999999992E-2"/>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s v="Cello Eliza Plastic Laundry Bag/Basket, 50 litres, Light Grey"/>
    <x v="1063"/>
    <x v="158"/>
    <x v="4"/>
    <s v="HomeStorage&amp;Organization"/>
    <s v="LaundryOrganization"/>
    <n v="998.06"/>
    <n v="1282"/>
    <n v="0.22"/>
    <x v="1"/>
    <x v="3"/>
    <x v="2"/>
    <x v="0"/>
    <n v="7274"/>
    <x v="0"/>
    <n v="30.550800000000002"/>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s v="ACTIVA 1200 MM HIGH SPEED 390 RPM BEE APPROVED 5 STAR RATED APSRA CEILING FAN BROWN 2 Years Warranty"/>
    <x v="1064"/>
    <x v="167"/>
    <x v="4"/>
    <s v="Heating,Cooling&amp;AirQuality"/>
    <s v="Fans"/>
    <n v="1099"/>
    <n v="1990"/>
    <n v="0.45"/>
    <x v="1"/>
    <x v="1"/>
    <x v="2"/>
    <x v="2"/>
    <n v="5911"/>
    <x v="0"/>
    <n v="23.052899999999998"/>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s v="Shakti Technology S5 High Pressure Car Washer Machine 1900 Watts and Pressure 125 Bar with 10 Meter Hose Pipe"/>
    <x v="1065"/>
    <x v="169"/>
    <x v="4"/>
    <s v="Kitchen&amp;HomeAppliances"/>
    <s v="Vacuum,Cleaning&amp;Ironing"/>
    <n v="5999"/>
    <n v="9999"/>
    <n v="0.4"/>
    <x v="1"/>
    <x v="3"/>
    <x v="2"/>
    <x v="0"/>
    <n v="170"/>
    <x v="1"/>
    <n v="0.71400000000000008"/>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s v="AMERICAN MICRONIC- Imported Wet &amp; Dry Vacuum Cleaner, 21 Litre Stainless Steel with Blower &amp; HEPA filter, 1600 Watts 100% Copper Motor 28 KPa suction with washable reusable dust bag (Red/Black/Steel)-AMI-VCD21-1600WDx"/>
    <x v="1066"/>
    <x v="180"/>
    <x v="4"/>
    <s v="Kitchen&amp;HomeAppliances"/>
    <s v="Vacuum,Cleaning&amp;Ironing"/>
    <n v="8886"/>
    <n v="11850"/>
    <n v="0.25"/>
    <x v="1"/>
    <x v="3"/>
    <x v="2"/>
    <x v="0"/>
    <n v="3065"/>
    <x v="0"/>
    <n v="12.873000000000001"/>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s v="Demokrazy New Nova Lint Cum Fuzz Remover for All Woolens Sweaters, Blankets, Jackets Remover Pill Remover from Carpets, Curtains (Pack of 1)"/>
    <x v="1067"/>
    <x v="145"/>
    <x v="4"/>
    <s v="Kitchen&amp;HomeAppliances"/>
    <s v="Vacuum,Cleaning&amp;Ironing"/>
    <n v="475"/>
    <n v="999"/>
    <n v="0.52"/>
    <x v="0"/>
    <x v="1"/>
    <x v="0"/>
    <x v="3"/>
    <n v="1021"/>
    <x v="0"/>
    <n v="4.1860999999999988"/>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s v="Instant Pot Air Fryer, Vortex 2QT, Touch Control Panel, 360¬∞ EvenCrisp‚Ñ¢ Technology, Uses 95 % less Oil, 4-in-1 Appliance: Air Fry, Roast, Bake, Reheat (Vortex 1.97Litre, Black)"/>
    <x v="1068"/>
    <x v="157"/>
    <x v="4"/>
    <s v="Kitchen&amp;HomeAppliances"/>
    <s v="SmallKitchenAppliances"/>
    <n v="4995"/>
    <n v="20049"/>
    <n v="0.75"/>
    <x v="0"/>
    <x v="0"/>
    <x v="2"/>
    <x v="20"/>
    <n v="3964"/>
    <x v="0"/>
    <n v="19.027200000000001"/>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s v="HUL Pureit Eco Water Saver Mineral RO+UV+MF AS wall mounted/Counter top Black 10L Water Purifier"/>
    <x v="1069"/>
    <x v="182"/>
    <x v="4"/>
    <s v="Kitchen&amp;HomeAppliances"/>
    <s v="WaterPurifiers&amp;Accessories"/>
    <n v="13999"/>
    <n v="24850"/>
    <n v="0.44"/>
    <x v="1"/>
    <x v="1"/>
    <x v="2"/>
    <x v="5"/>
    <n v="8948"/>
    <x v="0"/>
    <n v="39.37120000000000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s v="Livpure Glo Star RO+UV+UF+Mineraliser - 7 L Storage Tank, 15 LPH Water Purifier for Home, Black"/>
    <x v="1070"/>
    <x v="182"/>
    <x v="4"/>
    <s v="Kitchen&amp;HomeAppliances"/>
    <s v="WaterPurifiers&amp;Accessories"/>
    <n v="8499"/>
    <n v="16490"/>
    <n v="0.48"/>
    <x v="1"/>
    <x v="1"/>
    <x v="2"/>
    <x v="4"/>
    <n v="97"/>
    <x v="1"/>
    <n v="0.417099999999999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s v="Philips Hi113 1000-Watt Plastic Body Ptfe Coating Dry Iron, Pack of 1"/>
    <x v="1071"/>
    <x v="150"/>
    <x v="4"/>
    <s v="Kitchen&amp;HomeAppliances"/>
    <s v="Vacuum,Cleaning&amp;Ironing"/>
    <n v="949"/>
    <n v="975"/>
    <n v="0.03"/>
    <x v="1"/>
    <x v="4"/>
    <x v="2"/>
    <x v="4"/>
    <n v="7223"/>
    <x v="0"/>
    <n v="31.058899999999998"/>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s v="Kuber Industries Round Non Woven Fabric Foldable Laundry Basket|Toy Storage Basket|Cloth Storage Basket With Handles| Capicity 45 Ltr (Grey &amp; Black)-KUBMART11446"/>
    <x v="1072"/>
    <x v="158"/>
    <x v="4"/>
    <s v="HomeStorage&amp;Organization"/>
    <s v="LaundryOrganization"/>
    <n v="395"/>
    <n v="499"/>
    <n v="0.21"/>
    <x v="1"/>
    <x v="3"/>
    <x v="0"/>
    <x v="1"/>
    <n v="330"/>
    <x v="1"/>
    <n v="1.32"/>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s v="Preethi MGA-502 0.4-Litre Grind and Store Jar (White), stainless steel, Set of 1"/>
    <x v="1073"/>
    <x v="196"/>
    <x v="4"/>
    <s v="Kitchen&amp;HomeAppliances"/>
    <s v="SmallKitchenAppliances"/>
    <n v="635"/>
    <n v="635"/>
    <n v="0"/>
    <x v="1"/>
    <x v="4"/>
    <x v="2"/>
    <x v="4"/>
    <n v="4570"/>
    <x v="0"/>
    <n v="19.65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s v="Usha Aurora 1000 W Dry Iron with Innovative Tail Light Indicator, Weilburger Soleplate (White &amp; Grey)"/>
    <x v="1074"/>
    <x v="150"/>
    <x v="4"/>
    <s v="Kitchen&amp;HomeAppliances"/>
    <s v="Vacuum,Cleaning&amp;Ironing"/>
    <n v="717"/>
    <n v="1390"/>
    <n v="0.48"/>
    <x v="1"/>
    <x v="1"/>
    <x v="2"/>
    <x v="1"/>
    <n v="4867"/>
    <x v="0"/>
    <n v="19.468"/>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s v="ECOVACS DEEBOT N8 2-in-1 Robotic Vacuum Cleaner, 2022 New Launch, Most Powerful Suction, Covers 2000+ Sq. Ft in One Charge, Advanced dToF Technology with OZMO Mopping (DEEBOT N8) - White"/>
    <x v="1075"/>
    <x v="197"/>
    <x v="4"/>
    <s v="Kitchen&amp;HomeAppliances"/>
    <s v="Vacuum,Cleaning&amp;Ironing"/>
    <n v="27900"/>
    <n v="59900"/>
    <n v="0.53"/>
    <x v="0"/>
    <x v="1"/>
    <x v="2"/>
    <x v="5"/>
    <n v="5298"/>
    <x v="0"/>
    <n v="23.311200000000003"/>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s v="Kent Gold, Optima, Gold+ Spare Kit"/>
    <x v="1076"/>
    <x v="177"/>
    <x v="4"/>
    <s v="Kitchen&amp;HomeAppliances"/>
    <s v="WaterPurifiers&amp;Accessories"/>
    <n v="649"/>
    <n v="670"/>
    <n v="0.03"/>
    <x v="1"/>
    <x v="4"/>
    <x v="2"/>
    <x v="3"/>
    <n v="7786"/>
    <x v="0"/>
    <n v="31.92259999999999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s v="AVNISH Tap Water Purifier Filter Faucet 6 Layer Carbon Activated Dust Chlorine Remover Water Softener for Drinking Cartridge Alkaline Taps for Kitchen Sink Bathroom Wash Basin (6-Layer Filtration)"/>
    <x v="1077"/>
    <x v="176"/>
    <x v="4"/>
    <s v="Kitchen&amp;HomeAppliances"/>
    <s v="WaterPurifiers&amp;Accessories"/>
    <n v="193"/>
    <n v="399"/>
    <n v="0.52"/>
    <x v="0"/>
    <x v="1"/>
    <x v="1"/>
    <x v="9"/>
    <n v="37"/>
    <x v="1"/>
    <n v="0.13319999999999999"/>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s v="Khaitan ORFin Fan heater for Home and kitchen-K0 2215"/>
    <x v="1078"/>
    <x v="144"/>
    <x v="4"/>
    <s v="Heating,Cooling&amp;AirQuality"/>
    <s v="RoomHeaters"/>
    <n v="1299"/>
    <n v="2495"/>
    <n v="0.48"/>
    <x v="1"/>
    <x v="1"/>
    <x v="2"/>
    <x v="23"/>
    <n v="2"/>
    <x v="1"/>
    <n v="4.0000000000000001E-3"/>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s v="USHA RapidMix 500-Watt Copper Motor Mixer Grinder with 3 Jars and 5 Years Warranty(Sea Green/White)"/>
    <x v="1079"/>
    <x v="151"/>
    <x v="4"/>
    <s v="Kitchen&amp;HomeAppliances"/>
    <s v="SmallKitchenAppliances"/>
    <n v="2449"/>
    <n v="3390"/>
    <n v="0.28000000000000003"/>
    <x v="1"/>
    <x v="3"/>
    <x v="2"/>
    <x v="1"/>
    <n v="5206"/>
    <x v="0"/>
    <n v="20.824000000000002"/>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s v="CSI INTERNATIONAL¬Æ Instant Water Geyser, Water Heater, Portable Water Heater, Geyser Made of First Class ABS Plastic 3KW (Red)"/>
    <x v="1029"/>
    <x v="152"/>
    <x v="4"/>
    <s v="Heating,Cooling&amp;AirQuality"/>
    <s v="WaterHeaters&amp;Geysers"/>
    <n v="1049"/>
    <n v="2499"/>
    <n v="0.57999999999999996"/>
    <x v="0"/>
    <x v="1"/>
    <x v="2"/>
    <x v="7"/>
    <n v="638"/>
    <x v="1"/>
    <n v="2.3606000000000003"/>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s v="Havells Gatik Neo 400mm Pedestal Fan (Aqua Blue)"/>
    <x v="1080"/>
    <x v="193"/>
    <x v="4"/>
    <s v="Heating,Cooling&amp;AirQuality"/>
    <s v="Fans"/>
    <n v="2399"/>
    <n v="4200"/>
    <n v="0.43"/>
    <x v="1"/>
    <x v="1"/>
    <x v="2"/>
    <x v="11"/>
    <n v="397"/>
    <x v="1"/>
    <n v="1.5085999999999999"/>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s v="INALSA Upright Vacuum Cleaner, 2-in-1,Handheld &amp; Stick for Home &amp; Office Use,800W- with 16KPA Strong Suction &amp; HEPA Filtration|0.8L Dust Tank|Includes Multiple Accessories,(Grey/Black)"/>
    <x v="1081"/>
    <x v="161"/>
    <x v="4"/>
    <s v="Kitchen&amp;HomeAppliances"/>
    <s v="Vacuum,Cleaning&amp;Ironing"/>
    <n v="2286"/>
    <n v="4495"/>
    <n v="0.49"/>
    <x v="1"/>
    <x v="1"/>
    <x v="2"/>
    <x v="2"/>
    <n v="326"/>
    <x v="1"/>
    <n v="1.2714000000000001"/>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s v="ROYAL STEP - AMAZON'S BRAND - Portable Electric USB Juice Maker Juicer Bottle Blender Grinder Mixer,4 Blades Rechargeable Bottle with (Multi color) (MULTI)"/>
    <x v="1082"/>
    <x v="189"/>
    <x v="4"/>
    <s v="Kitchen&amp;HomeAppliances"/>
    <s v="SmallKitchenAppliances"/>
    <n v="499"/>
    <n v="2199"/>
    <n v="0.77"/>
    <x v="0"/>
    <x v="0"/>
    <x v="0"/>
    <x v="19"/>
    <n v="3527"/>
    <x v="0"/>
    <n v="10.933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s v="Nirdambhay Mini Bag Sealer, 2 in 1 Heat Sealer and Cutter Handheld Sealing Machine Portable Bag Resealer Sealer for Plastic Bags Food Storage Snack Fresh Bag Sealer (Including 2 AA Battery)"/>
    <x v="1083"/>
    <x v="166"/>
    <x v="4"/>
    <s v="Kitchen&amp;HomeAppliances"/>
    <s v="SmallKitchenAppliances"/>
    <n v="429"/>
    <n v="999"/>
    <n v="0.56999999999999995"/>
    <x v="0"/>
    <x v="1"/>
    <x v="0"/>
    <x v="17"/>
    <n v="617"/>
    <x v="1"/>
    <n v="1.85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Cello Non-Stick Aluminium Sandwich Gas Toaster(Black)"/>
    <x v="1084"/>
    <x v="163"/>
    <x v="4"/>
    <s v="Kitchen&amp;HomeAppliances"/>
    <s v="SmallKitchenAppliances"/>
    <n v="299"/>
    <n v="595"/>
    <n v="0.5"/>
    <x v="0"/>
    <x v="1"/>
    <x v="0"/>
    <x v="1"/>
    <n v="314"/>
    <x v="1"/>
    <n v="1.25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s v="Proven¬Æ Copper + Mineral RO+UV+UF 10 to 12 Liter RO + UV + TDS ADJUSTER Water Purifier with Copper Charge Technology black &amp; copper Best For Home and Office (Made In India)"/>
    <x v="1085"/>
    <x v="182"/>
    <x v="4"/>
    <s v="Kitchen&amp;HomeAppliances"/>
    <s v="WaterPurifiers&amp;Accessories"/>
    <n v="5395"/>
    <n v="19990"/>
    <n v="0.73"/>
    <x v="0"/>
    <x v="0"/>
    <x v="2"/>
    <x v="5"/>
    <n v="535"/>
    <x v="1"/>
    <n v="2.354000000000000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s v="Morphy Richards Daisy 1000W Dry Iron with American Heritage Non-Stick Coated Soleplate, White"/>
    <x v="1086"/>
    <x v="150"/>
    <x v="4"/>
    <s v="Kitchen&amp;HomeAppliances"/>
    <s v="Vacuum,Cleaning&amp;Ironing"/>
    <n v="559"/>
    <n v="1010"/>
    <n v="0.45"/>
    <x v="1"/>
    <x v="1"/>
    <x v="2"/>
    <x v="3"/>
    <n v="17325"/>
    <x v="0"/>
    <n v="71.03249999999998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s v="Wipro Vesta 1200 Watt GD201 Lightweight Automatic Dry Iron| Quick Heat Up| Stylish &amp; Sleek |Anti bacterial German Weilburger Double Coated Soleplate |2 Years Warranty"/>
    <x v="1087"/>
    <x v="150"/>
    <x v="4"/>
    <s v="Kitchen&amp;HomeAppliances"/>
    <s v="Vacuum,Cleaning&amp;Ironing"/>
    <n v="660"/>
    <n v="1100"/>
    <n v="0.4"/>
    <x v="1"/>
    <x v="3"/>
    <x v="2"/>
    <x v="9"/>
    <n v="91"/>
    <x v="1"/>
    <n v="0.3276"/>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s v="Zuvexa Egg Boiler Poacher Automatic Off Steaming, Cooking, Boiling Double Layer 14 Egg Boiler (Multicolor)‚Ä¶"/>
    <x v="1088"/>
    <x v="162"/>
    <x v="4"/>
    <s v="Kitchen&amp;HomeAppliances"/>
    <s v="SmallKitchenAppliances"/>
    <n v="419"/>
    <n v="999"/>
    <n v="0.57999999999999996"/>
    <x v="0"/>
    <x v="1"/>
    <x v="0"/>
    <x v="5"/>
    <n v="227"/>
    <x v="1"/>
    <n v="0.99880000000000013"/>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s v="AO Smith HSE-VAS-X-015 Storage 15 Litre Vertical Water Heater (Geyser) White 4 Star"/>
    <x v="1089"/>
    <x v="155"/>
    <x v="4"/>
    <s v="Heating,Cooling&amp;AirQuality"/>
    <s v="WaterHeaters&amp;Geysers"/>
    <n v="7349"/>
    <n v="10900"/>
    <n v="0.33"/>
    <x v="1"/>
    <x v="3"/>
    <x v="2"/>
    <x v="0"/>
    <n v="11957"/>
    <x v="0"/>
    <n v="50.21940000000000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s v="Havells Festiva 1200mm Dust Resistant Ceiling Fan (Gold Mist)"/>
    <x v="1090"/>
    <x v="167"/>
    <x v="4"/>
    <s v="Heating,Cooling&amp;AirQuality"/>
    <s v="Fans"/>
    <n v="2899"/>
    <n v="4005"/>
    <n v="0.28000000000000003"/>
    <x v="1"/>
    <x v="3"/>
    <x v="2"/>
    <x v="4"/>
    <n v="7140"/>
    <x v="0"/>
    <n v="30.701999999999998"/>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s v="INALSA Vaccum Cleaner Handheld 800W High Powerful Motor- Dura Clean with HEPA Filtration &amp; Strong Powerful 16KPA Suction| Lightweight, Compact &amp; Durable Body|Includes Multiple Accessories,(Grey/Black)"/>
    <x v="1091"/>
    <x v="161"/>
    <x v="4"/>
    <s v="Kitchen&amp;HomeAppliances"/>
    <s v="Vacuum,Cleaning&amp;Ironing"/>
    <n v="1799"/>
    <n v="3295"/>
    <n v="0.45"/>
    <x v="1"/>
    <x v="1"/>
    <x v="2"/>
    <x v="11"/>
    <n v="687"/>
    <x v="1"/>
    <n v="2.6106000000000003"/>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s v="iBELL SM1515NEW Sandwich Maker with Floating Hinges, 1000Watt, Panini / Grill / Toast (Black)"/>
    <x v="1092"/>
    <x v="163"/>
    <x v="4"/>
    <s v="Kitchen&amp;HomeAppliances"/>
    <s v="SmallKitchenAppliances"/>
    <n v="1474"/>
    <n v="4650"/>
    <n v="0.68"/>
    <x v="0"/>
    <x v="0"/>
    <x v="2"/>
    <x v="3"/>
    <n v="1045"/>
    <x v="0"/>
    <n v="4.284499999999999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s v="Aquaguard Aura RO+UV+UF+Taste Adjuster(MTDS) with Active Copper &amp; Zinc 7L water purifier,8 stages of purification,suitable for borewell,tanker,municipal water(Black) from Eureka Forbes"/>
    <x v="1093"/>
    <x v="182"/>
    <x v="4"/>
    <s v="Kitchen&amp;HomeAppliances"/>
    <s v="WaterPurifiers&amp;Accessories"/>
    <n v="15999"/>
    <n v="24500"/>
    <n v="0.35"/>
    <x v="1"/>
    <x v="3"/>
    <x v="2"/>
    <x v="1"/>
    <n v="11206"/>
    <x v="0"/>
    <n v="44.823999999999998"/>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s v="Havells Instanio 3-Litre 4.5KW Instant Water Heater (Geyser), White Blue"/>
    <x v="1094"/>
    <x v="152"/>
    <x v="4"/>
    <s v="Heating,Cooling&amp;AirQuality"/>
    <s v="WaterHeaters&amp;Geysers"/>
    <n v="3645"/>
    <n v="6070"/>
    <n v="0.4"/>
    <x v="1"/>
    <x v="3"/>
    <x v="2"/>
    <x v="0"/>
    <n v="561"/>
    <x v="1"/>
    <n v="2.3562000000000003"/>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s v="Milk Frother, Immersion Blender Cordlesss Foam Maker USB Rechargeable Small Mixer Handheld with 2 Stainless WhisksÔºåWisker for Stirring 3-Speed Adjustable Mini Frother for Cappuccino Latte Coffee Egg"/>
    <x v="1095"/>
    <x v="149"/>
    <x v="4"/>
    <s v="Kitchen&amp;HomeAppliances"/>
    <s v="SmallKitchenAppliances"/>
    <n v="375"/>
    <n v="999"/>
    <n v="0.62"/>
    <x v="0"/>
    <x v="0"/>
    <x v="0"/>
    <x v="9"/>
    <n v="1988"/>
    <x v="0"/>
    <n v="7.1568000000000005"/>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s v="Panasonic SR-WA22H (E) Automatic Rice Cooker, Apple Green, 2.2 Liters"/>
    <x v="1096"/>
    <x v="178"/>
    <x v="4"/>
    <s v="Kitchen&amp;HomeAppliances"/>
    <s v="SmallKitchenAppliances"/>
    <n v="2976"/>
    <n v="3945"/>
    <n v="0.25"/>
    <x v="1"/>
    <x v="3"/>
    <x v="2"/>
    <x v="0"/>
    <n v="3740"/>
    <x v="0"/>
    <n v="15.708000000000002"/>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s v="InstaCuppa Milk Frother for Coffee - Handheld Battery-Operated Electric Milk and Coffee Frother, Stainless Steel Whisk and Stand, Portable Foam Maker for Coffee, Cappuccino, Lattes, and Egg Beaters"/>
    <x v="1097"/>
    <x v="194"/>
    <x v="4"/>
    <s v="Kitchen&amp;HomeAppliances"/>
    <s v="Coffee,Tea&amp;Espresso"/>
    <n v="1099"/>
    <n v="1499"/>
    <n v="0.27"/>
    <x v="1"/>
    <x v="3"/>
    <x v="2"/>
    <x v="3"/>
    <n v="4401"/>
    <x v="0"/>
    <n v="18.044099999999997"/>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s v="Goodscity Garment Steamer for Clothes, Steam Iron Press - Vertical &amp; Horizontal Steaming up to 22g/min, 1200 Watt, 230 ml Water tank &amp; 30 sec Fast Heating (GC 111)"/>
    <x v="1098"/>
    <x v="159"/>
    <x v="4"/>
    <s v="Kitchen&amp;HomeAppliances"/>
    <s v="Vacuum,Cleaning&amp;Ironing"/>
    <n v="2575"/>
    <n v="6700"/>
    <n v="0.62"/>
    <x v="0"/>
    <x v="0"/>
    <x v="2"/>
    <x v="0"/>
    <n v="611"/>
    <x v="1"/>
    <n v="2.5662000000000003"/>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s v="Solidaire 550-Watt Mixer Grinder with 3 Jars (Black) (SLD-550-B)"/>
    <x v="1099"/>
    <x v="151"/>
    <x v="4"/>
    <s v="Kitchen&amp;HomeAppliances"/>
    <s v="SmallKitchenAppliances"/>
    <n v="1649"/>
    <n v="2800"/>
    <n v="0.41"/>
    <x v="1"/>
    <x v="1"/>
    <x v="2"/>
    <x v="2"/>
    <n v="2162"/>
    <x v="0"/>
    <n v="8.4317999999999991"/>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s v="Amazon Basics 300 W Hand Blender with Stainless Steel Stem for Hot/Cold Blending and In-Built Cord Hook, ISI-Marked, Black"/>
    <x v="1100"/>
    <x v="149"/>
    <x v="4"/>
    <s v="Kitchen&amp;HomeAppliances"/>
    <s v="SmallKitchenAppliances"/>
    <n v="799"/>
    <n v="1699"/>
    <n v="0.53"/>
    <x v="0"/>
    <x v="1"/>
    <x v="2"/>
    <x v="1"/>
    <n v="97"/>
    <x v="1"/>
    <n v="0.38800000000000001"/>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s v="Orpat HHB-100E 250-Watt Hand Blender (White)"/>
    <x v="1101"/>
    <x v="149"/>
    <x v="4"/>
    <s v="Kitchen&amp;HomeAppliances"/>
    <s v="SmallKitchenAppliances"/>
    <n v="765"/>
    <n v="970"/>
    <n v="0.21"/>
    <x v="1"/>
    <x v="3"/>
    <x v="2"/>
    <x v="0"/>
    <n v="6055"/>
    <x v="0"/>
    <n v="25.431000000000001"/>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s v="HealthSense Rechargeable Lint Remover for Clothes | Fuzz and Fur Remover | Electric Fabric Shaver, Trimmer for Clothes, Carpet, Sofa, Sweaters, Curtains | One-Year Warranty Included - New-Feel LR350"/>
    <x v="1102"/>
    <x v="145"/>
    <x v="4"/>
    <s v="Kitchen&amp;HomeAppliances"/>
    <s v="Vacuum,Cleaning&amp;Ironing"/>
    <n v="999"/>
    <n v="1500"/>
    <n v="0.33"/>
    <x v="1"/>
    <x v="3"/>
    <x v="2"/>
    <x v="0"/>
    <n v="386"/>
    <x v="1"/>
    <n v="1.6212000000000002"/>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s v="AGARO Classic Portable Yogurt Maker, 1.2L Capacity, Electric, Automatic, Grey and White, Medium (33603)"/>
    <x v="1103"/>
    <x v="198"/>
    <x v="4"/>
    <s v="Kitchen&amp;HomeAppliances"/>
    <s v="SmallKitchenAppliances"/>
    <n v="587"/>
    <n v="1295"/>
    <n v="0.55000000000000004"/>
    <x v="0"/>
    <x v="1"/>
    <x v="2"/>
    <x v="3"/>
    <n v="557"/>
    <x v="1"/>
    <n v="2.2837000000000001"/>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s v="AGARO Imperial 240-Watt Slow Juicer with Cold Press Technology"/>
    <x v="1104"/>
    <x v="199"/>
    <x v="4"/>
    <s v="Kitchen&amp;HomeAppliances"/>
    <s v="SmallKitchenAppliances"/>
    <n v="12609"/>
    <n v="23999"/>
    <n v="0.47"/>
    <x v="1"/>
    <x v="1"/>
    <x v="2"/>
    <x v="5"/>
    <n v="2288"/>
    <x v="0"/>
    <n v="10.0672"/>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s v="Wipro Smartlife Super Deluxe Dry Iron- 1000W"/>
    <x v="1105"/>
    <x v="150"/>
    <x v="4"/>
    <s v="Kitchen&amp;HomeAppliances"/>
    <s v="Vacuum,Cleaning&amp;Ironing"/>
    <n v="699"/>
    <n v="850"/>
    <n v="0.18"/>
    <x v="1"/>
    <x v="4"/>
    <x v="2"/>
    <x v="3"/>
    <n v="1106"/>
    <x v="0"/>
    <n v="4.5346000000000002"/>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s v="AmazonBasics Cylinder Bagless Vacuum Cleaner with Power Suction, Low Sound, High Energy Efficiency and 2 Years Warranty (1.5L, Black)"/>
    <x v="1106"/>
    <x v="168"/>
    <x v="4"/>
    <s v="Kitchen&amp;HomeAppliances"/>
    <s v="Vacuum,Cleaning&amp;Ironing"/>
    <n v="3799"/>
    <n v="6000"/>
    <n v="0.37"/>
    <x v="1"/>
    <x v="3"/>
    <x v="2"/>
    <x v="0"/>
    <n v="11935"/>
    <x v="0"/>
    <n v="50.12700000000000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s v="Crompton IHL 251 1500-Watt Immersion Water Heater with Copper Heating Element and IP 68 Protection"/>
    <x v="1107"/>
    <x v="156"/>
    <x v="4"/>
    <s v="Heating,Cooling&amp;AirQuality"/>
    <s v="WaterHeaters&amp;Geysers"/>
    <n v="640"/>
    <n v="1020"/>
    <n v="0.37"/>
    <x v="1"/>
    <x v="3"/>
    <x v="2"/>
    <x v="3"/>
    <n v="5059"/>
    <x v="0"/>
    <n v="20.741899999999998"/>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s v="SaiEllin Room Heater For Home 2000 Watts Room Heater For Bedroom | ISI Approved With 1 Year Warranty | For 250 Sq. Feet Blower Heater &amp; Room Heaters Home For Winters"/>
    <x v="1108"/>
    <x v="144"/>
    <x v="4"/>
    <s v="Heating,Cooling&amp;AirQuality"/>
    <s v="RoomHeaters"/>
    <n v="979"/>
    <n v="1999"/>
    <n v="0.51"/>
    <x v="0"/>
    <x v="1"/>
    <x v="2"/>
    <x v="2"/>
    <n v="157"/>
    <x v="1"/>
    <n v="0.61229999999999996"/>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s v="Bajaj Majesty Duetto Gas 6 Ltr Vertical Water Heater ( LPG), White"/>
    <x v="1109"/>
    <x v="152"/>
    <x v="4"/>
    <s v="Heating,Cooling&amp;AirQuality"/>
    <s v="WaterHeaters&amp;Geysers"/>
    <n v="5365"/>
    <n v="7445"/>
    <n v="0.28000000000000003"/>
    <x v="1"/>
    <x v="3"/>
    <x v="2"/>
    <x v="2"/>
    <n v="3584"/>
    <x v="0"/>
    <n v="13.977600000000001"/>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s v="Black + Decker BD BXIR2201IN 2200-Watt Cord &amp; Cordless Steam Iron (Green)"/>
    <x v="1110"/>
    <x v="159"/>
    <x v="4"/>
    <s v="Kitchen&amp;HomeAppliances"/>
    <s v="Vacuum,Cleaning&amp;Ironing"/>
    <n v="3199"/>
    <n v="3500"/>
    <n v="0.09"/>
    <x v="1"/>
    <x v="4"/>
    <x v="2"/>
    <x v="0"/>
    <n v="1899"/>
    <x v="0"/>
    <n v="7.9758000000000004"/>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s v="Inalsa Hand Blender| Hand Mixer|Beater - Easy Mix, Powerful 250 Watt Motor | Variable 7 Speed Control | 1 Year Warranty | (White/Red)"/>
    <x v="1111"/>
    <x v="186"/>
    <x v="4"/>
    <s v="Kitchen&amp;HomeAppliances"/>
    <s v="SmallKitchenAppliances"/>
    <n v="979"/>
    <n v="1395"/>
    <n v="0.3"/>
    <x v="1"/>
    <x v="3"/>
    <x v="2"/>
    <x v="0"/>
    <n v="15252"/>
    <x v="0"/>
    <n v="64.058400000000006"/>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s v="Longway Blaze 2 Rod Quartz Room Heater (White, Gray, 800 watts)"/>
    <x v="1112"/>
    <x v="143"/>
    <x v="4"/>
    <s v="Heating,Cooling&amp;AirQuality"/>
    <s v="RoomHeaters"/>
    <n v="929"/>
    <n v="2199"/>
    <n v="0.57999999999999996"/>
    <x v="0"/>
    <x v="1"/>
    <x v="2"/>
    <x v="7"/>
    <n v="4"/>
    <x v="1"/>
    <n v="1.4800000000000001E-2"/>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s v="Prestige PWG 07 Wet Grinder, 2L (Multicolor) with Coconut Scraper and Atta Kneader Attachments, 200 Watt"/>
    <x v="1113"/>
    <x v="187"/>
    <x v="4"/>
    <s v="Kitchen&amp;HomeAppliances"/>
    <s v="SmallKitchenAppliances"/>
    <n v="3710"/>
    <n v="4330"/>
    <n v="0.14000000000000001"/>
    <x v="1"/>
    <x v="4"/>
    <x v="2"/>
    <x v="7"/>
    <n v="1662"/>
    <x v="0"/>
    <n v="6.1494"/>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s v="Pigeon Zest Mixer Grinder 3 Speed Control 750 Watt Powerful Copper Motor with 3 Stainless Steel Jars for Dry Grinding, Wet Grinding and Making Chutney and 3 Polycarbonate lids - Blue"/>
    <x v="1114"/>
    <x v="151"/>
    <x v="4"/>
    <s v="Kitchen&amp;HomeAppliances"/>
    <s v="SmallKitchenAppliances"/>
    <n v="2033"/>
    <n v="4295"/>
    <n v="0.53"/>
    <x v="0"/>
    <x v="1"/>
    <x v="2"/>
    <x v="10"/>
    <n v="422"/>
    <x v="1"/>
    <n v="1.4347999999999999"/>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s v="Borosil Volcano 13 Fin Oil Filled Radiator Room Heater, 2900 W, Black"/>
    <x v="1115"/>
    <x v="143"/>
    <x v="4"/>
    <s v="Heating,Cooling&amp;AirQuality"/>
    <s v="RoomHeaters"/>
    <n v="9495"/>
    <n v="18990"/>
    <n v="0.5"/>
    <x v="0"/>
    <x v="1"/>
    <x v="2"/>
    <x v="0"/>
    <n v="79"/>
    <x v="1"/>
    <n v="0.33180000000000004"/>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s v="Crompton Solarium Qube 15-L 5 Star Rated Storage Water Heater (Geyser) with Free Installation and Connection Pipes (White and Black)"/>
    <x v="1116"/>
    <x v="155"/>
    <x v="4"/>
    <s v="Heating,Cooling&amp;AirQuality"/>
    <s v="WaterHeaters&amp;Geysers"/>
    <n v="7799"/>
    <n v="12500"/>
    <n v="0.38"/>
    <x v="1"/>
    <x v="3"/>
    <x v="2"/>
    <x v="1"/>
    <n v="5160"/>
    <x v="0"/>
    <n v="20.64"/>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s v="Singer Aroma 1.8 Liter Electric Kettle High Grade Stainless Steel with Cool and Touch Body and Cordless Base, 1500 watts, Auto Shut Off with Dry Boiling (Silver/Black)"/>
    <x v="1117"/>
    <x v="142"/>
    <x v="4"/>
    <s v="Kitchen&amp;HomeAppliances"/>
    <s v="SmallKitchenAppliances"/>
    <n v="949"/>
    <n v="2385"/>
    <n v="0.6"/>
    <x v="0"/>
    <x v="1"/>
    <x v="2"/>
    <x v="3"/>
    <n v="2311"/>
    <x v="0"/>
    <n v="9.4750999999999994"/>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s v="Orient Electric Aura Neo Instant 3L Water Heater (Geyser), 5-level Safety Shield, Stainless Steel Tank (White &amp; Turquoise)"/>
    <x v="1118"/>
    <x v="152"/>
    <x v="4"/>
    <s v="Heating,Cooling&amp;AirQuality"/>
    <s v="WaterHeaters&amp;Geysers"/>
    <n v="2790"/>
    <n v="4890"/>
    <n v="0.43"/>
    <x v="1"/>
    <x v="1"/>
    <x v="2"/>
    <x v="2"/>
    <n v="588"/>
    <x v="1"/>
    <n v="2.2931999999999997"/>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s v="Crompton Brio 1000-Watts Dry Iron with Weilburger Coating (Sky Blue and White)"/>
    <x v="1119"/>
    <x v="150"/>
    <x v="4"/>
    <s v="Kitchen&amp;HomeAppliances"/>
    <s v="Vacuum,Cleaning&amp;Ironing"/>
    <n v="645"/>
    <n v="1100"/>
    <n v="0.41"/>
    <x v="1"/>
    <x v="1"/>
    <x v="2"/>
    <x v="1"/>
    <n v="3271"/>
    <x v="0"/>
    <n v="13.084"/>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s v="Butterfly Hero Mixer Grinder, 500W, 3 Jars (Grey)"/>
    <x v="1120"/>
    <x v="151"/>
    <x v="4"/>
    <s v="Kitchen&amp;HomeAppliances"/>
    <s v="SmallKitchenAppliances"/>
    <n v="2237.81"/>
    <n v="3899"/>
    <n v="0.43"/>
    <x v="1"/>
    <x v="1"/>
    <x v="2"/>
    <x v="2"/>
    <n v="11004"/>
    <x v="0"/>
    <n v="42.915599999999998"/>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s v="Racold Eterno Pro 25L Vertical 5 Star Storage Water Heater (Geyser) with free Standard Installation and free Installation Pipes"/>
    <x v="1121"/>
    <x v="155"/>
    <x v="4"/>
    <s v="Heating,Cooling&amp;AirQuality"/>
    <s v="WaterHeaters&amp;Geysers"/>
    <n v="8699"/>
    <n v="16899"/>
    <n v="0.49"/>
    <x v="1"/>
    <x v="1"/>
    <x v="2"/>
    <x v="0"/>
    <n v="3195"/>
    <x v="0"/>
    <n v="13.419"/>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s v="LG 1.5 Ton 5 Star AI DUAL Inverter Split AC (Copper, Super Convertible 6-in-1 Cooling, HD Filter with Anti-Virus Protection, 2022 Model, PS-Q19YNZE, White)"/>
    <x v="1122"/>
    <x v="200"/>
    <x v="4"/>
    <s v="Heating,Cooling&amp;AirQuality"/>
    <s v="AirConditioners"/>
    <n v="42990"/>
    <n v="75990"/>
    <n v="0.43"/>
    <x v="1"/>
    <x v="1"/>
    <x v="2"/>
    <x v="4"/>
    <n v="3231"/>
    <x v="0"/>
    <n v="13.893299999999998"/>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s v="Eureka Forbes Aquasure Amrit Twin Cartridge (Pack of 2), White"/>
    <x v="1123"/>
    <x v="176"/>
    <x v="4"/>
    <s v="Kitchen&amp;HomeAppliances"/>
    <s v="WaterPurifiers&amp;Accessories"/>
    <n v="825"/>
    <n v="825"/>
    <n v="0"/>
    <x v="1"/>
    <x v="4"/>
    <x v="2"/>
    <x v="1"/>
    <n v="3246"/>
    <x v="0"/>
    <n v="12.98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s v="Green Tales Heat Seal Mini Food Sealer-Impulse Machine for Sealing Plastic Bags Packaging"/>
    <x v="1124"/>
    <x v="166"/>
    <x v="4"/>
    <s v="Kitchen&amp;HomeAppliances"/>
    <s v="SmallKitchenAppliances"/>
    <n v="161"/>
    <n v="300"/>
    <n v="0.46"/>
    <x v="1"/>
    <x v="1"/>
    <x v="1"/>
    <x v="24"/>
    <n v="24"/>
    <x v="1"/>
    <n v="6.2400000000000004E-2"/>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s v="SaleOn Instant Coal Heater 500W Charcoal Burner Electric Stove Hot Plate - Mix Colors - Pack of 1 - Only Charcoal Heater"/>
    <x v="1125"/>
    <x v="148"/>
    <x v="4"/>
    <s v="Kitchen&amp;HomeAppliances"/>
    <s v="SmallKitchenAppliances"/>
    <n v="697"/>
    <n v="1499"/>
    <n v="0.54"/>
    <x v="0"/>
    <x v="1"/>
    <x v="2"/>
    <x v="11"/>
    <n v="144"/>
    <x v="1"/>
    <n v="0.54719999999999991"/>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s v="Sujata Chutney Steel Jar, 400 ml, (White), Stainless Steel"/>
    <x v="1126"/>
    <x v="201"/>
    <x v="4"/>
    <s v="Kitchen&amp;HomeAppliances"/>
    <s v="SmallKitchenAppliances"/>
    <n v="688"/>
    <n v="747"/>
    <n v="0.08"/>
    <x v="1"/>
    <x v="4"/>
    <x v="2"/>
    <x v="6"/>
    <n v="2280"/>
    <x v="0"/>
    <n v="10.26"/>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s v="KHAITAN AVAANTE KA-2013 1200 Watt 3-Rod Halogen Heater (1200 Watts, Grey)"/>
    <x v="1127"/>
    <x v="170"/>
    <x v="4"/>
    <s v="Heating,Cooling&amp;AirQuality"/>
    <s v="RoomHeaters"/>
    <n v="2199"/>
    <n v="3999"/>
    <n v="0.45"/>
    <x v="1"/>
    <x v="1"/>
    <x v="2"/>
    <x v="12"/>
    <n v="340"/>
    <x v="1"/>
    <n v="1.1900000000000002"/>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s v="Kenstar 2400 Watts 9 Fins Oil Filled Radiator with PTC Fan Heater (BLACK GOLD)"/>
    <x v="1128"/>
    <x v="144"/>
    <x v="4"/>
    <s v="Heating,Cooling&amp;AirQuality"/>
    <s v="RoomHeaters"/>
    <n v="6850"/>
    <n v="11990"/>
    <n v="0.43"/>
    <x v="1"/>
    <x v="1"/>
    <x v="2"/>
    <x v="2"/>
    <n v="144"/>
    <x v="1"/>
    <n v="0.56159999999999999"/>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s v="NEXOMS Instant Heating Water Tap Wall Mounted with 3 Pin Indian Plug (16Amp)"/>
    <x v="1129"/>
    <x v="152"/>
    <x v="4"/>
    <s v="Heating,Cooling&amp;AirQuality"/>
    <s v="WaterHeaters&amp;Geysers"/>
    <n v="2699"/>
    <n v="3799"/>
    <n v="0.28999999999999998"/>
    <x v="1"/>
    <x v="3"/>
    <x v="2"/>
    <x v="1"/>
    <n v="727"/>
    <x v="1"/>
    <n v="2.9079999999999999"/>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s v="JIALTO Mini Waffle Maker 4 Inch- 350 Watts: Stainless Steel Non-Stick Electric Iron Machine for Individual Belgian Waffles, Pan Cakes, Paninis or Other Snacks - Aqua blue"/>
    <x v="1130"/>
    <x v="202"/>
    <x v="4"/>
    <s v="Kitchen&amp;HomeAppliances"/>
    <s v="SmallKitchenAppliances"/>
    <n v="899"/>
    <n v="1999"/>
    <n v="0.55000000000000004"/>
    <x v="0"/>
    <x v="1"/>
    <x v="2"/>
    <x v="1"/>
    <n v="832"/>
    <x v="1"/>
    <n v="3.327999999999999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s v="Candes BlowHot All in One Silent Blower Fan Room Heater (ABS Body, White, Brown) 2000 Watts"/>
    <x v="1131"/>
    <x v="144"/>
    <x v="4"/>
    <s v="Heating,Cooling&amp;AirQuality"/>
    <s v="RoomHeaters"/>
    <n v="1090"/>
    <n v="2999"/>
    <n v="0.64"/>
    <x v="0"/>
    <x v="0"/>
    <x v="2"/>
    <x v="12"/>
    <n v="57"/>
    <x v="1"/>
    <n v="0.19950000000000001"/>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s v="Ionix Jewellery Scale | Weight Scale | Digital Weight Machine | weight machine for gold | Electronic weighing machines for Jewellery 0.01G to 200G Small Weight Machine for Shop - Silver"/>
    <x v="1132"/>
    <x v="146"/>
    <x v="4"/>
    <s v="Kitchen&amp;HomeAppliances"/>
    <s v="SmallKitchenAppliances"/>
    <n v="295"/>
    <n v="599"/>
    <n v="0.51"/>
    <x v="0"/>
    <x v="1"/>
    <x v="0"/>
    <x v="1"/>
    <n v="1644"/>
    <x v="0"/>
    <n v="6.575999999999999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s v="Kitchen Kit Electric Kettle, 1.8L Stainless Steel Tea Kettle, Fast Boil Water Warmer with Auto Shut Off and Boil Dry Protection Tech"/>
    <x v="1133"/>
    <x v="154"/>
    <x v="4"/>
    <s v="Kitchen&amp;HomeAppliances"/>
    <s v="SmallKitchenAppliances"/>
    <n v="479"/>
    <n v="1999"/>
    <n v="0.76"/>
    <x v="0"/>
    <x v="0"/>
    <x v="0"/>
    <x v="10"/>
    <n v="1066"/>
    <x v="0"/>
    <n v="3.6244000000000001"/>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s v="Racold Pronto Pro 3Litres 3KW Vertical Instant Water Heater (Geyser)"/>
    <x v="1134"/>
    <x v="152"/>
    <x v="4"/>
    <s v="Heating,Cooling&amp;AirQuality"/>
    <s v="WaterHeaters&amp;Geysers"/>
    <n v="2949"/>
    <n v="4849"/>
    <n v="0.39"/>
    <x v="1"/>
    <x v="3"/>
    <x v="2"/>
    <x v="0"/>
    <n v="7968"/>
    <x v="0"/>
    <n v="33.465600000000002"/>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s v="ESN 999 Supreme Quality 1500W Immersion Water Heater Rod (Black)"/>
    <x v="1135"/>
    <x v="156"/>
    <x v="4"/>
    <s v="Heating,Cooling&amp;AirQuality"/>
    <s v="WaterHeaters&amp;Geysers"/>
    <n v="335"/>
    <n v="510"/>
    <n v="0.34"/>
    <x v="1"/>
    <x v="3"/>
    <x v="0"/>
    <x v="11"/>
    <n v="3195"/>
    <x v="0"/>
    <n v="12.140999999999998"/>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136"/>
    <x v="175"/>
    <x v="4"/>
    <s v="Kitchen&amp;HomeAppliances"/>
    <s v="Coffee,Tea&amp;Espresso"/>
    <n v="293"/>
    <n v="499"/>
    <n v="0.41"/>
    <x v="1"/>
    <x v="1"/>
    <x v="0"/>
    <x v="3"/>
    <n v="1456"/>
    <x v="0"/>
    <n v="5.9695999999999989"/>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s v="Saiyam Stainless Steel Espresso Maker Stovetop Coffee Percolator Italian Coffee Maker Moka Pot (4 Cup - 200 ml, Silver)"/>
    <x v="1137"/>
    <x v="203"/>
    <x v="4"/>
    <s v="Kitchen&amp;HomeAppliances"/>
    <s v="Coffee,Tea&amp;Espresso"/>
    <n v="599"/>
    <n v="1299"/>
    <n v="0.54"/>
    <x v="0"/>
    <x v="1"/>
    <x v="2"/>
    <x v="0"/>
    <n v="590"/>
    <x v="1"/>
    <n v="2.4779999999999998"/>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s v="KONVIO NEER 10 Inch Spun Filter (PP SPUN) Cartridge Compatible for 10 Inch Pre-Filter Housing of Water Purifier | Pack of 4 Spun"/>
    <x v="1138"/>
    <x v="176"/>
    <x v="4"/>
    <s v="Kitchen&amp;HomeAppliances"/>
    <s v="WaterPurifiers&amp;Accessories"/>
    <n v="499"/>
    <n v="999"/>
    <n v="0.5"/>
    <x v="0"/>
    <x v="1"/>
    <x v="0"/>
    <x v="4"/>
    <n v="1436"/>
    <x v="0"/>
    <n v="6.1747999999999994"/>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s v="Havells Glydo 1000 watt Dry Iron With American Heritage Non Stick Sole Plate, Aerodynamic Design, Easy Grip Temperature Knob &amp; 2 years Warranty. (Charcoal Blue)"/>
    <x v="1139"/>
    <x v="150"/>
    <x v="4"/>
    <s v="Kitchen&amp;HomeAppliances"/>
    <s v="Vacuum,Cleaning&amp;Ironing"/>
    <n v="849"/>
    <n v="1190"/>
    <n v="0.28999999999999998"/>
    <x v="1"/>
    <x v="3"/>
    <x v="2"/>
    <x v="0"/>
    <n v="4184"/>
    <x v="0"/>
    <n v="17.572800000000001"/>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s v="Raffles Premium Stainless Steel South Indian Coffee Filter/Drip Coffee Maker, 2-3 Cups, 150 ml"/>
    <x v="1140"/>
    <x v="175"/>
    <x v="4"/>
    <s v="Kitchen&amp;HomeAppliances"/>
    <s v="Coffee,Tea&amp;Espresso"/>
    <n v="249"/>
    <n v="400"/>
    <n v="0.38"/>
    <x v="1"/>
    <x v="3"/>
    <x v="0"/>
    <x v="3"/>
    <n v="693"/>
    <x v="1"/>
    <n v="2.8412999999999995"/>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s v="IONIX Activated Carbon Faucet Water Filters Universal Interface Home Kitchen Faucet Tap Water | Tap filter Multilayer | Clean Purifier Filter Cartridge Five Layer Water Filter-Pack of 1"/>
    <x v="1141"/>
    <x v="176"/>
    <x v="4"/>
    <s v="Kitchen&amp;HomeAppliances"/>
    <s v="WaterPurifiers&amp;Accessories"/>
    <n v="185"/>
    <n v="599"/>
    <n v="0.69"/>
    <x v="0"/>
    <x v="0"/>
    <x v="1"/>
    <x v="2"/>
    <n v="1306"/>
    <x v="0"/>
    <n v="5.0933999999999999"/>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s v="KNYUC MART Mini Electric Handy Room Heater Compact Plug-in, The Wall Outlet 400 Watts, Handy Air Warmer Blower Adjustable Timer Digital Display"/>
    <x v="1142"/>
    <x v="144"/>
    <x v="4"/>
    <s v="Heating,Cooling&amp;AirQuality"/>
    <s v="RoomHeaters"/>
    <n v="778"/>
    <n v="999"/>
    <n v="0.22"/>
    <x v="1"/>
    <x v="3"/>
    <x v="2"/>
    <x v="8"/>
    <n v="8"/>
    <x v="1"/>
    <n v="2.64E-2"/>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s v="INKULTURE Stainless_Steel Measuring Cups &amp; Spoon Combo for Dry or Liquid/Kitchen Gadgets for Cooking &amp; Baking Cakes/Measuring Cup Set Combo with Handles (Set of 4 Cups &amp; 4 Spoons)"/>
    <x v="1143"/>
    <x v="204"/>
    <x v="4"/>
    <s v="Kitchen&amp;HomeAppliances"/>
    <s v="Coffee,Tea&amp;Espresso"/>
    <n v="279"/>
    <n v="699"/>
    <n v="0.6"/>
    <x v="0"/>
    <x v="1"/>
    <x v="0"/>
    <x v="4"/>
    <n v="2326"/>
    <x v="0"/>
    <n v="10.001799999999999"/>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s v="Macmillan Aquafresh 5 Micron PS-05 10&quot; in PP Spun Filter Candle Set for All Type RO Water Purifier 10 inch (4)"/>
    <x v="1144"/>
    <x v="176"/>
    <x v="4"/>
    <s v="Kitchen&amp;HomeAppliances"/>
    <s v="WaterPurifiers&amp;Accessories"/>
    <n v="215"/>
    <n v="1499"/>
    <n v="0.86"/>
    <x v="0"/>
    <x v="2"/>
    <x v="0"/>
    <x v="2"/>
    <n v="1004"/>
    <x v="0"/>
    <n v="3.915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s v="Havells D'zire 1000 watt Dry Iron With American Heritage Sole Plate, Aerodynamic Design, Easy Grip Temperature Knob &amp; 2 years Warranty. (Mint)"/>
    <x v="1145"/>
    <x v="150"/>
    <x v="4"/>
    <s v="Kitchen&amp;HomeAppliances"/>
    <s v="Vacuum,Cleaning&amp;Ironing"/>
    <n v="889"/>
    <n v="1295"/>
    <n v="0.31"/>
    <x v="1"/>
    <x v="3"/>
    <x v="2"/>
    <x v="4"/>
    <n v="6400"/>
    <x v="0"/>
    <n v="27.52"/>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s v="TE‚Ñ¢ Instant Electric Heating Hot and Cold Water Geyser Tap Water with Digital Display (White)"/>
    <x v="1146"/>
    <x v="152"/>
    <x v="4"/>
    <s v="Heating,Cooling&amp;AirQuality"/>
    <s v="WaterHeaters&amp;Geysers"/>
    <n v="1449"/>
    <n v="4999"/>
    <n v="0.71"/>
    <x v="0"/>
    <x v="0"/>
    <x v="2"/>
    <x v="9"/>
    <n v="63"/>
    <x v="1"/>
    <n v="0.2268"/>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s v="ZIGMA WinoteK WinoteK Sun Instant Water Geyser, Water Heater, Portable Water Heater, Geysers Made of First Class ABS Plastic, automatic Reset Model, AE10-3 W (Yellow)"/>
    <x v="1147"/>
    <x v="152"/>
    <x v="4"/>
    <s v="Heating,Cooling&amp;AirQuality"/>
    <s v="WaterHeaters&amp;Geysers"/>
    <n v="1190"/>
    <n v="2550"/>
    <n v="0.53"/>
    <x v="0"/>
    <x v="1"/>
    <x v="2"/>
    <x v="11"/>
    <n v="1181"/>
    <x v="0"/>
    <n v="4.4878"/>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s v="KENT 11054 Alkaline Water Filter Pitcher 3.5 L | Chemical-Free Water with Balanced pH Levels 8.0 to 9.5 | Solves Acidity Issue | Equipped with Carbon and Sediment Filter - Grey"/>
    <x v="1148"/>
    <x v="182"/>
    <x v="4"/>
    <s v="Kitchen&amp;HomeAppliances"/>
    <s v="WaterPurifiers&amp;Accessories"/>
    <n v="1799"/>
    <n v="1950"/>
    <n v="0.08"/>
    <x v="1"/>
    <x v="4"/>
    <x v="2"/>
    <x v="2"/>
    <n v="1888"/>
    <x v="0"/>
    <n v="7.3631999999999991"/>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s v="Sujata Dynamix DX Mixer Grinder, 900W, 3 Jars (White)"/>
    <x v="1149"/>
    <x v="151"/>
    <x v="4"/>
    <s v="Kitchen&amp;HomeAppliances"/>
    <s v="SmallKitchenAppliances"/>
    <n v="6120"/>
    <n v="8478"/>
    <n v="0.28000000000000003"/>
    <x v="1"/>
    <x v="3"/>
    <x v="2"/>
    <x v="13"/>
    <n v="6550"/>
    <x v="0"/>
    <n v="30.129999999999995"/>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s v="Lifelong LLMG74 750 Watt Mixer Grinder with 3 Jars (White and Grey)"/>
    <x v="1150"/>
    <x v="151"/>
    <x v="4"/>
    <s v="Kitchen&amp;HomeAppliances"/>
    <s v="SmallKitchenAppliances"/>
    <n v="1799"/>
    <n v="3299"/>
    <n v="0.45"/>
    <x v="1"/>
    <x v="1"/>
    <x v="2"/>
    <x v="11"/>
    <n v="1846"/>
    <x v="0"/>
    <n v="7.0148000000000001"/>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s v="TTK Prestige Limited Orion Mixer Grinder 500 Watts, 3 Jars (1200ml, 1000ml, 500ml) (Red)"/>
    <x v="1151"/>
    <x v="151"/>
    <x v="4"/>
    <s v="Kitchen&amp;HomeAppliances"/>
    <s v="SmallKitchenAppliances"/>
    <n v="2199"/>
    <n v="3895"/>
    <n v="0.44"/>
    <x v="1"/>
    <x v="1"/>
    <x v="2"/>
    <x v="2"/>
    <n v="1085"/>
    <x v="0"/>
    <n v="4.2314999999999996"/>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s v="AGARO Regal Electric Rice Cooker, 3L Ceramic Inner Bowl, Cooks Up to 600 Gms Raw Rice, SS Steamer, Preset Cooking Functions, Preset Timer, Keep Warm Function, LED Display, Black"/>
    <x v="1152"/>
    <x v="178"/>
    <x v="4"/>
    <s v="Kitchen&amp;HomeAppliances"/>
    <s v="SmallKitchenAppliances"/>
    <n v="3685"/>
    <n v="5495"/>
    <n v="0.33"/>
    <x v="1"/>
    <x v="3"/>
    <x v="2"/>
    <x v="3"/>
    <n v="290"/>
    <x v="1"/>
    <n v="1.1889999999999998"/>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s v="VAPJA¬Æ Portable Mini Juicer Cup Blender USB Rechargeable with 4 Blades for Shakes and Smoothies Fruits Vegetables Juice Maker Grinder Mixer Strong Cutting Bottle Sports Travel Outdoors Gym (BOTTLE)"/>
    <x v="1153"/>
    <x v="160"/>
    <x v="4"/>
    <s v="Kitchen&amp;HomeAppliances"/>
    <s v="SmallKitchenAppliances"/>
    <n v="649"/>
    <n v="999"/>
    <n v="0.35"/>
    <x v="1"/>
    <x v="3"/>
    <x v="2"/>
    <x v="9"/>
    <n v="4"/>
    <x v="1"/>
    <n v="1.4400000000000001E-2"/>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s v="Philips HD6975/00 25 Litre Digital Oven Toaster Grill, Grey, 25 liter"/>
    <x v="1154"/>
    <x v="188"/>
    <x v="4"/>
    <s v="Kitchen&amp;HomeAppliances"/>
    <s v="SmallKitchenAppliances"/>
    <n v="8599"/>
    <n v="8995"/>
    <n v="0.04"/>
    <x v="1"/>
    <x v="4"/>
    <x v="2"/>
    <x v="5"/>
    <n v="9734"/>
    <x v="0"/>
    <n v="42.829600000000006"/>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s v="Usha EI 3710 Heavy Weight 1000-Watt Dry Iron with Golden American Heritage Soleplate, 1.75 Kg(White)"/>
    <x v="1155"/>
    <x v="150"/>
    <x v="4"/>
    <s v="Kitchen&amp;HomeAppliances"/>
    <s v="Vacuum,Cleaning&amp;Ironing"/>
    <n v="1110"/>
    <n v="1599"/>
    <n v="0.31"/>
    <x v="1"/>
    <x v="3"/>
    <x v="2"/>
    <x v="4"/>
    <n v="4022"/>
    <x v="0"/>
    <n v="17.294599999999999"/>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s v="Campfire Spring Chef Prolix Instant Portable Water Heater Geyser 1Ltr. for Use Home Stainless Steel Baking Rack | Restaurant | Office | Labs | Clinics | Saloon | with Installation Kit (With MCB)"/>
    <x v="1156"/>
    <x v="152"/>
    <x v="4"/>
    <s v="Heating,Cooling&amp;AirQuality"/>
    <s v="WaterHeaters&amp;Geysers"/>
    <n v="1499"/>
    <n v="3500"/>
    <n v="0.56999999999999995"/>
    <x v="0"/>
    <x v="1"/>
    <x v="2"/>
    <x v="16"/>
    <n v="2591"/>
    <x v="0"/>
    <n v="12.177700000000002"/>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s v="Themisto TH-WS20 Digital Kitchen Weighing Scale Stainless Steel (5Kg)"/>
    <x v="1157"/>
    <x v="146"/>
    <x v="4"/>
    <s v="Kitchen&amp;HomeAppliances"/>
    <s v="SmallKitchenAppliances"/>
    <n v="759"/>
    <n v="1999"/>
    <n v="0.62"/>
    <x v="0"/>
    <x v="0"/>
    <x v="2"/>
    <x v="4"/>
    <n v="532"/>
    <x v="1"/>
    <n v="2.2875999999999999"/>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s v="FYA Handheld Vacuum Cleaner Cordless, Wireless Hand Vacuum&amp;Air Blower 2-in-1, Mini Portable Car Vacuum Cleaner with Powerful Suction, USB Rechargeable Vacuum for Pet Hair, Home and Car"/>
    <x v="1158"/>
    <x v="161"/>
    <x v="4"/>
    <s v="Kitchen&amp;HomeAppliances"/>
    <s v="Vacuum,Cleaning&amp;Ironing"/>
    <n v="2669"/>
    <n v="3199"/>
    <n v="0.17"/>
    <x v="1"/>
    <x v="4"/>
    <x v="2"/>
    <x v="2"/>
    <n v="260"/>
    <x v="1"/>
    <n v="1.014"/>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s v="Lifelong LLSM120G Sandwich Griller , Classic Pro 750 W Sandwich Maker with 4 Slice Non-Stick Fixed Plates for Sandwiches at Home with 1 Year Warranty (Black)"/>
    <x v="1159"/>
    <x v="163"/>
    <x v="4"/>
    <s v="Kitchen&amp;HomeAppliances"/>
    <s v="SmallKitchenAppliances"/>
    <n v="929"/>
    <n v="1300"/>
    <n v="0.28999999999999998"/>
    <x v="1"/>
    <x v="3"/>
    <x v="2"/>
    <x v="2"/>
    <n v="1672"/>
    <x v="0"/>
    <n v="6.5207999999999995"/>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s v="Kuber Industries Nylon Mesh Laundry Basket|Sturdy Material &amp; Durable Handles|Netted Lightweight Laundry Bag, Size 36 x 36 x 58, Capicity 30 Ltr (Pink)"/>
    <x v="1160"/>
    <x v="158"/>
    <x v="4"/>
    <s v="HomeStorage&amp;Organization"/>
    <s v="LaundryOrganization"/>
    <n v="199"/>
    <n v="399"/>
    <n v="0.5"/>
    <x v="0"/>
    <x v="1"/>
    <x v="1"/>
    <x v="7"/>
    <n v="7945"/>
    <x v="0"/>
    <n v="29.396500000000003"/>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s v="Bulfyss Plastic Sticky Lint Roller Hair Remover Cleaner Set of 5 Rolls 150 Sheets, 30 Sheets Each roll Lint Roller Remover for Clothes, Furniture, Carpet, Dog Fur, Sweater, Dust &amp; Dirt"/>
    <x v="1161"/>
    <x v="145"/>
    <x v="4"/>
    <s v="Kitchen&amp;HomeAppliances"/>
    <s v="Vacuum,Cleaning&amp;Ironing"/>
    <n v="279"/>
    <n v="599"/>
    <n v="0.53"/>
    <x v="0"/>
    <x v="1"/>
    <x v="0"/>
    <x v="12"/>
    <n v="1367"/>
    <x v="0"/>
    <n v="4.7844999999999995"/>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s v="T TOPLINE 180 W Electric Hand Mixer,Hand Blender , Egg Beater, Cake maker , Beater Cream Mix, Food Blender, Beater for Whipping Cream Beater for Cake With 7 -Speed with spatula and oil brush"/>
    <x v="1162"/>
    <x v="149"/>
    <x v="4"/>
    <s v="Kitchen&amp;HomeAppliances"/>
    <s v="SmallKitchenAppliances"/>
    <n v="549"/>
    <n v="999"/>
    <n v="0.45"/>
    <x v="1"/>
    <x v="1"/>
    <x v="2"/>
    <x v="1"/>
    <n v="1313"/>
    <x v="0"/>
    <n v="5.2519999999999998"/>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s v="Empty Mist Trigger Plastic Spray Bottle for Multi use 200ml Pack of 2"/>
    <x v="1163"/>
    <x v="185"/>
    <x v="4"/>
    <s v="HomeStorage&amp;Organization"/>
    <s v="LaundryOrganization"/>
    <n v="85"/>
    <n v="199"/>
    <n v="0.56999999999999995"/>
    <x v="0"/>
    <x v="1"/>
    <x v="1"/>
    <x v="3"/>
    <n v="212"/>
    <x v="1"/>
    <n v="0.86919999999999986"/>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s v="LONAXA Mini Travel Rechargeable Fruit Juicer - USB Electric Fruit &amp; Vegetable Juice Blender/Grinder for Home and Office Use (Multicolor)‚Ä¶"/>
    <x v="1164"/>
    <x v="160"/>
    <x v="4"/>
    <s v="Kitchen&amp;HomeAppliances"/>
    <s v="SmallKitchenAppliances"/>
    <n v="499"/>
    <n v="1299"/>
    <n v="0.62"/>
    <x v="0"/>
    <x v="0"/>
    <x v="0"/>
    <x v="2"/>
    <n v="65"/>
    <x v="1"/>
    <n v="0.253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s v="SUJATA Powermatic Plus, Juicer Mixer Grinder, 900 Watts, 2 Jars (White)"/>
    <x v="1057"/>
    <x v="160"/>
    <x v="4"/>
    <s v="Kitchen&amp;HomeAppliances"/>
    <s v="SmallKitchenAppliances"/>
    <n v="5865"/>
    <n v="7776"/>
    <n v="0.25"/>
    <x v="1"/>
    <x v="3"/>
    <x v="2"/>
    <x v="5"/>
    <n v="2737"/>
    <x v="0"/>
    <n v="12.042800000000002"/>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s v="AGARO Royal Double Layered Kettle, 1.5 Litres, Double Layered Cool Touch , Dry Boiling Protection, Black"/>
    <x v="1165"/>
    <x v="142"/>
    <x v="4"/>
    <s v="Kitchen&amp;HomeAppliances"/>
    <s v="SmallKitchenAppliances"/>
    <n v="1260"/>
    <n v="2299"/>
    <n v="0.45"/>
    <x v="1"/>
    <x v="1"/>
    <x v="2"/>
    <x v="4"/>
    <n v="55"/>
    <x v="1"/>
    <n v="0.23649999999999999"/>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s v="Cafe JEI French Press Coffee and Tea Maker 600ml with 4 Level Filtration System, Heat Resistant Borosilicate Glass (Black, 600ml)"/>
    <x v="1166"/>
    <x v="205"/>
    <x v="4"/>
    <s v="Kitchen&amp;HomeAppliances"/>
    <s v="Coffee,Tea&amp;Espresso"/>
    <n v="1099"/>
    <n v="1500"/>
    <n v="0.27"/>
    <x v="1"/>
    <x v="3"/>
    <x v="2"/>
    <x v="6"/>
    <n v="1065"/>
    <x v="0"/>
    <n v="4.792499999999999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s v="Borosil Prime Grill Sandwich Maker (Grey)"/>
    <x v="1167"/>
    <x v="163"/>
    <x v="4"/>
    <s v="Kitchen&amp;HomeAppliances"/>
    <s v="SmallKitchenAppliances"/>
    <n v="1928"/>
    <n v="2590"/>
    <n v="0.26"/>
    <x v="1"/>
    <x v="3"/>
    <x v="2"/>
    <x v="1"/>
    <n v="2377"/>
    <x v="0"/>
    <n v="9.5079999999999991"/>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s v="Candes 10 Litre Perfecto 5 Star Rated Automatic Instant Storage Electric Water Heater with Special Metal Body Anti Rust Coating With Installation Kit, 2KW Geyser (Ivory)"/>
    <x v="1168"/>
    <x v="155"/>
    <x v="4"/>
    <s v="Heating,Cooling&amp;AirQuality"/>
    <s v="WaterHeaters&amp;Geysers"/>
    <n v="3249"/>
    <n v="6299"/>
    <n v="0.48"/>
    <x v="1"/>
    <x v="1"/>
    <x v="2"/>
    <x v="2"/>
    <n v="2569"/>
    <x v="0"/>
    <n v="10.019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s v="Prestige PSMFB 800 Watt Sandwich Toaster with Fixed Plates, Black"/>
    <x v="1169"/>
    <x v="163"/>
    <x v="4"/>
    <s v="Kitchen&amp;HomeAppliances"/>
    <s v="SmallKitchenAppliances"/>
    <n v="1199"/>
    <n v="1795"/>
    <n v="0.33"/>
    <x v="1"/>
    <x v="3"/>
    <x v="2"/>
    <x v="0"/>
    <n v="5967"/>
    <x v="0"/>
    <n v="25.061399999999999"/>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s v="iBELL MPK120L Premium Stainless Steel Multi Purpose Kettle/Cooker with Inner Pot 1.2 Litre (Silver)"/>
    <x v="1170"/>
    <x v="142"/>
    <x v="4"/>
    <s v="Kitchen&amp;HomeAppliances"/>
    <s v="SmallKitchenAppliances"/>
    <n v="1456"/>
    <n v="3190"/>
    <n v="0.54"/>
    <x v="0"/>
    <x v="1"/>
    <x v="2"/>
    <x v="3"/>
    <n v="1776"/>
    <x v="0"/>
    <n v="7.2815999999999992"/>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s v="Maharaja Whiteline Odacio Plus 550-Watt Juicer Mixer Grinder with 3 Jars (Black/Silver)"/>
    <x v="1171"/>
    <x v="160"/>
    <x v="4"/>
    <s v="Kitchen&amp;HomeAppliances"/>
    <s v="SmallKitchenAppliances"/>
    <n v="3349"/>
    <n v="4799"/>
    <n v="0.3"/>
    <x v="1"/>
    <x v="3"/>
    <x v="2"/>
    <x v="7"/>
    <n v="4200"/>
    <x v="0"/>
    <n v="15.540000000000001"/>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s v="Shakti Technology S3 High Pressure Car Washer Machine 1800 Watts and Pressure 120 Bar for Cleaning Car, Bike &amp; Home"/>
    <x v="1172"/>
    <x v="169"/>
    <x v="4"/>
    <s v="Kitchen&amp;HomeAppliances"/>
    <s v="Vacuum,Cleaning&amp;Ironing"/>
    <n v="4899"/>
    <n v="8999"/>
    <n v="0.46"/>
    <x v="1"/>
    <x v="1"/>
    <x v="2"/>
    <x v="3"/>
    <n v="297"/>
    <x v="1"/>
    <n v="1.2176999999999998"/>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s v="Cello Quick Boil Popular Electric Kettle 1 Litre 1200 Watts | Stainless Steel body | Boiler for Water, Silver"/>
    <x v="1173"/>
    <x v="154"/>
    <x v="4"/>
    <s v="Kitchen&amp;HomeAppliances"/>
    <s v="SmallKitchenAppliances"/>
    <n v="1199"/>
    <n v="1899"/>
    <n v="0.37"/>
    <x v="1"/>
    <x v="3"/>
    <x v="2"/>
    <x v="0"/>
    <n v="3858"/>
    <x v="0"/>
    <n v="16.203600000000002"/>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s v="AGARO Glory Cool Mist Ultrasonic Humidifier, 4.5Litres, For Large Area, Room, Home, Office, Adjustable Mist Output, Ceramic Ball Filter, Ultra Quiet, 360¬∞ Rotatable Nozzle, Auto Shut Off, Grey"/>
    <x v="1174"/>
    <x v="195"/>
    <x v="4"/>
    <s v="Heating,Cooling&amp;AirQuality"/>
    <e v="#VALUE!"/>
    <n v="3290"/>
    <n v="5799"/>
    <n v="0.43"/>
    <x v="1"/>
    <x v="1"/>
    <x v="2"/>
    <x v="4"/>
    <n v="168"/>
    <x v="1"/>
    <n v="0.72240000000000004"/>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s v="Wolpin 1 Lint Roller with 60 Sheets Remove Clothes Lint Dog Hair Dust (19 x 13 cm) Orange"/>
    <x v="1175"/>
    <x v="145"/>
    <x v="4"/>
    <s v="Kitchen&amp;HomeAppliances"/>
    <s v="Vacuum,Cleaning&amp;Ironing"/>
    <n v="179"/>
    <n v="799"/>
    <n v="0.78"/>
    <x v="0"/>
    <x v="0"/>
    <x v="1"/>
    <x v="9"/>
    <n v="101"/>
    <x v="1"/>
    <n v="0.36360000000000003"/>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s v="Abode Kitchen Essential Measuring Cup &amp; Spoon for Spices | for Cooking and Baking Cake | Multipurpose Tablespoon Cups with Ring Holder | (Black)"/>
    <x v="1176"/>
    <x v="204"/>
    <x v="4"/>
    <s v="Kitchen&amp;HomeAppliances"/>
    <s v="Coffee,Tea&amp;Espresso"/>
    <n v="149"/>
    <n v="300"/>
    <n v="0.5"/>
    <x v="0"/>
    <x v="1"/>
    <x v="1"/>
    <x v="3"/>
    <n v="4074"/>
    <x v="0"/>
    <n v="16.703399999999998"/>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s v="Sujata Supermix, Mixer Grinder, 900 Watts, 3 Jars (White)"/>
    <x v="1177"/>
    <x v="151"/>
    <x v="4"/>
    <s v="Kitchen&amp;HomeAppliances"/>
    <s v="SmallKitchenAppliances"/>
    <n v="5490"/>
    <n v="7200"/>
    <n v="0.24"/>
    <x v="1"/>
    <x v="3"/>
    <x v="2"/>
    <x v="6"/>
    <n v="1408"/>
    <x v="0"/>
    <n v="6.3359999999999994"/>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s v="CARDEX Digital Kitchen Weighing Machine Multipurpose Electronic Weight Scale With Back Lite LCD Display for Measuring Food, Cake, Vegetable, Fruit (KITCHEN SCALE)"/>
    <x v="1178"/>
    <x v="146"/>
    <x v="4"/>
    <s v="Kitchen&amp;HomeAppliances"/>
    <s v="SmallKitchenAppliances"/>
    <n v="379"/>
    <n v="389"/>
    <n v="0.03"/>
    <x v="1"/>
    <x v="4"/>
    <x v="0"/>
    <x v="0"/>
    <n v="3739"/>
    <x v="0"/>
    <n v="15.70379999999999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s v="V-Guard Zenora RO+UF+MB Water Purifier | Suitable for water with TDS up to 2000 ppm | 8 Stage Purification with World-class RO Membrane and Advanced UF Membrane | Free PAN India Installation &amp; 1-Year Comprehensive Warranty | 7 Litre, Black"/>
    <x v="1179"/>
    <x v="182"/>
    <x v="4"/>
    <s v="Kitchen&amp;HomeAppliances"/>
    <s v="WaterPurifiers&amp;Accessories"/>
    <n v="8699"/>
    <n v="13049"/>
    <n v="0.33"/>
    <x v="1"/>
    <x v="3"/>
    <x v="2"/>
    <x v="4"/>
    <n v="5891"/>
    <x v="0"/>
    <n v="25.331299999999999"/>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s v="Bajaj Rex DLX 750 W 4 Jars Mixer Grinder, White and Blue"/>
    <x v="1180"/>
    <x v="151"/>
    <x v="4"/>
    <s v="Kitchen&amp;HomeAppliances"/>
    <s v="SmallKitchenAppliances"/>
    <n v="3041.67"/>
    <n v="5999"/>
    <n v="0.49"/>
    <x v="1"/>
    <x v="1"/>
    <x v="2"/>
    <x v="1"/>
    <n v="777"/>
    <x v="1"/>
    <n v="3.108000000000000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s v="KENT 16051 Hand Blender 300 W | 5 Variable Speed Control | Multiple Beaters &amp; Dough Hooks | Turbo Function"/>
    <x v="1181"/>
    <x v="149"/>
    <x v="4"/>
    <s v="Kitchen&amp;HomeAppliances"/>
    <s v="SmallKitchenAppliances"/>
    <n v="1745"/>
    <n v="2400"/>
    <n v="0.27"/>
    <x v="1"/>
    <x v="3"/>
    <x v="2"/>
    <x v="0"/>
    <n v="14160"/>
    <x v="0"/>
    <n v="59.472000000000001"/>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s v="Prestige PIC 15.0+ 1900-Watt Induction Cooktop (Black)"/>
    <x v="1182"/>
    <x v="148"/>
    <x v="4"/>
    <s v="Kitchen&amp;HomeAppliances"/>
    <s v="SmallKitchenAppliances"/>
    <n v="3180"/>
    <n v="5295"/>
    <n v="0.4"/>
    <x v="1"/>
    <x v="3"/>
    <x v="2"/>
    <x v="0"/>
    <n v="6919"/>
    <x v="0"/>
    <n v="29.05979999999999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s v="Aqua d pure Active Copper 12-L RO+UV Water Filter Purifier for Home, Kitchen Fully Automatic UF+TDS Controller"/>
    <x v="1183"/>
    <x v="182"/>
    <x v="4"/>
    <s v="Kitchen&amp;HomeAppliances"/>
    <s v="WaterPurifiers&amp;Accessories"/>
    <n v="4999"/>
    <n v="24999"/>
    <n v="0.8"/>
    <x v="0"/>
    <x v="0"/>
    <x v="2"/>
    <x v="6"/>
    <n v="287"/>
    <x v="1"/>
    <n v="1.2914999999999999"/>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s v="PrettyKrafts Laundry Square Shape Basket Bag/Foldable/Multipurpose/Carry Handles/Slanting Lid for Home, Cloth Storage,(Single) Jute Grey"/>
    <x v="1184"/>
    <x v="158"/>
    <x v="4"/>
    <s v="HomeStorage&amp;Organization"/>
    <s v="LaundryOrganization"/>
    <n v="390"/>
    <n v="799"/>
    <n v="0.51"/>
    <x v="0"/>
    <x v="1"/>
    <x v="0"/>
    <x v="11"/>
    <n v="287"/>
    <x v="1"/>
    <n v="1.0905999999999998"/>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s v="Libra Roti Maker Electric Automatic | chapati Maker Electric Automatic | roti Maker Machine with 900 Watts for Making Roti/Chapati/Parathas - Stainless Steel"/>
    <x v="1185"/>
    <x v="206"/>
    <x v="4"/>
    <s v="Kitchen&amp;HomeAppliances"/>
    <s v="SmallKitchenAppliances"/>
    <n v="1999"/>
    <n v="2999"/>
    <n v="0.33"/>
    <x v="1"/>
    <x v="3"/>
    <x v="2"/>
    <x v="5"/>
    <n v="388"/>
    <x v="1"/>
    <n v="1.7072000000000003"/>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s v="Glen 3 in 1 Electric Multi Cooker - Steam, Cook &amp; Egg Boiler with 350 W (SA 3035MC) - 350 Watts"/>
    <x v="1186"/>
    <x v="162"/>
    <x v="4"/>
    <s v="Kitchen&amp;HomeAppliances"/>
    <s v="SmallKitchenAppliances"/>
    <n v="1624"/>
    <n v="2495"/>
    <n v="0.35"/>
    <x v="1"/>
    <x v="3"/>
    <x v="2"/>
    <x v="3"/>
    <n v="827"/>
    <x v="1"/>
    <n v="3.3906999999999994"/>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s v="Dynore Stainless Steel Set of 4 Measuring Cup and 4 Measuring Spoon"/>
    <x v="1187"/>
    <x v="204"/>
    <x v="4"/>
    <s v="Kitchen&amp;HomeAppliances"/>
    <s v="Coffee,Tea&amp;Espresso"/>
    <n v="184"/>
    <n v="450"/>
    <n v="0.59"/>
    <x v="0"/>
    <x v="1"/>
    <x v="1"/>
    <x v="0"/>
    <n v="4971"/>
    <x v="0"/>
    <n v="20.878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s v="Lint Remover For Clothes With 1 Year Warranty Fabric Shaver Lint Shaver for Woolen Clothes Blanket Jackets Stainless Steel Blades,Bedding, Clothes and Furniture Best Remover for Fabrics Portable Lint Shavers (White Orange)"/>
    <x v="1188"/>
    <x v="145"/>
    <x v="4"/>
    <s v="Kitchen&amp;HomeAppliances"/>
    <s v="Vacuum,Cleaning&amp;Ironing"/>
    <n v="445"/>
    <n v="999"/>
    <n v="0.55000000000000004"/>
    <x v="0"/>
    <x v="1"/>
    <x v="0"/>
    <x v="4"/>
    <n v="229"/>
    <x v="1"/>
    <n v="0.98470000000000002"/>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s v="Monitor AC Stand/Heavy Duty Air Conditioner Outdoor Unit Mounting Bracket"/>
    <x v="1189"/>
    <x v="207"/>
    <x v="4"/>
    <s v="Heating,Cooling&amp;AirQuality"/>
    <s v="Parts&amp;Accessories"/>
    <n v="699"/>
    <n v="1690"/>
    <n v="0.59"/>
    <x v="0"/>
    <x v="1"/>
    <x v="2"/>
    <x v="3"/>
    <n v="3524"/>
    <x v="0"/>
    <n v="14.448399999999999"/>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s v="iBELL Induction Cooktop, 2000W with Auto Shut Off and Overheat Protection, BIS Certified, Black"/>
    <x v="1190"/>
    <x v="148"/>
    <x v="4"/>
    <s v="Kitchen&amp;HomeAppliances"/>
    <s v="SmallKitchenAppliances"/>
    <n v="1601"/>
    <n v="3890"/>
    <n v="0.59"/>
    <x v="0"/>
    <x v="1"/>
    <x v="2"/>
    <x v="0"/>
    <n v="156"/>
    <x v="1"/>
    <n v="0.6552"/>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s v="KENT POWP-Sediment Filter 10'' Thread WCAP"/>
    <x v="1191"/>
    <x v="176"/>
    <x v="4"/>
    <s v="Kitchen&amp;HomeAppliances"/>
    <s v="WaterPurifiers&amp;Accessories"/>
    <n v="231"/>
    <n v="260"/>
    <n v="0.11"/>
    <x v="1"/>
    <x v="4"/>
    <x v="0"/>
    <x v="3"/>
    <n v="490"/>
    <x v="1"/>
    <n v="2.0089999999999999"/>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s v="LACOPINE Mini Pocket Size Lint Roller (White)"/>
    <x v="1192"/>
    <x v="145"/>
    <x v="4"/>
    <s v="Kitchen&amp;HomeAppliances"/>
    <s v="Vacuum,Cleaning&amp;Ironing"/>
    <n v="369"/>
    <n v="599"/>
    <n v="0.38"/>
    <x v="1"/>
    <x v="3"/>
    <x v="0"/>
    <x v="2"/>
    <n v="82"/>
    <x v="1"/>
    <n v="0.31980000000000003"/>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s v="iBELL SEK170BM Premium Electric Kettle, 1.7 Litre, Stainless Steel with Coating,1500W Auto Cut-Off, Silver with Black"/>
    <x v="1193"/>
    <x v="142"/>
    <x v="4"/>
    <s v="Kitchen&amp;HomeAppliances"/>
    <s v="SmallKitchenAppliances"/>
    <n v="809"/>
    <n v="1950"/>
    <n v="0.59"/>
    <x v="0"/>
    <x v="1"/>
    <x v="2"/>
    <x v="2"/>
    <n v="710"/>
    <x v="1"/>
    <n v="2.7689999999999997"/>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s v="Activa Easy Mix Nutri Mixer Grinder 500 Watt | Long Lasting Shock Proof ABS Body | Heavy Duty Motor With Nano - Grinding Technology"/>
    <x v="1194"/>
    <x v="151"/>
    <x v="4"/>
    <s v="Kitchen&amp;HomeAppliances"/>
    <s v="SmallKitchenAppliances"/>
    <n v="1199"/>
    <n v="2990"/>
    <n v="0.6"/>
    <x v="0"/>
    <x v="1"/>
    <x v="2"/>
    <x v="11"/>
    <n v="133"/>
    <x v="1"/>
    <n v="0.50539999999999996"/>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s v="Sujata Dynamix, Mixer Grinder, 900 Watts, 3 Jars (White)"/>
    <x v="1195"/>
    <x v="151"/>
    <x v="4"/>
    <s v="Kitchen&amp;HomeAppliances"/>
    <s v="SmallKitchenAppliances"/>
    <n v="6120"/>
    <n v="8073"/>
    <n v="0.24"/>
    <x v="1"/>
    <x v="3"/>
    <x v="2"/>
    <x v="13"/>
    <n v="2751"/>
    <x v="0"/>
    <n v="12.654599999999999"/>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s v="Wipro Vesta 1380W Cordless Steam Iron Quick heat up with 20gm/ min Steam Burst, Scratch resistant Ceramic soleplate ,Vertical and Horizontal Ironing, Steam burst of upto .8g/ shot"/>
    <x v="1196"/>
    <x v="159"/>
    <x v="4"/>
    <s v="Kitchen&amp;HomeAppliances"/>
    <s v="Vacuum,Cleaning&amp;Ironing"/>
    <n v="1799"/>
    <n v="2599"/>
    <n v="0.31"/>
    <x v="1"/>
    <x v="3"/>
    <x v="2"/>
    <x v="9"/>
    <n v="771"/>
    <x v="1"/>
    <n v="2.7756000000000003"/>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s v="Mi Robot Vacuum-Mop P, Best-in-class Laser Navigation in 10-20K INR price band, Intelligent mapping, Robotic Floor Cleaner with 2 in 1 Mopping and Vacuum, App Control (WiFi, Alexa,GA), Strong suction"/>
    <x v="1197"/>
    <x v="197"/>
    <x v="4"/>
    <s v="Kitchen&amp;HomeAppliances"/>
    <s v="Vacuum,Cleaning&amp;Ironing"/>
    <n v="18999"/>
    <n v="29999"/>
    <n v="0.37"/>
    <x v="1"/>
    <x v="3"/>
    <x v="2"/>
    <x v="3"/>
    <n v="2536"/>
    <x v="0"/>
    <n v="10.397599999999999"/>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s v="Havells Ventil Air DX 200mm Exhaust Fan (White)"/>
    <x v="1198"/>
    <x v="174"/>
    <x v="4"/>
    <s v="Heating,Cooling&amp;AirQuality"/>
    <s v="Fans"/>
    <n v="1999"/>
    <n v="2360"/>
    <n v="0.15"/>
    <x v="1"/>
    <x v="4"/>
    <x v="2"/>
    <x v="0"/>
    <n v="7801"/>
    <x v="0"/>
    <n v="32.764200000000002"/>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s v="AGARO Royal Stand 1000W Mixer with 5L SS Bowl and 8 Speed Setting, Includes Whisking Cone, Mixing Beater &amp; Dough Hook, and Splash Guard, 2 Years Warranty, (Black), Medium (33554)"/>
    <x v="1199"/>
    <x v="208"/>
    <x v="4"/>
    <s v="Kitchen&amp;HomeAppliances"/>
    <s v="SmallKitchenAppliances"/>
    <n v="5999"/>
    <n v="11495"/>
    <n v="0.48"/>
    <x v="1"/>
    <x v="1"/>
    <x v="2"/>
    <x v="4"/>
    <n v="534"/>
    <x v="1"/>
    <n v="2.2962000000000002"/>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s v="Crompton Highspeed Markle Prime 1200 mm (48 inch) Anti-Dust Ceiling Fan with Energy Efficient 55W Motor (Burgundy)"/>
    <x v="1200"/>
    <x v="167"/>
    <x v="4"/>
    <s v="Heating,Cooling&amp;AirQuality"/>
    <s v="Fans"/>
    <n v="2599"/>
    <n v="4780"/>
    <n v="0.46"/>
    <x v="1"/>
    <x v="1"/>
    <x v="2"/>
    <x v="2"/>
    <n v="898"/>
    <x v="1"/>
    <n v="3.502200000000000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s v="Lifelong LLWM105 750-Watt Belgian Waffle Maker for Home| Makes 2 Square Shape Waffles| Non-stick Plates| Easy to Use¬†with Indicator Lights (1 Year Warranty, Black)"/>
    <x v="1201"/>
    <x v="202"/>
    <x v="4"/>
    <s v="Kitchen&amp;HomeAppliances"/>
    <s v="SmallKitchenAppliances"/>
    <n v="1199"/>
    <n v="2400"/>
    <n v="0.5"/>
    <x v="0"/>
    <x v="1"/>
    <x v="2"/>
    <x v="2"/>
    <n v="1202"/>
    <x v="0"/>
    <n v="4.6877999999999993"/>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s v="Kuber Industries Waterproof Round Laundry Bag/Hamper|Polka Dots Print Print with Handles|Foldable Bin &amp; 45 Liter Capicity|Size 37 x 37 x 49, Pack of 1(Black &amp; White)- CTKTC044992"/>
    <x v="894"/>
    <x v="158"/>
    <x v="4"/>
    <s v="HomeStorage&amp;Organization"/>
    <s v="LaundryOrganization"/>
    <n v="219"/>
    <n v="249"/>
    <n v="0.12"/>
    <x v="1"/>
    <x v="4"/>
    <x v="0"/>
    <x v="1"/>
    <n v="1108"/>
    <x v="0"/>
    <n v="4.4320000000000004"/>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s v="Portable, Handy Compact Plug-in Portable Digital Electric Heater Fan Wall-Outlet Handy Air Warmer Blower Adjustable Timer Digital Display Heater for Home/Office/Camper (Black, 400 Watts)"/>
    <x v="1202"/>
    <x v="144"/>
    <x v="4"/>
    <s v="Heating,Cooling&amp;AirQuality"/>
    <s v="RoomHeaters"/>
    <n v="799"/>
    <n v="1199"/>
    <n v="0.33"/>
    <x v="1"/>
    <x v="3"/>
    <x v="2"/>
    <x v="5"/>
    <n v="17"/>
    <x v="1"/>
    <n v="7.4800000000000005E-2"/>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s v="Karcher WD3 EU Wet and Dry Vacuum Cleaner, 1000 Watts Powerful Suction, 17 L Capacity, Blower Function, Easy Filter Removal for Home and Garden Cleaning¬† (Yellow/Black)"/>
    <x v="1203"/>
    <x v="180"/>
    <x v="4"/>
    <s v="Kitchen&amp;HomeAppliances"/>
    <s v="Vacuum,Cleaning&amp;Ironing"/>
    <n v="6199"/>
    <n v="10999"/>
    <n v="0.44"/>
    <x v="1"/>
    <x v="1"/>
    <x v="2"/>
    <x v="0"/>
    <n v="10429"/>
    <x v="0"/>
    <n v="43.8018"/>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s v="INALSA Air Fryer Digital 4L Nutri Fry - 1400W with Smart AirCrisp Technology| 8-Preset Menu, Touch Control &amp; Digital Display|Variable Temperature &amp; Timer Control|Free Recipe book|2 Yr Warranty (Black)"/>
    <x v="1204"/>
    <x v="157"/>
    <x v="4"/>
    <s v="Kitchen&amp;HomeAppliances"/>
    <s v="SmallKitchenAppliances"/>
    <n v="6790"/>
    <n v="10995"/>
    <n v="0.38"/>
    <x v="1"/>
    <x v="3"/>
    <x v="2"/>
    <x v="6"/>
    <n v="3192"/>
    <x v="0"/>
    <n v="14.364000000000001"/>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s v="AmazonBasics High Speed 55 Watt Oscillating Pedestal Fan, 400mm Sweep Length, White (Without Remote)"/>
    <x v="1205"/>
    <x v="209"/>
    <x v="4"/>
    <s v="Heating,Cooling&amp;AirQuality"/>
    <s v="Fans"/>
    <n v="1982.84"/>
    <n v="3300"/>
    <n v="0.4"/>
    <x v="1"/>
    <x v="3"/>
    <x v="2"/>
    <x v="3"/>
    <n v="5873"/>
    <x v="0"/>
    <n v="24.079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s v="Eco Crystal J 5 inch Cartridge (Pack of 2)"/>
    <x v="1206"/>
    <x v="176"/>
    <x v="4"/>
    <s v="Kitchen&amp;HomeAppliances"/>
    <s v="WaterPurifiers&amp;Accessories"/>
    <n v="199"/>
    <n v="400"/>
    <n v="0.5"/>
    <x v="0"/>
    <x v="1"/>
    <x v="1"/>
    <x v="3"/>
    <n v="1379"/>
    <x v="0"/>
    <n v="5.6538999999999993"/>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s v="Borosil Rio 1.5 L Electric Kettle, Stainless Steel Inner Body, Boil Water For Tea, Coffee, Soup, Silver"/>
    <x v="1207"/>
    <x v="142"/>
    <x v="4"/>
    <s v="Kitchen&amp;HomeAppliances"/>
    <s v="SmallKitchenAppliances"/>
    <n v="1180"/>
    <n v="1440"/>
    <n v="0.18"/>
    <x v="1"/>
    <x v="4"/>
    <x v="2"/>
    <x v="0"/>
    <n v="1527"/>
    <x v="0"/>
    <n v="6.4134000000000002"/>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s v="Havells Ambrose 1200mm Ceiling Fan (Pearl White Wood)"/>
    <x v="950"/>
    <x v="167"/>
    <x v="4"/>
    <s v="Heating,Cooling&amp;AirQuality"/>
    <s v="Fans"/>
    <n v="2199"/>
    <n v="3045"/>
    <n v="0.28000000000000003"/>
    <x v="1"/>
    <x v="3"/>
    <x v="2"/>
    <x v="0"/>
    <n v="2686"/>
    <x v="0"/>
    <n v="11.2812"/>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s v="PHILIPS Drip Coffee Maker HD7432/20, 0.6 L, Ideal for 2-7 cups, Black, Medium"/>
    <x v="1208"/>
    <x v="175"/>
    <x v="4"/>
    <s v="Kitchen&amp;HomeAppliances"/>
    <s v="Coffee,Tea&amp;Espresso"/>
    <n v="2999"/>
    <n v="3595"/>
    <n v="0.17"/>
    <x v="1"/>
    <x v="4"/>
    <x v="2"/>
    <x v="1"/>
    <n v="178"/>
    <x v="1"/>
    <n v="0.71199999999999997"/>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s v="Eureka Forbes Euroclean Paper Vacuum Cleaner Dust Bags for Excel, Ace, 300, Jet Models - Set of 10"/>
    <x v="1209"/>
    <x v="210"/>
    <x v="4"/>
    <s v="Kitchen&amp;HomeAppliances"/>
    <s v="Vacuum,Cleaning&amp;Ironing"/>
    <n v="253"/>
    <n v="500"/>
    <n v="0.49"/>
    <x v="1"/>
    <x v="1"/>
    <x v="0"/>
    <x v="4"/>
    <n v="2664"/>
    <x v="0"/>
    <n v="11.4552"/>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s v="Larrito wooden Cool Mist Humidifiers Essential Oil Diffuser Aroma Air Humidifier with Colorful Change for Car, Office, Babies, humidifiers for home, air humidifier for room (WOODEN HUMIDIFIRE-A)"/>
    <x v="1210"/>
    <x v="195"/>
    <x v="4"/>
    <s v="Heating,Cooling&amp;AirQuality"/>
    <e v="#VALUE!"/>
    <n v="499"/>
    <n v="799"/>
    <n v="0.38"/>
    <x v="1"/>
    <x v="3"/>
    <x v="0"/>
    <x v="9"/>
    <n v="212"/>
    <x v="1"/>
    <n v="0.76319999999999999"/>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s v="Hilton Quartz Heater 400/800-Watt ISI 2 Rods Multi Mode Heater Long Lasting Quick Heating Extremely Warm (Grey)"/>
    <x v="1211"/>
    <x v="143"/>
    <x v="4"/>
    <s v="Heating,Cooling&amp;AirQuality"/>
    <s v="RoomHeaters"/>
    <n v="1149"/>
    <n v="1899"/>
    <n v="0.39"/>
    <x v="1"/>
    <x v="3"/>
    <x v="2"/>
    <x v="12"/>
    <n v="24"/>
    <x v="1"/>
    <n v="8.4000000000000005E-2"/>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s v="Syska SDI-07 1000 W Stellar with Golden American Heritage Soleplate Dry Iron (Blue)"/>
    <x v="1212"/>
    <x v="150"/>
    <x v="4"/>
    <s v="Kitchen&amp;HomeAppliances"/>
    <s v="Vacuum,Cleaning&amp;Ironing"/>
    <n v="457"/>
    <n v="799"/>
    <n v="0.43"/>
    <x v="1"/>
    <x v="1"/>
    <x v="0"/>
    <x v="4"/>
    <n v="1868"/>
    <x v="0"/>
    <n v="8.0324000000000009"/>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s v="IKEA Milk Frother for Your Milk, Coffee,(Cold and hot Drinks), Black"/>
    <x v="1213"/>
    <x v="194"/>
    <x v="4"/>
    <s v="Kitchen&amp;HomeAppliances"/>
    <s v="Coffee,Tea&amp;Espresso"/>
    <n v="229"/>
    <n v="399"/>
    <n v="0.43"/>
    <x v="1"/>
    <x v="1"/>
    <x v="0"/>
    <x v="9"/>
    <n v="451"/>
    <x v="1"/>
    <n v="1.6236000000000002"/>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s v="IONIX Tap filter Multilayer | Activated Carbon Faucet Water Filters Universal Interface Home Kitchen Faucet Tap Water Clean Purifier Filter Cartridge Five Layer Water Filter-Pack of 1"/>
    <x v="1214"/>
    <x v="176"/>
    <x v="4"/>
    <s v="Kitchen&amp;HomeAppliances"/>
    <s v="WaterPurifiers&amp;Accessories"/>
    <n v="199"/>
    <n v="699"/>
    <n v="0.72"/>
    <x v="0"/>
    <x v="0"/>
    <x v="1"/>
    <x v="25"/>
    <n v="159"/>
    <x v="1"/>
    <n v="0.46110000000000001"/>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s v="Kitchengenix's Mini Waffle Maker 4 Inch- 350 Watts: Stainless Steel Non-Stick Electric Iron Machine for Individual Belgian Waffles, Pan Cakes, Paninis or Other Snacks (Red)"/>
    <x v="1215"/>
    <x v="202"/>
    <x v="4"/>
    <s v="Kitchen&amp;HomeAppliances"/>
    <s v="SmallKitchenAppliances"/>
    <n v="899"/>
    <n v="1999"/>
    <n v="0.55000000000000004"/>
    <x v="0"/>
    <x v="1"/>
    <x v="2"/>
    <x v="0"/>
    <n v="39"/>
    <x v="1"/>
    <n v="0.1638"/>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s v="Bajaj HM-01 Powerful 250W Hand Mixer, Black"/>
    <x v="1216"/>
    <x v="186"/>
    <x v="4"/>
    <s v="Kitchen&amp;HomeAppliances"/>
    <s v="SmallKitchenAppliances"/>
    <n v="1499"/>
    <n v="2199"/>
    <n v="0.32"/>
    <x v="1"/>
    <x v="3"/>
    <x v="2"/>
    <x v="5"/>
    <n v="6531"/>
    <x v="0"/>
    <n v="28.7364"/>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s v="KNOWZA Electric Handheld Milk Wand Mixer Frother for Latte Coffee Hot Milk, Milk Frother for Coffee, Egg Beater, Hand Blender, Coffee Beater (BLACK COFFEE BEATER)"/>
    <x v="1217"/>
    <x v="149"/>
    <x v="4"/>
    <s v="Kitchen&amp;HomeAppliances"/>
    <s v="SmallKitchenAppliances"/>
    <n v="426"/>
    <n v="999"/>
    <n v="0.56999999999999995"/>
    <x v="0"/>
    <x v="1"/>
    <x v="0"/>
    <x v="3"/>
    <n v="222"/>
    <x v="1"/>
    <n v="0.9101999999999999"/>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s v="Usha Hc 812 T Thermo Fan Room Heater"/>
    <x v="1218"/>
    <x v="144"/>
    <x v="4"/>
    <s v="Heating,Cooling&amp;AirQuality"/>
    <s v="RoomHeaters"/>
    <n v="2320"/>
    <n v="3290"/>
    <n v="0.28999999999999998"/>
    <x v="1"/>
    <x v="3"/>
    <x v="2"/>
    <x v="11"/>
    <n v="195"/>
    <x v="1"/>
    <n v="0.74099999999999999"/>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s v="akiara - Makes life easy Mini Sewing Machine for Home Tailoring use | Mini Silai Machine with Sewing Kit Set Sewing Box with Thread Scissors, Needle All in One Sewing Accessories (White &amp; Purple)"/>
    <x v="1219"/>
    <x v="184"/>
    <x v="4"/>
    <s v="Kitchen&amp;HomeAppliances"/>
    <s v="SewingMachines&amp;Accessories"/>
    <n v="1563"/>
    <n v="3098"/>
    <n v="0.5"/>
    <x v="0"/>
    <x v="1"/>
    <x v="2"/>
    <x v="12"/>
    <n v="2283"/>
    <x v="0"/>
    <n v="7.9904999999999999"/>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s v="USHA 1212 PTC with Adjustable Thermostat Fan Heater (Black/Brown, 1500-Watts)."/>
    <x v="1220"/>
    <x v="143"/>
    <x v="4"/>
    <s v="Heating,Cooling&amp;AirQuality"/>
    <s v="RoomHeaters"/>
    <n v="3487.77"/>
    <n v="4990"/>
    <n v="0.3"/>
    <x v="1"/>
    <x v="3"/>
    <x v="2"/>
    <x v="3"/>
    <n v="1127"/>
    <x v="0"/>
    <n v="4.6206999999999994"/>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s v="4 in 1 Handheld Electric Vegetable Cutter Set,Wireless Food Processor Electric Food Chopper for Garlic Chili Pepper Onion Ginger Celery Meat with Brush"/>
    <x v="1221"/>
    <x v="164"/>
    <x v="4"/>
    <s v="Kitchen&amp;HomeAppliances"/>
    <s v="SmallKitchenAppliances"/>
    <n v="498"/>
    <n v="1200"/>
    <n v="0.59"/>
    <x v="0"/>
    <x v="1"/>
    <x v="0"/>
    <x v="14"/>
    <n v="113"/>
    <x v="1"/>
    <n v="0.3616000000000000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s v="Philips HD9306/06 1.5-Litre Electric Kettle (Multicolor)"/>
    <x v="1222"/>
    <x v="142"/>
    <x v="4"/>
    <s v="Kitchen&amp;HomeAppliances"/>
    <s v="SmallKitchenAppliances"/>
    <n v="2695"/>
    <n v="2695"/>
    <n v="0"/>
    <x v="1"/>
    <x v="4"/>
    <x v="2"/>
    <x v="5"/>
    <n v="2518"/>
    <x v="0"/>
    <n v="11.0792"/>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s v="Libra Room Heater for Home, Room Heaters Home for Winter, Electric Heater with 2000 Watts Power as per IS Specification for Small to Medium Rooms - FH12 (Grey)"/>
    <x v="1223"/>
    <x v="143"/>
    <x v="4"/>
    <s v="Heating,Cooling&amp;AirQuality"/>
    <s v="RoomHeaters"/>
    <n v="949"/>
    <n v="2299"/>
    <n v="0.59"/>
    <x v="0"/>
    <x v="1"/>
    <x v="2"/>
    <x v="9"/>
    <n v="550"/>
    <x v="1"/>
    <n v="1.9800000000000002"/>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s v="NGI Store 2 Pieces Pet Hair Removers for Your Laundry Catcher Lint Remover for Washing Machine Lint Remover Reusable Portable Silica Gel Clothes Washer Dryer Floating Ball"/>
    <x v="1224"/>
    <x v="145"/>
    <x v="4"/>
    <s v="Kitchen&amp;HomeAppliances"/>
    <s v="Vacuum,Cleaning&amp;Ironing"/>
    <n v="199"/>
    <n v="999"/>
    <n v="0.8"/>
    <x v="0"/>
    <x v="0"/>
    <x v="1"/>
    <x v="19"/>
    <n v="2"/>
    <x v="1"/>
    <n v="6.2000000000000006E-3"/>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s v="Noir Aqua - 5pcs PP Spun Filter + 1 Spanner | for All Types of RO Water purifiers (5 Piece, White, 10 Inch, 5 Micron) - RO Spun Filter Cartridge Sponge Replacement Water Filter Candle"/>
    <x v="1225"/>
    <x v="176"/>
    <x v="4"/>
    <s v="Kitchen&amp;HomeAppliances"/>
    <s v="WaterPurifiers&amp;Accessories"/>
    <n v="379"/>
    <n v="919"/>
    <n v="0.59"/>
    <x v="0"/>
    <x v="1"/>
    <x v="0"/>
    <x v="1"/>
    <n v="1090"/>
    <x v="0"/>
    <n v="4.3600000000000003"/>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s v="Prestige Delight PRWO Electric Rice Cooker (1 L, White)"/>
    <x v="1226"/>
    <x v="178"/>
    <x v="4"/>
    <s v="Kitchen&amp;HomeAppliances"/>
    <s v="SmallKitchenAppliances"/>
    <n v="2280"/>
    <n v="3045"/>
    <n v="0.25"/>
    <x v="1"/>
    <x v="3"/>
    <x v="2"/>
    <x v="3"/>
    <n v="4118"/>
    <x v="0"/>
    <n v="16.883800000000001"/>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s v="Bajaj Majesty RX10 2000 Watts Heat Convector Room Heater (White, ISI Approved)"/>
    <x v="1227"/>
    <x v="172"/>
    <x v="4"/>
    <s v="Heating,Cooling&amp;AirQuality"/>
    <s v="RoomHeaters"/>
    <n v="2219"/>
    <n v="3080"/>
    <n v="0.28000000000000003"/>
    <x v="1"/>
    <x v="3"/>
    <x v="2"/>
    <x v="9"/>
    <n v="468"/>
    <x v="1"/>
    <n v="1.6848000000000001"/>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s v="Havells Ventil Air DSP 230mm Exhaust Fan (Pista Green)"/>
    <x v="1228"/>
    <x v="174"/>
    <x v="4"/>
    <s v="Heating,Cooling&amp;AirQuality"/>
    <s v="Fans"/>
    <n v="1399"/>
    <n v="1890"/>
    <n v="0.26"/>
    <x v="1"/>
    <x v="3"/>
    <x v="2"/>
    <x v="1"/>
    <n v="8031"/>
    <x v="0"/>
    <n v="32.124000000000002"/>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s v="Borosil Jumbo 1000-Watt Grill Sandwich Maker (Black)"/>
    <x v="1229"/>
    <x v="163"/>
    <x v="4"/>
    <s v="Kitchen&amp;HomeAppliances"/>
    <s v="SmallKitchenAppliances"/>
    <n v="2863"/>
    <n v="3690"/>
    <n v="0.22"/>
    <x v="1"/>
    <x v="3"/>
    <x v="2"/>
    <x v="4"/>
    <n v="6987"/>
    <x v="0"/>
    <n v="30.044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A77792-9189-4053-958A-9328CB74EA1C}" name="PivotTable1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A7:A8" firstHeaderRow="1" firstDataRow="1" firstDataCol="0"/>
  <pivotFields count="26">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rating" fld="13" subtotal="average" baseField="0" baseItem="0" numFmtId="2"/>
  </dataFields>
  <formats count="4">
    <format dxfId="109">
      <pivotArea outline="0" collapsedLevelsAreSubtotals="1" fieldPosition="0"/>
    </format>
    <format dxfId="108">
      <pivotArea type="all" dataOnly="0" outline="0" fieldPosition="0"/>
    </format>
    <format dxfId="107">
      <pivotArea outline="0" collapsedLevelsAreSubtotals="1" fieldPosition="0"/>
    </format>
    <format dxfId="106">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4E7254-F97E-4565-AD62-65D6D3D7E75F}"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1" rowHeaderCaption="Category">
  <location ref="D3:E13" firstHeaderRow="1" firstDataRow="1" firstDataCol="1"/>
  <pivotFields count="26">
    <pivotField showAll="0"/>
    <pivotField showAll="0"/>
    <pivotField showAll="0"/>
    <pivotField showAll="0"/>
    <pivotField axis="axisRow" showAll="0" sortType="descending">
      <items count="10">
        <item x="6"/>
        <item x="3"/>
        <item x="2"/>
        <item x="5"/>
        <item x="4"/>
        <item x="8"/>
        <item x="1"/>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v="3"/>
    </i>
    <i>
      <x v="7"/>
    </i>
    <i>
      <x v="5"/>
    </i>
    <i>
      <x v="6"/>
    </i>
    <i>
      <x v="2"/>
    </i>
    <i>
      <x v="8"/>
    </i>
    <i>
      <x v="4"/>
    </i>
    <i>
      <x v="1"/>
    </i>
    <i>
      <x/>
    </i>
    <i t="grand">
      <x/>
    </i>
  </rowItems>
  <colItems count="1">
    <i/>
  </colItems>
  <dataFields count="1">
    <dataField name="Average of discount_percentage" fld="9" subtotal="average" baseField="0" baseItem="0" numFmtId="167"/>
  </dataFields>
  <formats count="6">
    <format dxfId="115">
      <pivotArea type="all" dataOnly="0" outline="0" fieldPosition="0"/>
    </format>
    <format dxfId="114">
      <pivotArea outline="0" collapsedLevelsAreSubtotals="1" fieldPosition="0"/>
    </format>
    <format dxfId="113">
      <pivotArea field="4" type="button" dataOnly="0" labelOnly="1" outline="0" axis="axisRow" fieldPosition="0"/>
    </format>
    <format dxfId="112">
      <pivotArea dataOnly="0" labelOnly="1" fieldPosition="0">
        <references count="1">
          <reference field="4" count="0"/>
        </references>
      </pivotArea>
    </format>
    <format dxfId="111">
      <pivotArea dataOnly="0" labelOnly="1" grandRow="1" outline="0" fieldPosition="0"/>
    </format>
    <format dxfId="110">
      <pivotArea dataOnly="0" labelOnly="1" outline="0" axis="axisValues" fieldPosition="0"/>
    </format>
  </format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FA68F0-73D8-4D02-8348-10ACEEF1E177}"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rowHeaderCaption="Rating category">
  <location ref="AW3:AX6" firstHeaderRow="1" firstDataRow="1" firstDataCol="1"/>
  <pivotFields count="26">
    <pivotField showAll="0"/>
    <pivotField dataField="1"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s>
  <rowFields count="1">
    <field x="15"/>
  </rowFields>
  <rowItems count="3">
    <i>
      <x/>
    </i>
    <i>
      <x v="1"/>
    </i>
    <i t="grand">
      <x/>
    </i>
  </rowItems>
  <colItems count="1">
    <i/>
  </colItems>
  <dataFields count="1">
    <dataField name="Count of product_name" fld="1" subtotal="count" baseField="0" baseItem="0"/>
  </dataFields>
  <formats count="6">
    <format dxfId="121">
      <pivotArea type="all" dataOnly="0" outline="0" fieldPosition="0"/>
    </format>
    <format dxfId="120">
      <pivotArea outline="0" collapsedLevelsAreSubtotals="1" fieldPosition="0"/>
    </format>
    <format dxfId="119">
      <pivotArea field="15" type="button" dataOnly="0" labelOnly="1" outline="0" axis="axisRow" fieldPosition="0"/>
    </format>
    <format dxfId="118">
      <pivotArea dataOnly="0" labelOnly="1" fieldPosition="0">
        <references count="1">
          <reference field="15" count="0"/>
        </references>
      </pivotArea>
    </format>
    <format dxfId="117">
      <pivotArea dataOnly="0" labelOnly="1" grandRow="1" outline="0" fieldPosition="0"/>
    </format>
    <format dxfId="116">
      <pivotArea dataOnly="0" labelOnly="1" outline="0" axis="axisValues" fieldPosition="0"/>
    </format>
  </format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3B76C1-8F5D-4B0E-9D46-2D3B712B0470}"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rowHeaderCaption="Discount bucket">
  <location ref="AS3:AT9" firstHeaderRow="1" firstDataRow="1" firstDataCol="1"/>
  <pivotFields count="26">
    <pivotField showAll="0"/>
    <pivotField showAll="0"/>
    <pivotField showAll="0"/>
    <pivotField showAll="0"/>
    <pivotField showAll="0"/>
    <pivotField showAll="0"/>
    <pivotField showAll="0"/>
    <pivotField showAll="0"/>
    <pivotField showAll="0"/>
    <pivotField numFmtId="9" showAll="0"/>
    <pivotField showAll="0"/>
    <pivotField axis="axisRow" showAll="0" sortType="descending">
      <items count="6">
        <item x="0"/>
        <item x="1"/>
        <item x="3"/>
        <item x="2"/>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6">
    <i>
      <x v="4"/>
    </i>
    <i>
      <x v="2"/>
    </i>
    <i>
      <x v="1"/>
    </i>
    <i>
      <x/>
    </i>
    <i>
      <x v="3"/>
    </i>
    <i t="grand">
      <x/>
    </i>
  </rowItems>
  <colItems count="1">
    <i/>
  </colItems>
  <dataFields count="1">
    <dataField name="Average of rating" fld="13" subtotal="average" baseField="7" baseItem="0" numFmtId="166"/>
  </dataFields>
  <formats count="6">
    <format dxfId="127">
      <pivotArea type="all" dataOnly="0" outline="0" fieldPosition="0"/>
    </format>
    <format dxfId="126">
      <pivotArea outline="0" collapsedLevelsAreSubtotals="1" fieldPosition="0"/>
    </format>
    <format dxfId="125">
      <pivotArea field="11" type="button" dataOnly="0" labelOnly="1" outline="0" axis="axisRow" fieldPosition="0"/>
    </format>
    <format dxfId="124">
      <pivotArea dataOnly="0" labelOnly="1" fieldPosition="0">
        <references count="1">
          <reference field="11" count="0"/>
        </references>
      </pivotArea>
    </format>
    <format dxfId="123">
      <pivotArea dataOnly="0" labelOnly="1" grandRow="1" outline="0" fieldPosition="0"/>
    </format>
    <format dxfId="122">
      <pivotArea dataOnly="0" labelOnly="1" outline="0" axis="axisValues" fieldPosition="0"/>
    </format>
  </format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9F896C-919C-4005-9BC1-92EEFC81E1F9}"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5" rowHeaderCaption="Category">
  <location ref="AK3:AL13" firstHeaderRow="1" firstDataRow="1" firstDataCol="1"/>
  <pivotFields count="26">
    <pivotField showAll="0"/>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showAll="0"/>
    <pivotField numFmtId="9" showAll="0"/>
    <pivotField showAll="0"/>
    <pivotField showAll="0"/>
    <pivotField showAll="0">
      <items count="4">
        <item x="1"/>
        <item x="2"/>
        <item x="0"/>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Potential Revenue" fld="17" baseField="2" baseItem="2" numFmtId="3"/>
  </dataFields>
  <formats count="6">
    <format dxfId="133">
      <pivotArea type="all" dataOnly="0" outline="0" fieldPosition="0"/>
    </format>
    <format dxfId="132">
      <pivotArea outline="0" collapsedLevelsAreSubtotals="1" fieldPosition="0"/>
    </format>
    <format dxfId="131">
      <pivotArea field="4" type="button" dataOnly="0" labelOnly="1" outline="0" axis="axisRow" fieldPosition="0"/>
    </format>
    <format dxfId="130">
      <pivotArea dataOnly="0" labelOnly="1" fieldPosition="0">
        <references count="1">
          <reference field="4" count="0"/>
        </references>
      </pivotArea>
    </format>
    <format dxfId="129">
      <pivotArea dataOnly="0" labelOnly="1" grandRow="1" outline="0" fieldPosition="0"/>
    </format>
    <format dxfId="128">
      <pivotArea dataOnly="0" labelOnly="1" outline="0" axis="axisValues" fieldPosition="0"/>
    </format>
  </formats>
  <chartFormats count="3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1" format="4">
      <pivotArea type="data" outline="0" fieldPosition="0">
        <references count="2">
          <reference field="4294967294" count="1" selected="0">
            <x v="0"/>
          </reference>
          <reference field="4" count="1" selected="0">
            <x v="3"/>
          </reference>
        </references>
      </pivotArea>
    </chartFormat>
    <chartFormat chart="1" format="5">
      <pivotArea type="data" outline="0" fieldPosition="0">
        <references count="2">
          <reference field="4294967294" count="1" selected="0">
            <x v="0"/>
          </reference>
          <reference field="4" count="1" selected="0">
            <x v="4"/>
          </reference>
        </references>
      </pivotArea>
    </chartFormat>
    <chartFormat chart="1" format="6">
      <pivotArea type="data" outline="0" fieldPosition="0">
        <references count="2">
          <reference field="4294967294" count="1" selected="0">
            <x v="0"/>
          </reference>
          <reference field="4" count="1" selected="0">
            <x v="5"/>
          </reference>
        </references>
      </pivotArea>
    </chartFormat>
    <chartFormat chart="1" format="7">
      <pivotArea type="data" outline="0" fieldPosition="0">
        <references count="2">
          <reference field="4294967294" count="1" selected="0">
            <x v="0"/>
          </reference>
          <reference field="4" count="1" selected="0">
            <x v="6"/>
          </reference>
        </references>
      </pivotArea>
    </chartFormat>
    <chartFormat chart="1" format="8">
      <pivotArea type="data" outline="0" fieldPosition="0">
        <references count="2">
          <reference field="4294967294" count="1" selected="0">
            <x v="0"/>
          </reference>
          <reference field="4" count="1" selected="0">
            <x v="7"/>
          </reference>
        </references>
      </pivotArea>
    </chartFormat>
    <chartFormat chart="1" format="9">
      <pivotArea type="data" outline="0" fieldPosition="0">
        <references count="2">
          <reference field="4294967294" count="1" selected="0">
            <x v="0"/>
          </reference>
          <reference field="4" count="1" selected="0">
            <x v="8"/>
          </reference>
        </references>
      </pivotArea>
    </chartFormat>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4" count="1" selected="0">
            <x v="0"/>
          </reference>
        </references>
      </pivotArea>
    </chartFormat>
    <chartFormat chart="4" format="22">
      <pivotArea type="data" outline="0" fieldPosition="0">
        <references count="2">
          <reference field="4294967294" count="1" selected="0">
            <x v="0"/>
          </reference>
          <reference field="4" count="1" selected="0">
            <x v="1"/>
          </reference>
        </references>
      </pivotArea>
    </chartFormat>
    <chartFormat chart="4" format="23">
      <pivotArea type="data" outline="0" fieldPosition="0">
        <references count="2">
          <reference field="4294967294" count="1" selected="0">
            <x v="0"/>
          </reference>
          <reference field="4" count="1" selected="0">
            <x v="2"/>
          </reference>
        </references>
      </pivotArea>
    </chartFormat>
    <chartFormat chart="4" format="24">
      <pivotArea type="data" outline="0" fieldPosition="0">
        <references count="2">
          <reference field="4294967294" count="1" selected="0">
            <x v="0"/>
          </reference>
          <reference field="4" count="1" selected="0">
            <x v="3"/>
          </reference>
        </references>
      </pivotArea>
    </chartFormat>
    <chartFormat chart="4" format="25">
      <pivotArea type="data" outline="0" fieldPosition="0">
        <references count="2">
          <reference field="4294967294" count="1" selected="0">
            <x v="0"/>
          </reference>
          <reference field="4" count="1" selected="0">
            <x v="4"/>
          </reference>
        </references>
      </pivotArea>
    </chartFormat>
    <chartFormat chart="4" format="26">
      <pivotArea type="data" outline="0" fieldPosition="0">
        <references count="2">
          <reference field="4294967294" count="1" selected="0">
            <x v="0"/>
          </reference>
          <reference field="4" count="1" selected="0">
            <x v="5"/>
          </reference>
        </references>
      </pivotArea>
    </chartFormat>
    <chartFormat chart="4" format="27">
      <pivotArea type="data" outline="0" fieldPosition="0">
        <references count="2">
          <reference field="4294967294" count="1" selected="0">
            <x v="0"/>
          </reference>
          <reference field="4" count="1" selected="0">
            <x v="6"/>
          </reference>
        </references>
      </pivotArea>
    </chartFormat>
    <chartFormat chart="4" format="28">
      <pivotArea type="data" outline="0" fieldPosition="0">
        <references count="2">
          <reference field="4294967294" count="1" selected="0">
            <x v="0"/>
          </reference>
          <reference field="4" count="1" selected="0">
            <x v="7"/>
          </reference>
        </references>
      </pivotArea>
    </chartFormat>
    <chartFormat chart="4" format="29">
      <pivotArea type="data" outline="0" fieldPosition="0">
        <references count="2">
          <reference field="4294967294" count="1" selected="0">
            <x v="0"/>
          </reference>
          <reference field="4" count="1" selected="0">
            <x v="8"/>
          </reference>
        </references>
      </pivotArea>
    </chartFormat>
    <chartFormat chart="14" format="40" series="1">
      <pivotArea type="data" outline="0" fieldPosition="0">
        <references count="1">
          <reference field="4294967294" count="1" selected="0">
            <x v="0"/>
          </reference>
        </references>
      </pivotArea>
    </chartFormat>
    <chartFormat chart="14" format="41">
      <pivotArea type="data" outline="0" fieldPosition="0">
        <references count="2">
          <reference field="4294967294" count="1" selected="0">
            <x v="0"/>
          </reference>
          <reference field="4" count="1" selected="0">
            <x v="0"/>
          </reference>
        </references>
      </pivotArea>
    </chartFormat>
    <chartFormat chart="14" format="42">
      <pivotArea type="data" outline="0" fieldPosition="0">
        <references count="2">
          <reference field="4294967294" count="1" selected="0">
            <x v="0"/>
          </reference>
          <reference field="4" count="1" selected="0">
            <x v="1"/>
          </reference>
        </references>
      </pivotArea>
    </chartFormat>
    <chartFormat chart="14" format="43">
      <pivotArea type="data" outline="0" fieldPosition="0">
        <references count="2">
          <reference field="4294967294" count="1" selected="0">
            <x v="0"/>
          </reference>
          <reference field="4" count="1" selected="0">
            <x v="2"/>
          </reference>
        </references>
      </pivotArea>
    </chartFormat>
    <chartFormat chart="14" format="44">
      <pivotArea type="data" outline="0" fieldPosition="0">
        <references count="2">
          <reference field="4294967294" count="1" selected="0">
            <x v="0"/>
          </reference>
          <reference field="4" count="1" selected="0">
            <x v="3"/>
          </reference>
        </references>
      </pivotArea>
    </chartFormat>
    <chartFormat chart="14" format="45">
      <pivotArea type="data" outline="0" fieldPosition="0">
        <references count="2">
          <reference field="4294967294" count="1" selected="0">
            <x v="0"/>
          </reference>
          <reference field="4" count="1" selected="0">
            <x v="4"/>
          </reference>
        </references>
      </pivotArea>
    </chartFormat>
    <chartFormat chart="14" format="46">
      <pivotArea type="data" outline="0" fieldPosition="0">
        <references count="2">
          <reference field="4294967294" count="1" selected="0">
            <x v="0"/>
          </reference>
          <reference field="4" count="1" selected="0">
            <x v="5"/>
          </reference>
        </references>
      </pivotArea>
    </chartFormat>
    <chartFormat chart="14" format="47">
      <pivotArea type="data" outline="0" fieldPosition="0">
        <references count="2">
          <reference field="4294967294" count="1" selected="0">
            <x v="0"/>
          </reference>
          <reference field="4" count="1" selected="0">
            <x v="6"/>
          </reference>
        </references>
      </pivotArea>
    </chartFormat>
    <chartFormat chart="14" format="48">
      <pivotArea type="data" outline="0" fieldPosition="0">
        <references count="2">
          <reference field="4294967294" count="1" selected="0">
            <x v="0"/>
          </reference>
          <reference field="4" count="1" selected="0">
            <x v="7"/>
          </reference>
        </references>
      </pivotArea>
    </chartFormat>
    <chartFormat chart="14" format="49">
      <pivotArea type="data" outline="0" fieldPosition="0">
        <references count="2">
          <reference field="4294967294" count="1" selected="0">
            <x v="0"/>
          </reference>
          <reference field="4"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7392CE-28E5-43B7-94BF-6C825FD34D1D}"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rowHeaderCaption="Discount =&gt;50%">
  <location ref="AC3:AD6" firstHeaderRow="1" firstDataRow="1" firstDataCol="1"/>
  <pivotFields count="26">
    <pivotField showAll="0"/>
    <pivotField dataField="1" showAll="0"/>
    <pivotField showAll="0"/>
    <pivotField showAll="0"/>
    <pivotField showAll="0"/>
    <pivotField showAll="0"/>
    <pivotField showAll="0"/>
    <pivotField showAll="0"/>
    <pivotField showAll="0"/>
    <pivotField numFmtId="9"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i>
    <i>
      <x v="1"/>
    </i>
    <i t="grand">
      <x/>
    </i>
  </rowItems>
  <colItems count="1">
    <i/>
  </colItems>
  <dataFields count="1">
    <dataField name="Count of product_name" fld="1" subtotal="count" baseField="0" baseItem="0"/>
  </dataFields>
  <formats count="6">
    <format dxfId="139">
      <pivotArea type="all" dataOnly="0" outline="0" fieldPosition="0"/>
    </format>
    <format dxfId="138">
      <pivotArea outline="0" collapsedLevelsAreSubtotals="1" fieldPosition="0"/>
    </format>
    <format dxfId="137">
      <pivotArea field="10" type="button" dataOnly="0" labelOnly="1" outline="0" axis="axisRow" fieldPosition="0"/>
    </format>
    <format dxfId="136">
      <pivotArea dataOnly="0" labelOnly="1" fieldPosition="0">
        <references count="1">
          <reference field="10" count="0"/>
        </references>
      </pivotArea>
    </format>
    <format dxfId="135">
      <pivotArea dataOnly="0" labelOnly="1" grandRow="1" outline="0" fieldPosition="0"/>
    </format>
    <format dxfId="134">
      <pivotArea dataOnly="0" labelOnly="1" outline="0" axis="axisValues" fieldPosition="0"/>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0"/>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BB08EE-0090-49CB-AFFA-A9FB0DB7122E}"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8" rowHeaderCaption="Category">
  <location ref="T3:V13" firstHeaderRow="0" firstDataRow="1" firstDataCol="1"/>
  <pivotFields count="26">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Fields count="1">
    <field x="-2"/>
  </colFields>
  <colItems count="2">
    <i>
      <x/>
    </i>
    <i i="1">
      <x v="1"/>
    </i>
  </colItems>
  <dataFields count="2">
    <dataField name="Average of actual_price" fld="8" subtotal="average" baseField="2" baseItem="0" numFmtId="4"/>
    <dataField name="Average of discounted_price" fld="7" subtotal="average" baseField="2" baseItem="0" numFmtId="4"/>
  </dataFields>
  <formats count="6">
    <format dxfId="145">
      <pivotArea type="all" dataOnly="0" outline="0" fieldPosition="0"/>
    </format>
    <format dxfId="144">
      <pivotArea outline="0" collapsedLevelsAreSubtotals="1" fieldPosition="0"/>
    </format>
    <format dxfId="143">
      <pivotArea field="4" type="button" dataOnly="0" labelOnly="1" outline="0" axis="axisRow" fieldPosition="0"/>
    </format>
    <format dxfId="142">
      <pivotArea dataOnly="0" labelOnly="1" fieldPosition="0">
        <references count="1">
          <reference field="4" count="0"/>
        </references>
      </pivotArea>
    </format>
    <format dxfId="141">
      <pivotArea dataOnly="0" labelOnly="1" grandRow="1" outline="0" fieldPosition="0"/>
    </format>
    <format dxfId="140">
      <pivotArea dataOnly="0" labelOnly="1" outline="0" fieldPosition="0">
        <references count="1">
          <reference field="4294967294" count="2">
            <x v="0"/>
            <x v="1"/>
          </reference>
        </references>
      </pivotArea>
    </format>
  </formats>
  <chartFormats count="6">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EF77BB-00A9-494E-8470-B9E17425B6BB}"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rowHeaderCaption="Rating">
  <location ref="AG3:AH30" firstHeaderRow="1" firstDataRow="1" firstDataCol="1"/>
  <pivotFields count="26">
    <pivotField showAll="0"/>
    <pivotField dataField="1" showAll="0"/>
    <pivotField showAll="0"/>
    <pivotField showAll="0"/>
    <pivotField showAll="0"/>
    <pivotField showAll="0"/>
    <pivotField showAll="0"/>
    <pivotField showAll="0"/>
    <pivotField showAll="0"/>
    <pivotField numFmtId="9" showAll="0"/>
    <pivotField showAll="0"/>
    <pivotField showAll="0"/>
    <pivotField showAll="0"/>
    <pivotField axis="axisRow" showAll="0" sortType="descending">
      <items count="27">
        <item x="22"/>
        <item x="15"/>
        <item x="20"/>
        <item x="16"/>
        <item x="13"/>
        <item x="6"/>
        <item x="5"/>
        <item x="4"/>
        <item x="0"/>
        <item x="3"/>
        <item x="1"/>
        <item x="2"/>
        <item x="11"/>
        <item x="7"/>
        <item x="9"/>
        <item x="12"/>
        <item x="10"/>
        <item x="8"/>
        <item x="14"/>
        <item x="19"/>
        <item x="17"/>
        <item x="25"/>
        <item x="18"/>
        <item x="24"/>
        <item x="21"/>
        <item x="2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27">
    <i>
      <x v="9"/>
    </i>
    <i>
      <x v="7"/>
    </i>
    <i>
      <x v="8"/>
    </i>
    <i>
      <x v="10"/>
    </i>
    <i>
      <x v="11"/>
    </i>
    <i>
      <x v="6"/>
    </i>
    <i>
      <x v="12"/>
    </i>
    <i>
      <x v="5"/>
    </i>
    <i>
      <x v="13"/>
    </i>
    <i>
      <x v="14"/>
    </i>
    <i>
      <x v="15"/>
    </i>
    <i>
      <x v="4"/>
    </i>
    <i>
      <x v="17"/>
    </i>
    <i>
      <x v="16"/>
    </i>
    <i>
      <x v="3"/>
    </i>
    <i>
      <x v="20"/>
    </i>
    <i>
      <x v="19"/>
    </i>
    <i>
      <x v="1"/>
    </i>
    <i>
      <x v="2"/>
    </i>
    <i>
      <x v="22"/>
    </i>
    <i>
      <x v="18"/>
    </i>
    <i>
      <x v="24"/>
    </i>
    <i>
      <x v="23"/>
    </i>
    <i>
      <x v="25"/>
    </i>
    <i>
      <x/>
    </i>
    <i>
      <x v="21"/>
    </i>
    <i t="grand">
      <x/>
    </i>
  </rowItems>
  <colItems count="1">
    <i/>
  </colItems>
  <dataFields count="1">
    <dataField name="Count of product_name" fld="1" subtotal="count" baseField="0" baseItem="0"/>
  </dataFields>
  <formats count="6">
    <format dxfId="151">
      <pivotArea type="all" dataOnly="0" outline="0" fieldPosition="0"/>
    </format>
    <format dxfId="150">
      <pivotArea outline="0" collapsedLevelsAreSubtotals="1" fieldPosition="0"/>
    </format>
    <format dxfId="149">
      <pivotArea field="13" type="button" dataOnly="0" labelOnly="1" outline="0" axis="axisRow" fieldPosition="0"/>
    </format>
    <format dxfId="148">
      <pivotArea dataOnly="0" labelOnly="1" fieldPosition="0">
        <references count="1">
          <reference field="13" count="0"/>
        </references>
      </pivotArea>
    </format>
    <format dxfId="147">
      <pivotArea dataOnly="0" labelOnly="1" grandRow="1" outline="0" fieldPosition="0"/>
    </format>
    <format dxfId="146">
      <pivotArea dataOnly="0" labelOnly="1" outline="0" axis="axisValues" fieldPosition="0"/>
    </format>
  </formats>
  <chartFormats count="81">
    <chartFormat chart="7" format="0" series="1">
      <pivotArea type="data" outline="0" fieldPosition="0">
        <references count="1">
          <reference field="4294967294" count="1" selected="0">
            <x v="0"/>
          </reference>
        </references>
      </pivotArea>
    </chartFormat>
    <chartFormat chart="10" format="28" series="1">
      <pivotArea type="data" outline="0" fieldPosition="0">
        <references count="1">
          <reference field="4294967294" count="1" selected="0">
            <x v="0"/>
          </reference>
        </references>
      </pivotArea>
    </chartFormat>
    <chartFormat chart="10" format="29">
      <pivotArea type="data" outline="0" fieldPosition="0">
        <references count="2">
          <reference field="4294967294" count="1" selected="0">
            <x v="0"/>
          </reference>
          <reference field="13" count="1" selected="0">
            <x v="25"/>
          </reference>
        </references>
      </pivotArea>
    </chartFormat>
    <chartFormat chart="10" format="30">
      <pivotArea type="data" outline="0" fieldPosition="0">
        <references count="2">
          <reference field="4294967294" count="1" selected="0">
            <x v="0"/>
          </reference>
          <reference field="13" count="1" selected="0">
            <x v="24"/>
          </reference>
        </references>
      </pivotArea>
    </chartFormat>
    <chartFormat chart="10" format="31">
      <pivotArea type="data" outline="0" fieldPosition="0">
        <references count="2">
          <reference field="4294967294" count="1" selected="0">
            <x v="0"/>
          </reference>
          <reference field="13" count="1" selected="0">
            <x v="23"/>
          </reference>
        </references>
      </pivotArea>
    </chartFormat>
    <chartFormat chart="10" format="32">
      <pivotArea type="data" outline="0" fieldPosition="0">
        <references count="2">
          <reference field="4294967294" count="1" selected="0">
            <x v="0"/>
          </reference>
          <reference field="13" count="1" selected="0">
            <x v="22"/>
          </reference>
        </references>
      </pivotArea>
    </chartFormat>
    <chartFormat chart="10" format="33">
      <pivotArea type="data" outline="0" fieldPosition="0">
        <references count="2">
          <reference field="4294967294" count="1" selected="0">
            <x v="0"/>
          </reference>
          <reference field="13" count="1" selected="0">
            <x v="21"/>
          </reference>
        </references>
      </pivotArea>
    </chartFormat>
    <chartFormat chart="10" format="34">
      <pivotArea type="data" outline="0" fieldPosition="0">
        <references count="2">
          <reference field="4294967294" count="1" selected="0">
            <x v="0"/>
          </reference>
          <reference field="13" count="1" selected="0">
            <x v="20"/>
          </reference>
        </references>
      </pivotArea>
    </chartFormat>
    <chartFormat chart="10" format="35">
      <pivotArea type="data" outline="0" fieldPosition="0">
        <references count="2">
          <reference field="4294967294" count="1" selected="0">
            <x v="0"/>
          </reference>
          <reference field="13" count="1" selected="0">
            <x v="19"/>
          </reference>
        </references>
      </pivotArea>
    </chartFormat>
    <chartFormat chart="10" format="36">
      <pivotArea type="data" outline="0" fieldPosition="0">
        <references count="2">
          <reference field="4294967294" count="1" selected="0">
            <x v="0"/>
          </reference>
          <reference field="13" count="1" selected="0">
            <x v="18"/>
          </reference>
        </references>
      </pivotArea>
    </chartFormat>
    <chartFormat chart="10" format="37">
      <pivotArea type="data" outline="0" fieldPosition="0">
        <references count="2">
          <reference field="4294967294" count="1" selected="0">
            <x v="0"/>
          </reference>
          <reference field="13" count="1" selected="0">
            <x v="17"/>
          </reference>
        </references>
      </pivotArea>
    </chartFormat>
    <chartFormat chart="10" format="38">
      <pivotArea type="data" outline="0" fieldPosition="0">
        <references count="2">
          <reference field="4294967294" count="1" selected="0">
            <x v="0"/>
          </reference>
          <reference field="13" count="1" selected="0">
            <x v="16"/>
          </reference>
        </references>
      </pivotArea>
    </chartFormat>
    <chartFormat chart="10" format="39">
      <pivotArea type="data" outline="0" fieldPosition="0">
        <references count="2">
          <reference field="4294967294" count="1" selected="0">
            <x v="0"/>
          </reference>
          <reference field="13" count="1" selected="0">
            <x v="15"/>
          </reference>
        </references>
      </pivotArea>
    </chartFormat>
    <chartFormat chart="10" format="40">
      <pivotArea type="data" outline="0" fieldPosition="0">
        <references count="2">
          <reference field="4294967294" count="1" selected="0">
            <x v="0"/>
          </reference>
          <reference field="13" count="1" selected="0">
            <x v="14"/>
          </reference>
        </references>
      </pivotArea>
    </chartFormat>
    <chartFormat chart="10" format="41">
      <pivotArea type="data" outline="0" fieldPosition="0">
        <references count="2">
          <reference field="4294967294" count="1" selected="0">
            <x v="0"/>
          </reference>
          <reference field="13" count="1" selected="0">
            <x v="13"/>
          </reference>
        </references>
      </pivotArea>
    </chartFormat>
    <chartFormat chart="10" format="42">
      <pivotArea type="data" outline="0" fieldPosition="0">
        <references count="2">
          <reference field="4294967294" count="1" selected="0">
            <x v="0"/>
          </reference>
          <reference field="13" count="1" selected="0">
            <x v="12"/>
          </reference>
        </references>
      </pivotArea>
    </chartFormat>
    <chartFormat chart="10" format="43">
      <pivotArea type="data" outline="0" fieldPosition="0">
        <references count="2">
          <reference field="4294967294" count="1" selected="0">
            <x v="0"/>
          </reference>
          <reference field="13" count="1" selected="0">
            <x v="11"/>
          </reference>
        </references>
      </pivotArea>
    </chartFormat>
    <chartFormat chart="10" format="44">
      <pivotArea type="data" outline="0" fieldPosition="0">
        <references count="2">
          <reference field="4294967294" count="1" selected="0">
            <x v="0"/>
          </reference>
          <reference field="13" count="1" selected="0">
            <x v="10"/>
          </reference>
        </references>
      </pivotArea>
    </chartFormat>
    <chartFormat chart="10" format="45">
      <pivotArea type="data" outline="0" fieldPosition="0">
        <references count="2">
          <reference field="4294967294" count="1" selected="0">
            <x v="0"/>
          </reference>
          <reference field="13" count="1" selected="0">
            <x v="9"/>
          </reference>
        </references>
      </pivotArea>
    </chartFormat>
    <chartFormat chart="10" format="46">
      <pivotArea type="data" outline="0" fieldPosition="0">
        <references count="2">
          <reference field="4294967294" count="1" selected="0">
            <x v="0"/>
          </reference>
          <reference field="13" count="1" selected="0">
            <x v="8"/>
          </reference>
        </references>
      </pivotArea>
    </chartFormat>
    <chartFormat chart="10" format="47">
      <pivotArea type="data" outline="0" fieldPosition="0">
        <references count="2">
          <reference field="4294967294" count="1" selected="0">
            <x v="0"/>
          </reference>
          <reference field="13" count="1" selected="0">
            <x v="7"/>
          </reference>
        </references>
      </pivotArea>
    </chartFormat>
    <chartFormat chart="10" format="48">
      <pivotArea type="data" outline="0" fieldPosition="0">
        <references count="2">
          <reference field="4294967294" count="1" selected="0">
            <x v="0"/>
          </reference>
          <reference field="13" count="1" selected="0">
            <x v="6"/>
          </reference>
        </references>
      </pivotArea>
    </chartFormat>
    <chartFormat chart="10" format="49">
      <pivotArea type="data" outline="0" fieldPosition="0">
        <references count="2">
          <reference field="4294967294" count="1" selected="0">
            <x v="0"/>
          </reference>
          <reference field="13" count="1" selected="0">
            <x v="5"/>
          </reference>
        </references>
      </pivotArea>
    </chartFormat>
    <chartFormat chart="10" format="50">
      <pivotArea type="data" outline="0" fieldPosition="0">
        <references count="2">
          <reference field="4294967294" count="1" selected="0">
            <x v="0"/>
          </reference>
          <reference field="13" count="1" selected="0">
            <x v="4"/>
          </reference>
        </references>
      </pivotArea>
    </chartFormat>
    <chartFormat chart="10" format="51">
      <pivotArea type="data" outline="0" fieldPosition="0">
        <references count="2">
          <reference field="4294967294" count="1" selected="0">
            <x v="0"/>
          </reference>
          <reference field="13" count="1" selected="0">
            <x v="3"/>
          </reference>
        </references>
      </pivotArea>
    </chartFormat>
    <chartFormat chart="10" format="52">
      <pivotArea type="data" outline="0" fieldPosition="0">
        <references count="2">
          <reference field="4294967294" count="1" selected="0">
            <x v="0"/>
          </reference>
          <reference field="13" count="1" selected="0">
            <x v="2"/>
          </reference>
        </references>
      </pivotArea>
    </chartFormat>
    <chartFormat chart="10" format="53">
      <pivotArea type="data" outline="0" fieldPosition="0">
        <references count="2">
          <reference field="4294967294" count="1" selected="0">
            <x v="0"/>
          </reference>
          <reference field="13" count="1" selected="0">
            <x v="1"/>
          </reference>
        </references>
      </pivotArea>
    </chartFormat>
    <chartFormat chart="10" format="54">
      <pivotArea type="data" outline="0" fieldPosition="0">
        <references count="2">
          <reference field="4294967294" count="1" selected="0">
            <x v="0"/>
          </reference>
          <reference field="13" count="1" selected="0">
            <x v="0"/>
          </reference>
        </references>
      </pivotArea>
    </chartFormat>
    <chartFormat chart="7" format="1">
      <pivotArea type="data" outline="0" fieldPosition="0">
        <references count="2">
          <reference field="4294967294" count="1" selected="0">
            <x v="0"/>
          </reference>
          <reference field="13" count="1" selected="0">
            <x v="25"/>
          </reference>
        </references>
      </pivotArea>
    </chartFormat>
    <chartFormat chart="7" format="2">
      <pivotArea type="data" outline="0" fieldPosition="0">
        <references count="2">
          <reference field="4294967294" count="1" selected="0">
            <x v="0"/>
          </reference>
          <reference field="13" count="1" selected="0">
            <x v="24"/>
          </reference>
        </references>
      </pivotArea>
    </chartFormat>
    <chartFormat chart="7" format="3">
      <pivotArea type="data" outline="0" fieldPosition="0">
        <references count="2">
          <reference field="4294967294" count="1" selected="0">
            <x v="0"/>
          </reference>
          <reference field="13" count="1" selected="0">
            <x v="23"/>
          </reference>
        </references>
      </pivotArea>
    </chartFormat>
    <chartFormat chart="7" format="4">
      <pivotArea type="data" outline="0" fieldPosition="0">
        <references count="2">
          <reference field="4294967294" count="1" selected="0">
            <x v="0"/>
          </reference>
          <reference field="13" count="1" selected="0">
            <x v="22"/>
          </reference>
        </references>
      </pivotArea>
    </chartFormat>
    <chartFormat chart="7" format="5">
      <pivotArea type="data" outline="0" fieldPosition="0">
        <references count="2">
          <reference field="4294967294" count="1" selected="0">
            <x v="0"/>
          </reference>
          <reference field="13" count="1" selected="0">
            <x v="21"/>
          </reference>
        </references>
      </pivotArea>
    </chartFormat>
    <chartFormat chart="7" format="6">
      <pivotArea type="data" outline="0" fieldPosition="0">
        <references count="2">
          <reference field="4294967294" count="1" selected="0">
            <x v="0"/>
          </reference>
          <reference field="13" count="1" selected="0">
            <x v="20"/>
          </reference>
        </references>
      </pivotArea>
    </chartFormat>
    <chartFormat chart="7" format="7">
      <pivotArea type="data" outline="0" fieldPosition="0">
        <references count="2">
          <reference field="4294967294" count="1" selected="0">
            <x v="0"/>
          </reference>
          <reference field="13" count="1" selected="0">
            <x v="19"/>
          </reference>
        </references>
      </pivotArea>
    </chartFormat>
    <chartFormat chart="7" format="8">
      <pivotArea type="data" outline="0" fieldPosition="0">
        <references count="2">
          <reference field="4294967294" count="1" selected="0">
            <x v="0"/>
          </reference>
          <reference field="13" count="1" selected="0">
            <x v="18"/>
          </reference>
        </references>
      </pivotArea>
    </chartFormat>
    <chartFormat chart="7" format="9">
      <pivotArea type="data" outline="0" fieldPosition="0">
        <references count="2">
          <reference field="4294967294" count="1" selected="0">
            <x v="0"/>
          </reference>
          <reference field="13" count="1" selected="0">
            <x v="17"/>
          </reference>
        </references>
      </pivotArea>
    </chartFormat>
    <chartFormat chart="7" format="10">
      <pivotArea type="data" outline="0" fieldPosition="0">
        <references count="2">
          <reference field="4294967294" count="1" selected="0">
            <x v="0"/>
          </reference>
          <reference field="13" count="1" selected="0">
            <x v="16"/>
          </reference>
        </references>
      </pivotArea>
    </chartFormat>
    <chartFormat chart="7" format="11">
      <pivotArea type="data" outline="0" fieldPosition="0">
        <references count="2">
          <reference field="4294967294" count="1" selected="0">
            <x v="0"/>
          </reference>
          <reference field="13" count="1" selected="0">
            <x v="15"/>
          </reference>
        </references>
      </pivotArea>
    </chartFormat>
    <chartFormat chart="7" format="12">
      <pivotArea type="data" outline="0" fieldPosition="0">
        <references count="2">
          <reference field="4294967294" count="1" selected="0">
            <x v="0"/>
          </reference>
          <reference field="13" count="1" selected="0">
            <x v="14"/>
          </reference>
        </references>
      </pivotArea>
    </chartFormat>
    <chartFormat chart="7" format="13">
      <pivotArea type="data" outline="0" fieldPosition="0">
        <references count="2">
          <reference field="4294967294" count="1" selected="0">
            <x v="0"/>
          </reference>
          <reference field="13" count="1" selected="0">
            <x v="13"/>
          </reference>
        </references>
      </pivotArea>
    </chartFormat>
    <chartFormat chart="7" format="14">
      <pivotArea type="data" outline="0" fieldPosition="0">
        <references count="2">
          <reference field="4294967294" count="1" selected="0">
            <x v="0"/>
          </reference>
          <reference field="13" count="1" selected="0">
            <x v="12"/>
          </reference>
        </references>
      </pivotArea>
    </chartFormat>
    <chartFormat chart="7" format="15">
      <pivotArea type="data" outline="0" fieldPosition="0">
        <references count="2">
          <reference field="4294967294" count="1" selected="0">
            <x v="0"/>
          </reference>
          <reference field="13" count="1" selected="0">
            <x v="11"/>
          </reference>
        </references>
      </pivotArea>
    </chartFormat>
    <chartFormat chart="7" format="16">
      <pivotArea type="data" outline="0" fieldPosition="0">
        <references count="2">
          <reference field="4294967294" count="1" selected="0">
            <x v="0"/>
          </reference>
          <reference field="13" count="1" selected="0">
            <x v="10"/>
          </reference>
        </references>
      </pivotArea>
    </chartFormat>
    <chartFormat chart="7" format="17">
      <pivotArea type="data" outline="0" fieldPosition="0">
        <references count="2">
          <reference field="4294967294" count="1" selected="0">
            <x v="0"/>
          </reference>
          <reference field="13" count="1" selected="0">
            <x v="9"/>
          </reference>
        </references>
      </pivotArea>
    </chartFormat>
    <chartFormat chart="7" format="18">
      <pivotArea type="data" outline="0" fieldPosition="0">
        <references count="2">
          <reference field="4294967294" count="1" selected="0">
            <x v="0"/>
          </reference>
          <reference field="13" count="1" selected="0">
            <x v="8"/>
          </reference>
        </references>
      </pivotArea>
    </chartFormat>
    <chartFormat chart="7" format="19">
      <pivotArea type="data" outline="0" fieldPosition="0">
        <references count="2">
          <reference field="4294967294" count="1" selected="0">
            <x v="0"/>
          </reference>
          <reference field="13" count="1" selected="0">
            <x v="7"/>
          </reference>
        </references>
      </pivotArea>
    </chartFormat>
    <chartFormat chart="7" format="20">
      <pivotArea type="data" outline="0" fieldPosition="0">
        <references count="2">
          <reference field="4294967294" count="1" selected="0">
            <x v="0"/>
          </reference>
          <reference field="13" count="1" selected="0">
            <x v="6"/>
          </reference>
        </references>
      </pivotArea>
    </chartFormat>
    <chartFormat chart="7" format="21">
      <pivotArea type="data" outline="0" fieldPosition="0">
        <references count="2">
          <reference field="4294967294" count="1" selected="0">
            <x v="0"/>
          </reference>
          <reference field="13" count="1" selected="0">
            <x v="5"/>
          </reference>
        </references>
      </pivotArea>
    </chartFormat>
    <chartFormat chart="7" format="22">
      <pivotArea type="data" outline="0" fieldPosition="0">
        <references count="2">
          <reference field="4294967294" count="1" selected="0">
            <x v="0"/>
          </reference>
          <reference field="13" count="1" selected="0">
            <x v="4"/>
          </reference>
        </references>
      </pivotArea>
    </chartFormat>
    <chartFormat chart="7" format="23">
      <pivotArea type="data" outline="0" fieldPosition="0">
        <references count="2">
          <reference field="4294967294" count="1" selected="0">
            <x v="0"/>
          </reference>
          <reference field="13" count="1" selected="0">
            <x v="3"/>
          </reference>
        </references>
      </pivotArea>
    </chartFormat>
    <chartFormat chart="7" format="24">
      <pivotArea type="data" outline="0" fieldPosition="0">
        <references count="2">
          <reference field="4294967294" count="1" selected="0">
            <x v="0"/>
          </reference>
          <reference field="13" count="1" selected="0">
            <x v="2"/>
          </reference>
        </references>
      </pivotArea>
    </chartFormat>
    <chartFormat chart="7" format="25">
      <pivotArea type="data" outline="0" fieldPosition="0">
        <references count="2">
          <reference field="4294967294" count="1" selected="0">
            <x v="0"/>
          </reference>
          <reference field="13" count="1" selected="0">
            <x v="1"/>
          </reference>
        </references>
      </pivotArea>
    </chartFormat>
    <chartFormat chart="7" format="26">
      <pivotArea type="data" outline="0" fieldPosition="0">
        <references count="2">
          <reference field="4294967294" count="1" selected="0">
            <x v="0"/>
          </reference>
          <reference field="13" count="1" selected="0">
            <x v="0"/>
          </reference>
        </references>
      </pivotArea>
    </chartFormat>
    <chartFormat chart="13" format="54" series="1">
      <pivotArea type="data" outline="0" fieldPosition="0">
        <references count="1">
          <reference field="4294967294" count="1" selected="0">
            <x v="0"/>
          </reference>
        </references>
      </pivotArea>
    </chartFormat>
    <chartFormat chart="13" format="55">
      <pivotArea type="data" outline="0" fieldPosition="0">
        <references count="2">
          <reference field="4294967294" count="1" selected="0">
            <x v="0"/>
          </reference>
          <reference field="13" count="1" selected="0">
            <x v="25"/>
          </reference>
        </references>
      </pivotArea>
    </chartFormat>
    <chartFormat chart="13" format="56">
      <pivotArea type="data" outline="0" fieldPosition="0">
        <references count="2">
          <reference field="4294967294" count="1" selected="0">
            <x v="0"/>
          </reference>
          <reference field="13" count="1" selected="0">
            <x v="24"/>
          </reference>
        </references>
      </pivotArea>
    </chartFormat>
    <chartFormat chart="13" format="57">
      <pivotArea type="data" outline="0" fieldPosition="0">
        <references count="2">
          <reference field="4294967294" count="1" selected="0">
            <x v="0"/>
          </reference>
          <reference field="13" count="1" selected="0">
            <x v="23"/>
          </reference>
        </references>
      </pivotArea>
    </chartFormat>
    <chartFormat chart="13" format="58">
      <pivotArea type="data" outline="0" fieldPosition="0">
        <references count="2">
          <reference field="4294967294" count="1" selected="0">
            <x v="0"/>
          </reference>
          <reference field="13" count="1" selected="0">
            <x v="22"/>
          </reference>
        </references>
      </pivotArea>
    </chartFormat>
    <chartFormat chart="13" format="59">
      <pivotArea type="data" outline="0" fieldPosition="0">
        <references count="2">
          <reference field="4294967294" count="1" selected="0">
            <x v="0"/>
          </reference>
          <reference field="13" count="1" selected="0">
            <x v="21"/>
          </reference>
        </references>
      </pivotArea>
    </chartFormat>
    <chartFormat chart="13" format="60">
      <pivotArea type="data" outline="0" fieldPosition="0">
        <references count="2">
          <reference field="4294967294" count="1" selected="0">
            <x v="0"/>
          </reference>
          <reference field="13" count="1" selected="0">
            <x v="20"/>
          </reference>
        </references>
      </pivotArea>
    </chartFormat>
    <chartFormat chart="13" format="61">
      <pivotArea type="data" outline="0" fieldPosition="0">
        <references count="2">
          <reference field="4294967294" count="1" selected="0">
            <x v="0"/>
          </reference>
          <reference field="13" count="1" selected="0">
            <x v="19"/>
          </reference>
        </references>
      </pivotArea>
    </chartFormat>
    <chartFormat chart="13" format="62">
      <pivotArea type="data" outline="0" fieldPosition="0">
        <references count="2">
          <reference field="4294967294" count="1" selected="0">
            <x v="0"/>
          </reference>
          <reference field="13" count="1" selected="0">
            <x v="18"/>
          </reference>
        </references>
      </pivotArea>
    </chartFormat>
    <chartFormat chart="13" format="63">
      <pivotArea type="data" outline="0" fieldPosition="0">
        <references count="2">
          <reference field="4294967294" count="1" selected="0">
            <x v="0"/>
          </reference>
          <reference field="13" count="1" selected="0">
            <x v="17"/>
          </reference>
        </references>
      </pivotArea>
    </chartFormat>
    <chartFormat chart="13" format="64">
      <pivotArea type="data" outline="0" fieldPosition="0">
        <references count="2">
          <reference field="4294967294" count="1" selected="0">
            <x v="0"/>
          </reference>
          <reference field="13" count="1" selected="0">
            <x v="16"/>
          </reference>
        </references>
      </pivotArea>
    </chartFormat>
    <chartFormat chart="13" format="65">
      <pivotArea type="data" outline="0" fieldPosition="0">
        <references count="2">
          <reference field="4294967294" count="1" selected="0">
            <x v="0"/>
          </reference>
          <reference field="13" count="1" selected="0">
            <x v="15"/>
          </reference>
        </references>
      </pivotArea>
    </chartFormat>
    <chartFormat chart="13" format="66">
      <pivotArea type="data" outline="0" fieldPosition="0">
        <references count="2">
          <reference field="4294967294" count="1" selected="0">
            <x v="0"/>
          </reference>
          <reference field="13" count="1" selected="0">
            <x v="14"/>
          </reference>
        </references>
      </pivotArea>
    </chartFormat>
    <chartFormat chart="13" format="67">
      <pivotArea type="data" outline="0" fieldPosition="0">
        <references count="2">
          <reference field="4294967294" count="1" selected="0">
            <x v="0"/>
          </reference>
          <reference field="13" count="1" selected="0">
            <x v="13"/>
          </reference>
        </references>
      </pivotArea>
    </chartFormat>
    <chartFormat chart="13" format="68">
      <pivotArea type="data" outline="0" fieldPosition="0">
        <references count="2">
          <reference field="4294967294" count="1" selected="0">
            <x v="0"/>
          </reference>
          <reference field="13" count="1" selected="0">
            <x v="12"/>
          </reference>
        </references>
      </pivotArea>
    </chartFormat>
    <chartFormat chart="13" format="69">
      <pivotArea type="data" outline="0" fieldPosition="0">
        <references count="2">
          <reference field="4294967294" count="1" selected="0">
            <x v="0"/>
          </reference>
          <reference field="13" count="1" selected="0">
            <x v="11"/>
          </reference>
        </references>
      </pivotArea>
    </chartFormat>
    <chartFormat chart="13" format="70">
      <pivotArea type="data" outline="0" fieldPosition="0">
        <references count="2">
          <reference field="4294967294" count="1" selected="0">
            <x v="0"/>
          </reference>
          <reference field="13" count="1" selected="0">
            <x v="10"/>
          </reference>
        </references>
      </pivotArea>
    </chartFormat>
    <chartFormat chart="13" format="71">
      <pivotArea type="data" outline="0" fieldPosition="0">
        <references count="2">
          <reference field="4294967294" count="1" selected="0">
            <x v="0"/>
          </reference>
          <reference field="13" count="1" selected="0">
            <x v="9"/>
          </reference>
        </references>
      </pivotArea>
    </chartFormat>
    <chartFormat chart="13" format="72">
      <pivotArea type="data" outline="0" fieldPosition="0">
        <references count="2">
          <reference field="4294967294" count="1" selected="0">
            <x v="0"/>
          </reference>
          <reference field="13" count="1" selected="0">
            <x v="8"/>
          </reference>
        </references>
      </pivotArea>
    </chartFormat>
    <chartFormat chart="13" format="73">
      <pivotArea type="data" outline="0" fieldPosition="0">
        <references count="2">
          <reference field="4294967294" count="1" selected="0">
            <x v="0"/>
          </reference>
          <reference field="13" count="1" selected="0">
            <x v="7"/>
          </reference>
        </references>
      </pivotArea>
    </chartFormat>
    <chartFormat chart="13" format="74">
      <pivotArea type="data" outline="0" fieldPosition="0">
        <references count="2">
          <reference field="4294967294" count="1" selected="0">
            <x v="0"/>
          </reference>
          <reference field="13" count="1" selected="0">
            <x v="6"/>
          </reference>
        </references>
      </pivotArea>
    </chartFormat>
    <chartFormat chart="13" format="75">
      <pivotArea type="data" outline="0" fieldPosition="0">
        <references count="2">
          <reference field="4294967294" count="1" selected="0">
            <x v="0"/>
          </reference>
          <reference field="13" count="1" selected="0">
            <x v="5"/>
          </reference>
        </references>
      </pivotArea>
    </chartFormat>
    <chartFormat chart="13" format="76">
      <pivotArea type="data" outline="0" fieldPosition="0">
        <references count="2">
          <reference field="4294967294" count="1" selected="0">
            <x v="0"/>
          </reference>
          <reference field="13" count="1" selected="0">
            <x v="4"/>
          </reference>
        </references>
      </pivotArea>
    </chartFormat>
    <chartFormat chart="13" format="77">
      <pivotArea type="data" outline="0" fieldPosition="0">
        <references count="2">
          <reference field="4294967294" count="1" selected="0">
            <x v="0"/>
          </reference>
          <reference field="13" count="1" selected="0">
            <x v="3"/>
          </reference>
        </references>
      </pivotArea>
    </chartFormat>
    <chartFormat chart="13" format="78">
      <pivotArea type="data" outline="0" fieldPosition="0">
        <references count="2">
          <reference field="4294967294" count="1" selected="0">
            <x v="0"/>
          </reference>
          <reference field="13" count="1" selected="0">
            <x v="2"/>
          </reference>
        </references>
      </pivotArea>
    </chartFormat>
    <chartFormat chart="13" format="79">
      <pivotArea type="data" outline="0" fieldPosition="0">
        <references count="2">
          <reference field="4294967294" count="1" selected="0">
            <x v="0"/>
          </reference>
          <reference field="13" count="1" selected="0">
            <x v="1"/>
          </reference>
        </references>
      </pivotArea>
    </chartFormat>
    <chartFormat chart="13" format="80">
      <pivotArea type="data" outline="0" fieldPosition="0">
        <references count="2">
          <reference field="4294967294" count="1" selected="0">
            <x v="0"/>
          </reference>
          <reference field="13"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4AD96D-687C-468B-A1F9-3FCAEFF92A5A}"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rowHeaderCaption="Category">
  <location ref="L3:M13" firstHeaderRow="1" firstDataRow="1" firstDataCol="1"/>
  <pivotFields count="26">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9"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rating_count" fld="14" baseField="0" baseItem="0" numFmtId="3"/>
  </dataFields>
  <formats count="6">
    <format dxfId="157">
      <pivotArea type="all" dataOnly="0" outline="0" fieldPosition="0"/>
    </format>
    <format dxfId="156">
      <pivotArea outline="0" collapsedLevelsAreSubtotals="1" fieldPosition="0"/>
    </format>
    <format dxfId="155">
      <pivotArea field="4" type="button" dataOnly="0" labelOnly="1" outline="0" axis="axisRow" fieldPosition="0"/>
    </format>
    <format dxfId="154">
      <pivotArea dataOnly="0" labelOnly="1" fieldPosition="0">
        <references count="1">
          <reference field="4" count="0"/>
        </references>
      </pivotArea>
    </format>
    <format dxfId="153">
      <pivotArea dataOnly="0" labelOnly="1" grandRow="1" outline="0" fieldPosition="0"/>
    </format>
    <format dxfId="152">
      <pivotArea dataOnly="0" labelOnly="1" outline="0" axis="axisValues" fieldPosition="0"/>
    </format>
  </formats>
  <chartFormats count="20">
    <chartFormat chart="2"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4" count="1" selected="0">
            <x v="0"/>
          </reference>
        </references>
      </pivotArea>
    </chartFormat>
    <chartFormat chart="5" format="13">
      <pivotArea type="data" outline="0" fieldPosition="0">
        <references count="2">
          <reference field="4294967294" count="1" selected="0">
            <x v="0"/>
          </reference>
          <reference field="4" count="1" selected="0">
            <x v="1"/>
          </reference>
        </references>
      </pivotArea>
    </chartFormat>
    <chartFormat chart="5" format="14">
      <pivotArea type="data" outline="0" fieldPosition="0">
        <references count="2">
          <reference field="4294967294" count="1" selected="0">
            <x v="0"/>
          </reference>
          <reference field="4" count="1" selected="0">
            <x v="2"/>
          </reference>
        </references>
      </pivotArea>
    </chartFormat>
    <chartFormat chart="5" format="15">
      <pivotArea type="data" outline="0" fieldPosition="0">
        <references count="2">
          <reference field="4294967294" count="1" selected="0">
            <x v="0"/>
          </reference>
          <reference field="4" count="1" selected="0">
            <x v="3"/>
          </reference>
        </references>
      </pivotArea>
    </chartFormat>
    <chartFormat chart="5" format="16">
      <pivotArea type="data" outline="0" fieldPosition="0">
        <references count="2">
          <reference field="4294967294" count="1" selected="0">
            <x v="0"/>
          </reference>
          <reference field="4" count="1" selected="0">
            <x v="4"/>
          </reference>
        </references>
      </pivotArea>
    </chartFormat>
    <chartFormat chart="5" format="17">
      <pivotArea type="data" outline="0" fieldPosition="0">
        <references count="2">
          <reference field="4294967294" count="1" selected="0">
            <x v="0"/>
          </reference>
          <reference field="4" count="1" selected="0">
            <x v="5"/>
          </reference>
        </references>
      </pivotArea>
    </chartFormat>
    <chartFormat chart="5" format="18">
      <pivotArea type="data" outline="0" fieldPosition="0">
        <references count="2">
          <reference field="4294967294" count="1" selected="0">
            <x v="0"/>
          </reference>
          <reference field="4" count="1" selected="0">
            <x v="6"/>
          </reference>
        </references>
      </pivotArea>
    </chartFormat>
    <chartFormat chart="5" format="19">
      <pivotArea type="data" outline="0" fieldPosition="0">
        <references count="2">
          <reference field="4294967294" count="1" selected="0">
            <x v="0"/>
          </reference>
          <reference field="4" count="1" selected="0">
            <x v="7"/>
          </reference>
        </references>
      </pivotArea>
    </chartFormat>
    <chartFormat chart="5" format="20">
      <pivotArea type="data" outline="0" fieldPosition="0">
        <references count="2">
          <reference field="4294967294" count="1" selected="0">
            <x v="0"/>
          </reference>
          <reference field="4" count="1" selected="0">
            <x v="8"/>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 chart="2" format="6">
      <pivotArea type="data" outline="0" fieldPosition="0">
        <references count="2">
          <reference field="4294967294" count="1" selected="0">
            <x v="0"/>
          </reference>
          <reference field="4" count="1" selected="0">
            <x v="5"/>
          </reference>
        </references>
      </pivotArea>
    </chartFormat>
    <chartFormat chart="2" format="7">
      <pivotArea type="data" outline="0" fieldPosition="0">
        <references count="2">
          <reference field="4294967294" count="1" selected="0">
            <x v="0"/>
          </reference>
          <reference field="4" count="1" selected="0">
            <x v="6"/>
          </reference>
        </references>
      </pivotArea>
    </chartFormat>
    <chartFormat chart="2" format="8">
      <pivotArea type="data" outline="0" fieldPosition="0">
        <references count="2">
          <reference field="4294967294" count="1" selected="0">
            <x v="0"/>
          </reference>
          <reference field="4" count="1" selected="0">
            <x v="7"/>
          </reference>
        </references>
      </pivotArea>
    </chartFormat>
    <chartFormat chart="2" format="9">
      <pivotArea type="data" outline="0" fieldPosition="0">
        <references count="2">
          <reference field="4294967294" count="1" selected="0">
            <x v="0"/>
          </reference>
          <reference field="4"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FC551A-D2D4-45D0-A8D0-68ED014BF163}"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t_id">
  <location ref="P3:Q7" firstHeaderRow="1" firstDataRow="1" firstDataCol="1"/>
  <pivotFields count="26">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
    <i>
      <x v="1121"/>
    </i>
    <i>
      <x v="1349"/>
    </i>
    <i>
      <x v="1342"/>
    </i>
    <i t="grand">
      <x/>
    </i>
  </rowItems>
  <colItems count="1">
    <i/>
  </colItems>
  <dataFields count="1">
    <dataField name="Average of rating" fld="13" subtotal="average" baseField="2" baseItem="0" numFmtId="166"/>
  </dataFields>
  <formats count="6">
    <format dxfId="163">
      <pivotArea type="all" dataOnly="0" outline="0" fieldPosition="0"/>
    </format>
    <format dxfId="162">
      <pivotArea outline="0" collapsedLevelsAreSubtotals="1" fieldPosition="0"/>
    </format>
    <format dxfId="161">
      <pivotArea field="0" type="button" dataOnly="0" labelOnly="1" outline="0" axis="axisRow" fieldPosition="0"/>
    </format>
    <format dxfId="160">
      <pivotArea dataOnly="0" labelOnly="1" fieldPosition="0">
        <references count="1">
          <reference field="0" count="3">
            <x v="1121"/>
            <x v="1342"/>
            <x v="1349"/>
          </reference>
        </references>
      </pivotArea>
    </format>
    <format dxfId="159">
      <pivotArea dataOnly="0" labelOnly="1" grandRow="1" outline="0" fieldPosition="0"/>
    </format>
    <format dxfId="158">
      <pivotArea dataOnly="0" labelOnly="1" outline="0" axis="axisValues" fieldPosition="0"/>
    </format>
  </formats>
  <pivotTableStyleInfo name="PivotStyleLight15" showRowHeaders="1" showColHeaders="1" showRowStripes="0" showColStripes="0" showLastColumn="1"/>
  <filters count="3">
    <filter fld="3" type="valueGreaterThanOrEqual" evalOrder="-1" id="1" iMeasureFld="0">
      <autoFilter ref="A1">
        <filterColumn colId="0">
          <customFilters>
            <customFilter operator="greaterThanOrEqual" val="2.5"/>
          </customFilters>
        </filterColumn>
      </autoFilter>
    </filter>
    <filter fld="2" type="count" evalOrder="-1" id="2" iMeasureFld="0">
      <autoFilter ref="A1">
        <filterColumn colId="0">
          <top10 val="3" filterVal="3"/>
        </filterColumn>
      </autoFilter>
    </filter>
    <filter fld="0"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7B5883-E037-4800-BBF3-CC7C60073D21}"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A3:A4" firstHeaderRow="1" firstDataRow="1" firstDataCol="0"/>
  <pivotFields count="26">
    <pivotField dataField="1"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PRODUCTS" fld="0" subtotal="count" baseField="0" baseItem="16"/>
  </dataFields>
  <formats count="4">
    <format dxfId="167">
      <pivotArea outline="0" collapsedLevelsAreSubtotals="1" fieldPosition="0"/>
    </format>
    <format dxfId="166">
      <pivotArea type="all" dataOnly="0" outline="0" fieldPosition="0"/>
    </format>
    <format dxfId="165">
      <pivotArea outline="0" collapsedLevelsAreSubtotals="1" fieldPosition="0"/>
    </format>
    <format dxfId="164">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87CE083-3450-4162-A424-766C77C07044}"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rowHeaderCaption="Price Range">
  <location ref="AO3:AP7" firstHeaderRow="1" firstDataRow="1" firstDataCol="1"/>
  <pivotFields count="26">
    <pivotField showAll="0"/>
    <pivotField dataField="1" showAll="0"/>
    <pivotField showAll="0"/>
    <pivotField showAll="0"/>
    <pivotField showAll="0"/>
    <pivotField showAll="0"/>
    <pivotField showAll="0"/>
    <pivotField showAll="0"/>
    <pivotField showAll="0"/>
    <pivotField numFmtId="9"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product_name" fld="1" subtotal="count" baseField="0" baseItem="0"/>
  </dataFields>
  <formats count="6">
    <format dxfId="173">
      <pivotArea type="all" dataOnly="0" outline="0" fieldPosition="0"/>
    </format>
    <format dxfId="172">
      <pivotArea outline="0" collapsedLevelsAreSubtotals="1" fieldPosition="0"/>
    </format>
    <format dxfId="171">
      <pivotArea field="12" type="button" dataOnly="0" labelOnly="1" outline="0" axis="axisRow" fieldPosition="0"/>
    </format>
    <format dxfId="170">
      <pivotArea dataOnly="0" labelOnly="1" fieldPosition="0">
        <references count="1">
          <reference field="12" count="0"/>
        </references>
      </pivotArea>
    </format>
    <format dxfId="169">
      <pivotArea dataOnly="0" labelOnly="1" grandRow="1" outline="0" fieldPosition="0"/>
    </format>
    <format dxfId="168">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2DCB58D-80D3-4A6F-838B-111F07C25361}" name="PivotTable1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A11:A12" firstHeaderRow="1" firstDataRow="1" firstDataCol="0"/>
  <pivotFields count="26">
    <pivotField showAll="0"/>
    <pivotField showAll="0"/>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count_percentage" fld="9" subtotal="average" baseField="0" baseItem="0" numFmtId="9"/>
  </dataFields>
  <formats count="4">
    <format dxfId="177">
      <pivotArea outline="0" collapsedLevelsAreSubtotals="1" fieldPosition="0"/>
    </format>
    <format dxfId="176">
      <pivotArea type="all" dataOnly="0" outline="0" fieldPosition="0"/>
    </format>
    <format dxfId="175">
      <pivotArea outline="0" collapsedLevelsAreSubtotals="1" fieldPosition="0"/>
    </format>
    <format dxfId="174">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098353F-E744-421B-94F0-7599FE46E398}"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rowHeaderCaption="Product_id">
  <location ref="Y3:Z15" firstHeaderRow="1" firstDataRow="1" firstDataCol="1"/>
  <pivotFields count="26">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v="356"/>
    </i>
    <i>
      <x v="137"/>
    </i>
    <i>
      <x v="138"/>
    </i>
    <i>
      <x v="160"/>
    </i>
    <i>
      <x v="317"/>
    </i>
    <i>
      <x v="318"/>
    </i>
    <i>
      <x v="232"/>
    </i>
    <i>
      <x v="911"/>
    </i>
    <i>
      <x v="907"/>
    </i>
    <i>
      <x v="910"/>
    </i>
    <i>
      <x v="908"/>
    </i>
    <i t="grand">
      <x/>
    </i>
  </rowItems>
  <colItems count="1">
    <i/>
  </colItems>
  <dataFields count="1">
    <dataField name="Sum of rating_count" fld="14" baseField="0" baseItem="0" numFmtId="3"/>
  </dataFields>
  <formats count="6">
    <format dxfId="183">
      <pivotArea type="all" dataOnly="0" outline="0" fieldPosition="0"/>
    </format>
    <format dxfId="182">
      <pivotArea outline="0" collapsedLevelsAreSubtotals="1" fieldPosition="0"/>
    </format>
    <format dxfId="181">
      <pivotArea field="0" type="button" dataOnly="0" labelOnly="1" outline="0" axis="axisRow" fieldPosition="0"/>
    </format>
    <format dxfId="180">
      <pivotArea dataOnly="0" labelOnly="1" fieldPosition="0">
        <references count="1">
          <reference field="0" count="11">
            <x v="137"/>
            <x v="138"/>
            <x v="160"/>
            <x v="232"/>
            <x v="317"/>
            <x v="318"/>
            <x v="356"/>
            <x v="907"/>
            <x v="908"/>
            <x v="910"/>
            <x v="911"/>
          </reference>
        </references>
      </pivotArea>
    </format>
    <format dxfId="179">
      <pivotArea dataOnly="0" labelOnly="1" grandRow="1" outline="0" fieldPosition="0"/>
    </format>
    <format dxfId="178">
      <pivotArea dataOnly="0" labelOnly="1" outline="0" axis="axisValues" fieldPosition="0"/>
    </format>
  </formats>
  <chartFormats count="1">
    <chartFormat chart="13"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3">
    <filter fld="1" type="count" evalOrder="-1" id="1" iMeasureFld="0">
      <autoFilter ref="A1">
        <filterColumn colId="0">
          <top10 val="10" filterVal="10"/>
        </filterColumn>
      </autoFilter>
    </filter>
    <filter fld="2" type="count" evalOrder="-1" id="2" iMeasureFld="0">
      <autoFilter ref="A1">
        <filterColumn colId="0">
          <top10 val="10" filterVal="10"/>
        </filterColumn>
      </autoFilter>
    </filter>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74A85D6-D6CB-484E-A290-1D03AD359C21}" name="PivotTable1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rowHeaderCaption="Product_id">
  <location ref="BE3:BF9" firstHeaderRow="1" firstDataRow="1" firstDataCol="1"/>
  <pivotFields count="26">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measureFilter="1" sortType="descending">
      <items count="1231">
        <item x="934"/>
        <item x="1061"/>
        <item x="127"/>
        <item x="437"/>
        <item x="645"/>
        <item x="483"/>
        <item x="1221"/>
        <item x="231"/>
        <item x="163"/>
        <item x="221"/>
        <item x="46"/>
        <item x="146"/>
        <item x="143"/>
        <item x="118"/>
        <item x="190"/>
        <item x="222"/>
        <item x="277"/>
        <item x="257"/>
        <item x="211"/>
        <item x="1176"/>
        <item x="233"/>
        <item x="120"/>
        <item x="81"/>
        <item x="238"/>
        <item x="156"/>
        <item x="22"/>
        <item x="62"/>
        <item x="153"/>
        <item x="549"/>
        <item x="1064"/>
        <item x="1194"/>
        <item x="936"/>
        <item x="1001"/>
        <item x="943"/>
        <item x="1020"/>
        <item x="324"/>
        <item x="206"/>
        <item x="1103"/>
        <item x="845"/>
        <item x="1174"/>
        <item x="1104"/>
        <item x="837"/>
        <item x="979"/>
        <item x="842"/>
        <item x="1152"/>
        <item x="1165"/>
        <item x="1199"/>
        <item x="883"/>
        <item x="279"/>
        <item x="583"/>
        <item x="562"/>
        <item x="648"/>
        <item x="241"/>
        <item x="135"/>
        <item x="56"/>
        <item x="285"/>
        <item x="1022"/>
        <item x="1219"/>
        <item x="966"/>
        <item x="1043"/>
        <item x="743"/>
        <item x="264"/>
        <item x="850"/>
        <item x="214"/>
        <item x="452"/>
        <item x="868"/>
        <item x="1100"/>
        <item x="1059"/>
        <item x="196"/>
        <item x="45"/>
        <item x="574"/>
        <item x="572"/>
        <item x="93"/>
        <item x="169"/>
        <item x="173"/>
        <item x="192"/>
        <item x="64"/>
        <item x="601"/>
        <item x="803"/>
        <item x="243"/>
        <item x="248"/>
        <item x="272"/>
        <item x="229"/>
        <item x="253"/>
        <item x="283"/>
        <item x="116"/>
        <item x="119"/>
        <item x="207"/>
        <item x="115"/>
        <item x="1106"/>
        <item x="147"/>
        <item x="168"/>
        <item x="11"/>
        <item x="1205"/>
        <item x="235"/>
        <item x="1005"/>
        <item x="47"/>
        <item x="124"/>
        <item x="49"/>
        <item x="34"/>
        <item x="28"/>
        <item x="38"/>
        <item x="191"/>
        <item x="167"/>
        <item x="59"/>
        <item x="350"/>
        <item x="70"/>
        <item x="353"/>
        <item x="454"/>
        <item x="71"/>
        <item x="29"/>
        <item x="149"/>
        <item x="136"/>
        <item x="349"/>
        <item x="25"/>
        <item x="51"/>
        <item x="1"/>
        <item x="1066"/>
        <item x="185"/>
        <item x="387"/>
        <item x="662"/>
        <item x="670"/>
        <item x="1089"/>
        <item x="603"/>
        <item x="668"/>
        <item x="1183"/>
        <item x="1058"/>
        <item x="1093"/>
        <item x="983"/>
        <item x="765"/>
        <item x="245"/>
        <item x="199"/>
        <item x="926"/>
        <item x="931"/>
        <item x="1077"/>
        <item x="956"/>
        <item x="884"/>
        <item x="982"/>
        <item x="881"/>
        <item x="816"/>
        <item x="856"/>
        <item x="954"/>
        <item x="1216"/>
        <item x="830"/>
        <item x="1109"/>
        <item x="825"/>
        <item x="1227"/>
        <item x="876"/>
        <item x="846"/>
        <item x="870"/>
        <item x="823"/>
        <item x="857"/>
        <item x="1041"/>
        <item x="902"/>
        <item x="1034"/>
        <item x="826"/>
        <item x="960"/>
        <item x="1180"/>
        <item x="809"/>
        <item x="821"/>
        <item x="882"/>
        <item x="997"/>
        <item x="805"/>
        <item x="110"/>
        <item x="763"/>
        <item x="150"/>
        <item x="270"/>
        <item x="795"/>
        <item x="1110"/>
        <item x="1014"/>
        <item x="137"/>
        <item x="184"/>
        <item x="217"/>
        <item x="78"/>
        <item x="27"/>
        <item x="466"/>
        <item x="462"/>
        <item x="558"/>
        <item x="535"/>
        <item x="672"/>
        <item x="307"/>
        <item x="461"/>
        <item x="716"/>
        <item x="485"/>
        <item x="484"/>
        <item x="589"/>
        <item x="364"/>
        <item x="797"/>
        <item x="3"/>
        <item x="551"/>
        <item x="399"/>
        <item x="103"/>
        <item x="166"/>
        <item x="197"/>
        <item x="6"/>
        <item x="380"/>
        <item x="468"/>
        <item x="494"/>
        <item x="521"/>
        <item x="426"/>
        <item x="471"/>
        <item x="516"/>
        <item x="228"/>
        <item x="10"/>
        <item x="628"/>
        <item x="784"/>
        <item x="626"/>
        <item x="16"/>
        <item x="69"/>
        <item x="129"/>
        <item x="291"/>
        <item x="301"/>
        <item x="337"/>
        <item x="864"/>
        <item x="1025"/>
        <item x="1229"/>
        <item x="1167"/>
        <item x="1207"/>
        <item x="1115"/>
        <item x="871"/>
        <item x="503"/>
        <item x="680"/>
        <item x="492"/>
        <item x="720"/>
        <item x="673"/>
        <item x="477"/>
        <item x="509"/>
        <item x="599"/>
        <item x="510"/>
        <item x="605"/>
        <item x="501"/>
        <item x="480"/>
        <item x="584"/>
        <item x="1012"/>
        <item x="953"/>
        <item x="630"/>
        <item x="1161"/>
        <item x="872"/>
        <item x="855"/>
        <item x="862"/>
        <item x="1120"/>
        <item x="847"/>
        <item x="911"/>
        <item x="978"/>
        <item x="900"/>
        <item x="227"/>
        <item x="734"/>
        <item x="1166"/>
        <item x="180"/>
        <item x="570"/>
        <item x="695"/>
        <item x="709"/>
        <item x="773"/>
        <item x="789"/>
        <item x="1156"/>
        <item x="1168"/>
        <item x="1131"/>
        <item x="1050"/>
        <item x="791"/>
        <item x="761"/>
        <item x="724"/>
        <item x="200"/>
        <item x="1178"/>
        <item x="790"/>
        <item x="511"/>
        <item x="495"/>
        <item x="750"/>
        <item x="571"/>
        <item x="66"/>
        <item x="1063"/>
        <item x="1084"/>
        <item x="1173"/>
        <item x="561"/>
        <item x="786"/>
        <item x="764"/>
        <item x="614"/>
        <item x="701"/>
        <item x="700"/>
        <item x="482"/>
        <item x="748"/>
        <item x="665"/>
        <item x="633"/>
        <item x="532"/>
        <item x="543"/>
        <item x="921"/>
        <item x="183"/>
        <item x="104"/>
        <item x="957"/>
        <item x="682"/>
        <item x="928"/>
        <item x="219"/>
        <item x="817"/>
        <item x="102"/>
        <item x="1047"/>
        <item x="863"/>
        <item x="1119"/>
        <item x="880"/>
        <item x="1200"/>
        <item x="1056"/>
        <item x="917"/>
        <item x="1107"/>
        <item x="897"/>
        <item x="891"/>
        <item x="1060"/>
        <item x="927"/>
        <item x="1035"/>
        <item x="972"/>
        <item x="1116"/>
        <item x="99"/>
        <item x="632"/>
        <item x="792"/>
        <item x="602"/>
        <item x="193"/>
        <item x="1029"/>
        <item x="236"/>
        <item x="631"/>
        <item x="239"/>
        <item x="92"/>
        <item x="478"/>
        <item x="479"/>
        <item x="486"/>
        <item x="502"/>
        <item x="1067"/>
        <item x="541"/>
        <item x="747"/>
        <item x="613"/>
        <item x="497"/>
        <item x="651"/>
        <item x="684"/>
        <item x="44"/>
        <item x="1018"/>
        <item x="329"/>
        <item x="591"/>
        <item x="717"/>
        <item x="708"/>
        <item x="175"/>
        <item x="559"/>
        <item x="534"/>
        <item x="654"/>
        <item x="37"/>
        <item x="138"/>
        <item x="481"/>
        <item x="547"/>
        <item x="794"/>
        <item x="26"/>
        <item x="18"/>
        <item x="616"/>
        <item x="459"/>
        <item x="1187"/>
        <item x="1206"/>
        <item x="550"/>
        <item x="608"/>
        <item x="1075"/>
        <item x="144"/>
        <item x="106"/>
        <item x="457"/>
        <item x="388"/>
        <item x="311"/>
        <item x="394"/>
        <item x="1163"/>
        <item x="419"/>
        <item x="986"/>
        <item x="663"/>
        <item x="655"/>
        <item x="991"/>
        <item x="527"/>
        <item x="1135"/>
        <item x="627"/>
        <item x="1008"/>
        <item x="721"/>
        <item x="286"/>
        <item x="1028"/>
        <item x="1123"/>
        <item x="1048"/>
        <item x="1209"/>
        <item x="947"/>
        <item x="877"/>
        <item x="935"/>
        <item x="504"/>
        <item x="579"/>
        <item x="275"/>
        <item x="726"/>
        <item x="952"/>
        <item x="652"/>
        <item x="996"/>
        <item x="343"/>
        <item x="318"/>
        <item x="314"/>
        <item x="289"/>
        <item x="647"/>
        <item x="290"/>
        <item x="386"/>
        <item x="678"/>
        <item x="456"/>
        <item x="325"/>
        <item x="74"/>
        <item x="162"/>
        <item x="42"/>
        <item x="160"/>
        <item x="224"/>
        <item x="411"/>
        <item x="177"/>
        <item x="76"/>
        <item x="21"/>
        <item x="447"/>
        <item x="775"/>
        <item x="544"/>
        <item x="1158"/>
        <item x="1038"/>
        <item x="142"/>
        <item x="89"/>
        <item x="886"/>
        <item x="781"/>
        <item x="772"/>
        <item x="611"/>
        <item x="508"/>
        <item x="751"/>
        <item x="649"/>
        <item x="607"/>
        <item x="625"/>
        <item x="555"/>
        <item x="356"/>
        <item x="499"/>
        <item x="84"/>
        <item x="621"/>
        <item x="1186"/>
        <item x="806"/>
        <item x="360"/>
        <item x="1098"/>
        <item x="1124"/>
        <item x="950"/>
        <item x="820"/>
        <item x="1010"/>
        <item x="841"/>
        <item x="1145"/>
        <item x="1090"/>
        <item x="1080"/>
        <item x="975"/>
        <item x="1139"/>
        <item x="836"/>
        <item x="941"/>
        <item x="1002"/>
        <item x="1094"/>
        <item x="818"/>
        <item x="981"/>
        <item x="1228"/>
        <item x="1198"/>
        <item x="1052"/>
        <item x="769"/>
        <item x="887"/>
        <item x="1102"/>
        <item x="869"/>
        <item x="961"/>
        <item x="1211"/>
        <item x="213"/>
        <item x="925"/>
        <item x="1030"/>
        <item x="113"/>
        <item x="254"/>
        <item x="939"/>
        <item x="959"/>
        <item x="1042"/>
        <item x="533"/>
        <item x="362"/>
        <item x="739"/>
        <item x="770"/>
        <item x="539"/>
        <item x="498"/>
        <item x="683"/>
        <item x="754"/>
        <item x="787"/>
        <item x="713"/>
        <item x="780"/>
        <item x="774"/>
        <item x="597"/>
        <item x="793"/>
        <item x="474"/>
        <item x="488"/>
        <item x="661"/>
        <item x="711"/>
        <item x="475"/>
        <item x="513"/>
        <item x="622"/>
        <item x="1069"/>
        <item x="907"/>
        <item x="598"/>
        <item x="1033"/>
        <item x="1190"/>
        <item x="1170"/>
        <item x="963"/>
        <item x="1193"/>
        <item x="1053"/>
        <item x="1092"/>
        <item x="117"/>
        <item x="906"/>
        <item x="896"/>
        <item x="1040"/>
        <item x="1213"/>
        <item x="766"/>
        <item x="1204"/>
        <item x="1024"/>
        <item x="1051"/>
        <item x="831"/>
        <item x="988"/>
        <item x="1021"/>
        <item x="1111"/>
        <item x="1081"/>
        <item x="1091"/>
        <item x="1054"/>
        <item x="1004"/>
        <item x="800"/>
        <item x="582"/>
        <item x="692"/>
        <item x="1143"/>
        <item x="636"/>
        <item x="1097"/>
        <item x="913"/>
        <item x="918"/>
        <item x="1068"/>
        <item x="782"/>
        <item x="1141"/>
        <item x="1132"/>
        <item x="1214"/>
        <item x="427"/>
        <item x="432"/>
        <item x="336"/>
        <item x="320"/>
        <item x="382"/>
        <item x="342"/>
        <item x="369"/>
        <item x="363"/>
        <item x="327"/>
        <item x="374"/>
        <item x="400"/>
        <item x="271"/>
        <item x="94"/>
        <item x="674"/>
        <item x="302"/>
        <item x="548"/>
        <item x="472"/>
        <item x="578"/>
        <item x="564"/>
        <item x="554"/>
        <item x="1130"/>
        <item x="973"/>
        <item x="573"/>
        <item x="171"/>
        <item x="1203"/>
        <item x="1128"/>
        <item x="1148"/>
        <item x="1049"/>
        <item x="944"/>
        <item x="915"/>
        <item x="1181"/>
        <item x="822"/>
        <item x="865"/>
        <item x="985"/>
        <item x="946"/>
        <item x="1046"/>
        <item x="958"/>
        <item x="1076"/>
        <item x="1191"/>
        <item x="912"/>
        <item x="1127"/>
        <item x="1078"/>
        <item x="107"/>
        <item x="378"/>
        <item x="460"/>
        <item x="653"/>
        <item x="1133"/>
        <item x="905"/>
        <item x="1215"/>
        <item x="940"/>
        <item x="995"/>
        <item x="681"/>
        <item x="1217"/>
        <item x="1142"/>
        <item x="265"/>
        <item x="256"/>
        <item x="134"/>
        <item x="1138"/>
        <item x="237"/>
        <item x="1160"/>
        <item x="1072"/>
        <item x="894"/>
        <item x="412"/>
        <item x="1192"/>
        <item x="58"/>
        <item x="443"/>
        <item x="108"/>
        <item x="82"/>
        <item x="657"/>
        <item x="676"/>
        <item x="610"/>
        <item x="473"/>
        <item x="234"/>
        <item x="85"/>
        <item x="705"/>
        <item x="1210"/>
        <item x="445"/>
        <item x="260"/>
        <item x="777"/>
        <item x="687"/>
        <item x="615"/>
        <item x="642"/>
        <item x="679"/>
        <item x="710"/>
        <item x="796"/>
        <item x="247"/>
        <item x="1122"/>
        <item x="125"/>
        <item x="249"/>
        <item x="17"/>
        <item x="1223"/>
        <item x="1185"/>
        <item x="1003"/>
        <item x="827"/>
        <item x="853"/>
        <item x="824"/>
        <item x="1150"/>
        <item x="895"/>
        <item x="828"/>
        <item x="849"/>
        <item x="1159"/>
        <item x="924"/>
        <item x="1201"/>
        <item x="1032"/>
        <item x="1188"/>
        <item x="898"/>
        <item x="929"/>
        <item x="428"/>
        <item x="1070"/>
        <item x="560"/>
        <item x="464"/>
        <item x="618"/>
        <item x="703"/>
        <item x="758"/>
        <item x="540"/>
        <item x="760"/>
        <item x="643"/>
        <item x="531"/>
        <item x="567"/>
        <item x="694"/>
        <item x="588"/>
        <item x="569"/>
        <item x="650"/>
        <item x="667"/>
        <item x="210"/>
        <item x="88"/>
        <item x="151"/>
        <item x="242"/>
        <item x="1164"/>
        <item x="1112"/>
        <item x="128"/>
        <item x="132"/>
        <item x="263"/>
        <item x="903"/>
        <item x="276"/>
        <item x="590"/>
        <item x="1144"/>
        <item x="879"/>
        <item x="1045"/>
        <item x="1171"/>
        <item x="623"/>
        <item x="1062"/>
        <item x="524"/>
        <item x="95"/>
        <item x="244"/>
        <item x="367"/>
        <item x="310"/>
        <item x="309"/>
        <item x="178"/>
        <item x="208"/>
        <item x="39"/>
        <item x="391"/>
        <item x="287"/>
        <item x="123"/>
        <item x="375"/>
        <item x="718"/>
        <item x="15"/>
        <item x="269"/>
        <item x="948"/>
        <item x="14"/>
        <item x="292"/>
        <item x="444"/>
        <item x="1197"/>
        <item x="7"/>
        <item x="355"/>
        <item x="141"/>
        <item x="1095"/>
        <item x="889"/>
        <item x="962"/>
        <item x="453"/>
        <item x="63"/>
        <item x="1189"/>
        <item x="1037"/>
        <item x="1086"/>
        <item x="970"/>
        <item x="1031"/>
        <item x="819"/>
        <item x="377"/>
        <item x="1055"/>
        <item x="1044"/>
        <item x="405"/>
        <item x="187"/>
        <item x="408"/>
        <item x="1129"/>
        <item x="1224"/>
        <item x="1083"/>
        <item x="262"/>
        <item x="1225"/>
        <item x="410"/>
        <item x="546"/>
        <item x="609"/>
        <item x="563"/>
        <item x="406"/>
        <item x="326"/>
        <item x="393"/>
        <item x="313"/>
        <item x="373"/>
        <item x="440"/>
        <item x="675"/>
        <item x="425"/>
        <item x="714"/>
        <item x="404"/>
        <item x="396"/>
        <item x="299"/>
        <item x="435"/>
        <item x="368"/>
        <item x="300"/>
        <item x="424"/>
        <item x="429"/>
        <item x="839"/>
        <item x="514"/>
        <item x="785"/>
        <item x="646"/>
        <item x="80"/>
        <item x="348"/>
        <item x="423"/>
        <item x="36"/>
        <item x="194"/>
        <item x="282"/>
        <item x="24"/>
        <item x="295"/>
        <item x="294"/>
        <item x="409"/>
        <item x="418"/>
        <item x="376"/>
        <item x="332"/>
        <item x="371"/>
        <item x="442"/>
        <item x="65"/>
        <item x="974"/>
        <item x="757"/>
        <item x="874"/>
        <item x="1118"/>
        <item x="852"/>
        <item x="1101"/>
        <item x="885"/>
        <item x="814"/>
        <item x="1136"/>
        <item x="523"/>
        <item x="759"/>
        <item x="1096"/>
        <item x="594"/>
        <item x="788"/>
        <item x="688"/>
        <item x="586"/>
        <item x="752"/>
        <item x="722"/>
        <item x="776"/>
        <item x="666"/>
        <item x="1015"/>
        <item x="990"/>
        <item x="1009"/>
        <item x="1007"/>
        <item x="890"/>
        <item x="888"/>
        <item x="1208"/>
        <item x="1023"/>
        <item x="1011"/>
        <item x="840"/>
        <item x="854"/>
        <item x="835"/>
        <item x="980"/>
        <item x="858"/>
        <item x="1154"/>
        <item x="1222"/>
        <item x="1071"/>
        <item x="937"/>
        <item x="893"/>
        <item x="919"/>
        <item x="843"/>
        <item x="994"/>
        <item x="976"/>
        <item x="506"/>
        <item x="838"/>
        <item x="901"/>
        <item x="844"/>
        <item x="801"/>
        <item x="811"/>
        <item x="878"/>
        <item x="833"/>
        <item x="899"/>
        <item x="807"/>
        <item x="1114"/>
        <item x="778"/>
        <item x="671"/>
        <item x="68"/>
        <item x="451"/>
        <item x="434"/>
        <item x="446"/>
        <item x="436"/>
        <item x="186"/>
        <item x="930"/>
        <item x="1202"/>
        <item x="340"/>
        <item x="379"/>
        <item x="397"/>
        <item x="696"/>
        <item x="12"/>
        <item x="4"/>
        <item x="13"/>
        <item x="55"/>
        <item x="61"/>
        <item x="201"/>
        <item x="9"/>
        <item x="105"/>
        <item x="109"/>
        <item x="365"/>
        <item x="619"/>
        <item x="581"/>
        <item x="634"/>
        <item x="658"/>
        <item x="746"/>
        <item x="629"/>
        <item x="476"/>
        <item x="195"/>
        <item x="909"/>
        <item x="1073"/>
        <item x="808"/>
        <item x="1036"/>
        <item x="1226"/>
        <item x="810"/>
        <item x="908"/>
        <item x="866"/>
        <item x="1182"/>
        <item x="942"/>
        <item x="832"/>
        <item x="812"/>
        <item x="922"/>
        <item x="1169"/>
        <item x="1113"/>
        <item x="851"/>
        <item x="875"/>
        <item x="951"/>
        <item x="834"/>
        <item x="1184"/>
        <item x="815"/>
        <item x="664"/>
        <item x="258"/>
        <item x="448"/>
        <item x="1085"/>
        <item x="278"/>
        <item x="347"/>
        <item x="306"/>
        <item x="381"/>
        <item x="126"/>
        <item x="218"/>
        <item x="33"/>
        <item x="101"/>
        <item x="32"/>
        <item x="5"/>
        <item x="351"/>
        <item x="304"/>
        <item x="398"/>
        <item x="529"/>
        <item x="596"/>
        <item x="707"/>
        <item x="829"/>
        <item x="1121"/>
        <item x="1134"/>
        <item x="1140"/>
        <item x="740"/>
        <item x="154"/>
        <item x="335"/>
        <item x="730"/>
        <item x="330"/>
        <item x="366"/>
        <item x="232"/>
        <item x="577"/>
        <item x="741"/>
        <item x="762"/>
        <item x="641"/>
        <item x="566"/>
        <item x="67"/>
        <item x="305"/>
        <item x="323"/>
        <item x="328"/>
        <item x="395"/>
        <item x="413"/>
        <item x="114"/>
        <item x="60"/>
        <item x="321"/>
        <item x="385"/>
        <item x="322"/>
        <item x="296"/>
        <item x="293"/>
        <item x="297"/>
        <item x="403"/>
        <item x="357"/>
        <item x="358"/>
        <item x="333"/>
        <item x="407"/>
        <item x="402"/>
        <item x="422"/>
        <item x="712"/>
        <item x="281"/>
        <item x="933"/>
        <item x="203"/>
        <item x="111"/>
        <item x="644"/>
        <item x="1027"/>
        <item x="977"/>
        <item x="733"/>
        <item x="745"/>
        <item x="693"/>
        <item x="565"/>
        <item x="859"/>
        <item x="1082"/>
        <item x="984"/>
        <item x="685"/>
        <item x="729"/>
        <item x="538"/>
        <item x="205"/>
        <item x="920"/>
        <item x="1108"/>
        <item x="122"/>
        <item x="1137"/>
        <item x="1125"/>
        <item x="728"/>
        <item x="57"/>
        <item x="174"/>
        <item x="725"/>
        <item x="312"/>
        <item x="20"/>
        <item x="383"/>
        <item x="339"/>
        <item x="352"/>
        <item x="345"/>
        <item x="303"/>
        <item x="308"/>
        <item x="317"/>
        <item x="354"/>
        <item x="370"/>
        <item x="341"/>
        <item x="458"/>
        <item x="401"/>
        <item x="319"/>
        <item x="315"/>
        <item x="431"/>
        <item x="449"/>
        <item x="545"/>
        <item x="334"/>
        <item x="414"/>
        <item x="31"/>
        <item x="735"/>
        <item x="463"/>
        <item x="580"/>
        <item x="677"/>
        <item x="500"/>
        <item x="593"/>
        <item x="556"/>
        <item x="525"/>
        <item x="537"/>
        <item x="493"/>
        <item x="316"/>
        <item x="612"/>
        <item x="298"/>
        <item x="209"/>
        <item x="267"/>
        <item x="749"/>
        <item x="487"/>
        <item x="637"/>
        <item x="768"/>
        <item x="1172"/>
        <item x="1065"/>
        <item x="274"/>
        <item x="813"/>
        <item x="433"/>
        <item x="723"/>
        <item x="867"/>
        <item x="1117"/>
        <item x="159"/>
        <item x="467"/>
        <item x="945"/>
        <item x="77"/>
        <item x="756"/>
        <item x="216"/>
        <item x="848"/>
        <item x="1099"/>
        <item x="204"/>
        <item x="220"/>
        <item x="164"/>
        <item x="689"/>
        <item x="417"/>
        <item x="35"/>
        <item x="2"/>
        <item x="439"/>
        <item x="430"/>
        <item x="346"/>
        <item x="372"/>
        <item x="441"/>
        <item x="465"/>
        <item x="223"/>
        <item x="252"/>
        <item x="181"/>
        <item x="165"/>
        <item x="288"/>
        <item x="392"/>
        <item x="469"/>
        <item x="587"/>
        <item x="530"/>
        <item x="507"/>
        <item x="415"/>
        <item x="344"/>
        <item x="600"/>
        <item x="455"/>
        <item x="804"/>
        <item x="1006"/>
        <item x="1126"/>
        <item x="1149"/>
        <item x="1195"/>
        <item x="1016"/>
        <item x="1057"/>
        <item x="1177"/>
        <item x="697"/>
        <item x="1017"/>
        <item x="225"/>
        <item x="73"/>
        <item x="384"/>
        <item x="799"/>
        <item x="923"/>
        <item x="998"/>
        <item x="158"/>
        <item x="284"/>
        <item x="273"/>
        <item x="268"/>
        <item x="1212"/>
        <item x="491"/>
        <item x="1162"/>
        <item x="744"/>
        <item x="624"/>
        <item x="595"/>
        <item x="250"/>
        <item x="202"/>
        <item x="52"/>
        <item x="188"/>
        <item x="949"/>
        <item x="86"/>
        <item x="280"/>
        <item x="72"/>
        <item x="1146"/>
        <item x="261"/>
        <item x="420"/>
        <item x="389"/>
        <item x="1019"/>
        <item x="910"/>
        <item x="1157"/>
        <item x="179"/>
        <item x="19"/>
        <item x="23"/>
        <item x="526"/>
        <item x="438"/>
        <item x="1039"/>
        <item x="964"/>
        <item x="246"/>
        <item x="753"/>
        <item x="131"/>
        <item x="155"/>
        <item x="48"/>
        <item x="585"/>
        <item x="496"/>
        <item x="515"/>
        <item x="568"/>
        <item x="41"/>
        <item x="133"/>
        <item x="557"/>
        <item x="542"/>
        <item x="783"/>
        <item x="90"/>
        <item x="737"/>
        <item x="536"/>
        <item x="8"/>
        <item x="53"/>
        <item x="1151"/>
        <item x="255"/>
        <item x="390"/>
        <item x="771"/>
        <item x="691"/>
        <item x="702"/>
        <item x="639"/>
        <item x="731"/>
        <item x="512"/>
        <item x="338"/>
        <item x="182"/>
        <item x="706"/>
        <item x="421"/>
        <item x="359"/>
        <item x="1220"/>
        <item x="861"/>
        <item x="1074"/>
        <item x="932"/>
        <item x="914"/>
        <item x="1155"/>
        <item x="992"/>
        <item x="1218"/>
        <item x="892"/>
        <item x="1000"/>
        <item x="1013"/>
        <item x="802"/>
        <item x="1079"/>
        <item x="967"/>
        <item x="1153"/>
        <item x="971"/>
        <item x="955"/>
        <item x="659"/>
        <item x="965"/>
        <item x="1179"/>
        <item x="938"/>
        <item x="873"/>
        <item x="989"/>
        <item x="251"/>
        <item x="139"/>
        <item x="100"/>
        <item x="226"/>
        <item x="172"/>
        <item x="50"/>
        <item x="240"/>
        <item x="112"/>
        <item x="686"/>
        <item x="259"/>
        <item x="212"/>
        <item x="83"/>
        <item x="98"/>
        <item x="40"/>
        <item x="152"/>
        <item x="96"/>
        <item x="198"/>
        <item x="0"/>
        <item x="230"/>
        <item x="148"/>
        <item x="91"/>
        <item x="742"/>
        <item x="97"/>
        <item x="170"/>
        <item x="75"/>
        <item x="121"/>
        <item x="157"/>
        <item x="79"/>
        <item x="215"/>
        <item x="416"/>
        <item x="331"/>
        <item x="361"/>
        <item x="738"/>
        <item x="43"/>
        <item x="450"/>
        <item x="54"/>
        <item x="606"/>
        <item x="640"/>
        <item x="617"/>
        <item x="699"/>
        <item x="916"/>
        <item x="969"/>
        <item x="732"/>
        <item x="1105"/>
        <item x="904"/>
        <item x="1087"/>
        <item x="987"/>
        <item x="1196"/>
        <item x="993"/>
        <item x="1026"/>
        <item x="1175"/>
        <item x="968"/>
        <item x="860"/>
        <item x="189"/>
        <item x="755"/>
        <item x="517"/>
        <item x="767"/>
        <item x="779"/>
        <item x="798"/>
        <item x="176"/>
        <item x="145"/>
        <item x="553"/>
        <item x="576"/>
        <item x="660"/>
        <item x="719"/>
        <item x="575"/>
        <item x="522"/>
        <item x="470"/>
        <item x="656"/>
        <item x="520"/>
        <item x="490"/>
        <item x="552"/>
        <item x="489"/>
        <item x="635"/>
        <item x="638"/>
        <item x="604"/>
        <item x="715"/>
        <item x="519"/>
        <item x="669"/>
        <item x="698"/>
        <item x="528"/>
        <item x="592"/>
        <item x="505"/>
        <item x="87"/>
        <item x="704"/>
        <item x="736"/>
        <item x="690"/>
        <item x="1147"/>
        <item x="620"/>
        <item x="727"/>
        <item x="518"/>
        <item x="266"/>
        <item x="130"/>
        <item x="30"/>
        <item x="161"/>
        <item x="140"/>
        <item x="1088"/>
        <item x="9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6">
    <i>
      <x v="356"/>
    </i>
    <i>
      <x v="137"/>
    </i>
    <i>
      <x v="138"/>
    </i>
    <i>
      <x v="318"/>
    </i>
    <i>
      <x v="317"/>
    </i>
    <i t="grand">
      <x/>
    </i>
  </rowItems>
  <colItems count="1">
    <i/>
  </colItems>
  <dataFields count="1">
    <dataField name="Max of Combined score" fld="16" subtotal="max" baseField="1" baseItem="1" numFmtId="3"/>
  </dataFields>
  <formats count="5">
    <format dxfId="188">
      <pivotArea type="all" dataOnly="0" outline="0" fieldPosition="0"/>
    </format>
    <format dxfId="187">
      <pivotArea outline="0" collapsedLevelsAreSubtotals="1" fieldPosition="0"/>
    </format>
    <format dxfId="186">
      <pivotArea field="0" type="button" dataOnly="0" labelOnly="1" outline="0" axis="axisRow" fieldPosition="0"/>
    </format>
    <format dxfId="185">
      <pivotArea dataOnly="0" labelOnly="1" grandRow="1" outline="0" fieldPosition="0"/>
    </format>
    <format dxfId="184">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3">
    <filter fld="1" type="count" evalOrder="-1" id="2" iMeasureFld="0">
      <autoFilter ref="A1">
        <filterColumn colId="0">
          <top10 val="5" filterVal="5"/>
        </filterColumn>
      </autoFilter>
    </filter>
    <filter fld="0" type="count" evalOrder="-1" id="4" iMeasureFld="0">
      <autoFilter ref="A1">
        <filterColumn colId="0">
          <top10 val="5" filterVal="5"/>
        </filterColumn>
      </autoFilter>
    </filter>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7046450-8498-4654-9E07-653D8B9A74CF}"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rowHeaderCaption="Category">
  <location ref="H3:I13" firstHeaderRow="1" firstDataRow="1" firstDataCol="1"/>
  <pivotFields count="26">
    <pivotField showAll="0"/>
    <pivotField dataField="1"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v="2"/>
    </i>
    <i>
      <x v="1"/>
    </i>
    <i>
      <x v="4"/>
    </i>
    <i>
      <x v="7"/>
    </i>
    <i>
      <x v="6"/>
    </i>
    <i>
      <x v="5"/>
    </i>
    <i>
      <x/>
    </i>
    <i>
      <x v="8"/>
    </i>
    <i>
      <x v="3"/>
    </i>
    <i t="grand">
      <x/>
    </i>
  </rowItems>
  <colItems count="1">
    <i/>
  </colItems>
  <dataFields count="1">
    <dataField name="Count of product_name" fld="1" subtotal="count" baseField="0" baseItem="0"/>
  </dataFields>
  <formats count="6">
    <format dxfId="194">
      <pivotArea type="all" dataOnly="0" outline="0" fieldPosition="0"/>
    </format>
    <format dxfId="193">
      <pivotArea outline="0" collapsedLevelsAreSubtotals="1" fieldPosition="0"/>
    </format>
    <format dxfId="192">
      <pivotArea field="4" type="button" dataOnly="0" labelOnly="1" outline="0" axis="axisRow" fieldPosition="0"/>
    </format>
    <format dxfId="191">
      <pivotArea dataOnly="0" labelOnly="1" fieldPosition="0">
        <references count="1">
          <reference field="4" count="0"/>
        </references>
      </pivotArea>
    </format>
    <format dxfId="190">
      <pivotArea dataOnly="0" labelOnly="1" grandRow="1" outline="0" fieldPosition="0"/>
    </format>
    <format dxfId="189">
      <pivotArea dataOnly="0" labelOnly="1" outline="0" axis="axisValues" fieldPosition="0"/>
    </format>
  </format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0"/>
          </reference>
        </references>
      </pivotArea>
    </chartFormat>
    <chartFormat chart="4" format="2">
      <pivotArea type="data" outline="0" fieldPosition="0">
        <references count="2">
          <reference field="4294967294" count="1" selected="0">
            <x v="0"/>
          </reference>
          <reference field="4" count="1" selected="0">
            <x v="1"/>
          </reference>
        </references>
      </pivotArea>
    </chartFormat>
    <chartFormat chart="4" format="3">
      <pivotArea type="data" outline="0" fieldPosition="0">
        <references count="2">
          <reference field="4294967294" count="1" selected="0">
            <x v="0"/>
          </reference>
          <reference field="4" count="1" selected="0">
            <x v="2"/>
          </reference>
        </references>
      </pivotArea>
    </chartFormat>
    <chartFormat chart="4" format="4">
      <pivotArea type="data" outline="0" fieldPosition="0">
        <references count="2">
          <reference field="4294967294" count="1" selected="0">
            <x v="0"/>
          </reference>
          <reference field="4" count="1" selected="0">
            <x v="3"/>
          </reference>
        </references>
      </pivotArea>
    </chartFormat>
    <chartFormat chart="4" format="5">
      <pivotArea type="data" outline="0" fieldPosition="0">
        <references count="2">
          <reference field="4294967294" count="1" selected="0">
            <x v="0"/>
          </reference>
          <reference field="4" count="1" selected="0">
            <x v="4"/>
          </reference>
        </references>
      </pivotArea>
    </chartFormat>
    <chartFormat chart="4" format="6">
      <pivotArea type="data" outline="0" fieldPosition="0">
        <references count="2">
          <reference field="4294967294" count="1" selected="0">
            <x v="0"/>
          </reference>
          <reference field="4" count="1" selected="0">
            <x v="5"/>
          </reference>
        </references>
      </pivotArea>
    </chartFormat>
    <chartFormat chart="4" format="7">
      <pivotArea type="data" outline="0" fieldPosition="0">
        <references count="2">
          <reference field="4294967294" count="1" selected="0">
            <x v="0"/>
          </reference>
          <reference field="4" count="1" selected="0">
            <x v="6"/>
          </reference>
        </references>
      </pivotArea>
    </chartFormat>
    <chartFormat chart="4" format="8">
      <pivotArea type="data" outline="0" fieldPosition="0">
        <references count="2">
          <reference field="4294967294" count="1" selected="0">
            <x v="0"/>
          </reference>
          <reference field="4" count="1" selected="0">
            <x v="7"/>
          </reference>
        </references>
      </pivotArea>
    </chartFormat>
    <chartFormat chart="4" format="9">
      <pivotArea type="data" outline="0" fieldPosition="0">
        <references count="2">
          <reference field="4294967294" count="1" selected="0">
            <x v="0"/>
          </reference>
          <reference field="4"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4DA12C1-815B-420E-9B76-FDD0C9EE5E70}"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rowHeaderCaption="Category">
  <location ref="BA3:BB13" firstHeaderRow="1" firstDataRow="1" firstDataCol="1"/>
  <pivotFields count="26">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v="1"/>
    </i>
    <i>
      <x v="2"/>
    </i>
    <i>
      <x v="4"/>
    </i>
    <i>
      <x v="7"/>
    </i>
    <i>
      <x v="6"/>
    </i>
    <i>
      <x v="5"/>
    </i>
    <i>
      <x v="3"/>
    </i>
    <i>
      <x/>
    </i>
    <i>
      <x v="8"/>
    </i>
    <i t="grand">
      <x/>
    </i>
  </rowItems>
  <colItems count="1">
    <i/>
  </colItems>
  <dataFields count="1">
    <dataField name="Max of discount_percentage" fld="9" subtotal="max" baseField="2" baseItem="0" numFmtId="9"/>
  </dataFields>
  <formats count="6">
    <format dxfId="200">
      <pivotArea type="all" dataOnly="0" outline="0" fieldPosition="0"/>
    </format>
    <format dxfId="199">
      <pivotArea outline="0" collapsedLevelsAreSubtotals="1" fieldPosition="0"/>
    </format>
    <format dxfId="198">
      <pivotArea field="4" type="button" dataOnly="0" labelOnly="1" outline="0" axis="axisRow" fieldPosition="0"/>
    </format>
    <format dxfId="197">
      <pivotArea dataOnly="0" labelOnly="1" fieldPosition="0">
        <references count="1">
          <reference field="4" count="0"/>
        </references>
      </pivotArea>
    </format>
    <format dxfId="196">
      <pivotArea dataOnly="0" labelOnly="1" grandRow="1" outline="0" fieldPosition="0"/>
    </format>
    <format dxfId="195">
      <pivotArea dataOnly="0" labelOnly="1" outline="0" axis="axisValues" fieldPosition="0"/>
    </format>
  </formats>
  <chartFormats count="1">
    <chartFormat chart="6"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1859C36-C6BB-4258-A065-DB80410DDFF8}" sourceName="category">
  <pivotTables>
    <pivotTable tabId="2" name="PivotTable9"/>
  </pivotTables>
  <data>
    <tabular pivotCacheId="1715918963">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_Bucket" xr10:uid="{8D612296-9403-4A42-87D9-38C9371556AA}" sourceName="Price Range Bucket">
  <pivotTables>
    <pivotTable tabId="2" name="PivotTable9"/>
  </pivotTables>
  <data>
    <tabular pivotCacheId="1715918963">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0C8FD3C-BED6-46DB-A780-141362C7B523}" sourceName="rating">
  <pivotTables>
    <pivotTable tabId="2" name="PivotTable9"/>
  </pivotTables>
  <data>
    <tabular pivotCacheId="1715918963">
      <items count="26">
        <i x="23" s="1"/>
        <i x="21" s="1"/>
        <i x="24" s="1"/>
        <i x="18" s="1"/>
        <i x="25" s="1"/>
        <i x="17" s="1"/>
        <i x="19" s="1"/>
        <i x="14" s="1"/>
        <i x="8" s="1"/>
        <i x="10" s="1"/>
        <i x="12" s="1"/>
        <i x="9" s="1"/>
        <i x="7" s="1"/>
        <i x="11" s="1"/>
        <i x="2" s="1"/>
        <i x="1" s="1"/>
        <i x="3" s="1"/>
        <i x="0" s="1"/>
        <i x="4" s="1"/>
        <i x="5" s="1"/>
        <i x="6" s="1"/>
        <i x="13" s="1"/>
        <i x="16" s="1"/>
        <i x="20" s="1"/>
        <i x="15"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9FB563BA-65A4-48FA-BAC5-2C12C9C820D7}" cache="Slicer_category" caption="category" style="SlicerStyleDark1" rowHeight="257175"/>
  <slicer name="Price Range Bucket 2" xr10:uid="{F4C78A56-EDA5-45DC-9839-62985D903955}" cache="Slicer_Price_Range_Bucket" caption="Price Range Bucket" style="SlicerStyleDark1" rowHeight="257175"/>
  <slicer name="rating 1" xr10:uid="{25FBEAF2-0E38-4A8D-9A0E-C98645F9067B}" cache="Slicer_rating" caption="rating" startItem="8"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5BD51F-0668-4DFD-8554-DA5A72A601A6}" name="Table1" displayName="Table1" ref="A1:Z1466" totalsRowShown="0" dataDxfId="105">
  <autoFilter ref="A1:Z1466" xr:uid="{BB2C6E7A-C562-4BCC-BF39-A65ABE581D29}"/>
  <tableColumns count="26">
    <tableColumn id="1" xr3:uid="{9D9F7C7C-DDE4-4E7B-B90D-4002105738A6}" name="product_id" dataDxfId="104"/>
    <tableColumn id="2" xr3:uid="{C54BF513-4194-475F-B897-7A1F03873D85}" name="product_name" dataDxfId="103"/>
    <tableColumn id="30" xr3:uid="{B97FA571-EB6E-4A51-9F6C-E8F522C3C666}" name="product_name_short" dataDxfId="102">
      <calculatedColumnFormula>LEFT(Table1[[#This Row],[product_name]], 27)</calculatedColumnFormula>
    </tableColumn>
    <tableColumn id="3" xr3:uid="{5D8BFB81-309E-47A4-9EC9-6A8770CB4D16}" name="category" dataDxfId="101"/>
    <tableColumn id="27" xr3:uid="{900D1173-303E-4D94-B15D-243F0E59A754}" name="Category_class_1" dataDxfId="100">
      <calculatedColumnFormula>TRIM(LEFT(Table1[[#This Row],[category]], FIND("|", Table1[[#This Row],[category]]) - 1))</calculatedColumnFormula>
    </tableColumn>
    <tableColumn id="28" xr3:uid="{4BAAC8DD-3547-4E62-8F7F-EA97AC0ED19D}" name="Category_class_2" dataDxfId="99">
      <calculatedColumnFormula>TRIM(MID(Table1[[#This Row],[category]], FIND("|", Table1[[#This Row],[category]]) + 1, FIND("|", Table1[[#This Row],[category]], FIND("|", Table1[[#This Row],[category]]) + 1) - FIND("|", Table1[[#This Row],[category]]) - 1))</calculatedColumnFormula>
    </tableColumn>
    <tableColumn id="29" xr3:uid="{D733DBBE-5F03-4736-9093-16FE2BAC2E17}" name="Category_class_3" dataDxfId="98">
      <calculatedColumnFormula>TRIM(MID(Table1[[#This Row],[category]], FIND("|", Table1[[#This Row],[category]], FIND("|", Table1[[#This Row],[category]]) + 1) + 1, FIND("|", Table1[[#This Row],[category]], FIND("|", Table1[[#This Row],[category]], FIND("|", Table1[[#This Row],[category]]) + 1) + 1) - FIND("|", Table1[[#This Row],[category]], FIND("|", Table1[[#This Row],[category]]) + 1) - 1))</calculatedColumnFormula>
    </tableColumn>
    <tableColumn id="4" xr3:uid="{28CB5289-BBE7-4EDF-9A42-E40D4C93C884}" name="discounted_price" dataDxfId="97"/>
    <tableColumn id="5" xr3:uid="{4C22FCB9-0BA0-4093-BFB2-530ECF38752A}" name="actual_price" dataDxfId="96"/>
    <tableColumn id="6" xr3:uid="{7419BBEC-AF1D-4CB9-A9C7-D9130AEE331E}" name="discount_percentage" dataDxfId="95"/>
    <tableColumn id="17" xr3:uid="{B4443CB6-B400-4781-BE00-57AADD53650E}" name="Discount &gt;=50%" dataDxfId="94"/>
    <tableColumn id="22" xr3:uid="{EFA57B06-5FD9-4D1C-A075-8067D4F49370}" name="Discount_bucket" dataDxfId="93"/>
    <tableColumn id="18" xr3:uid="{3BC5AC90-A838-4FCC-BF24-FE63EF521E34}" name="Price Range Bucket" dataDxfId="92"/>
    <tableColumn id="7" xr3:uid="{D39F0F9A-8359-4082-8C34-7C4CD4CA6837}" name="rating" dataDxfId="91"/>
    <tableColumn id="8" xr3:uid="{704C44D7-E85D-444B-A30A-2261529498AA}" name="rating_count" dataDxfId="90" dataCellStyle="Comma"/>
    <tableColumn id="21" xr3:uid="{FC5FF447-F117-44DC-95D5-C23CC3F5D77B}" name="Rating_category" dataDxfId="89" dataCellStyle="Comma">
      <calculatedColumnFormula>IF(Table1[[#This Row],[rating_count]]&gt;1000, "More than 1000", "Fewer than 1000")</calculatedColumnFormula>
    </tableColumn>
    <tableColumn id="20" xr3:uid="{BDC2362C-5BEE-44C8-88F8-F6550B55D2C0}" name="Combined score" dataDxfId="88" dataCellStyle="Comma">
      <calculatedColumnFormula>IFERROR( VALUE(Table1[[#This Row],[rating]]) * VALUE((Table1[[#This Row],[rating_count]]/1000)), 0)</calculatedColumnFormula>
    </tableColumn>
    <tableColumn id="19" xr3:uid="{09FBDD9D-E2CD-48E8-A9A0-B20E4A3A1EAE}" name="Potential Revenue" dataDxfId="87" dataCellStyle="Comma">
      <calculatedColumnFormula>IFERROR( VALUE(Table1[[#This Row],[actual_price]]) * VALUE(Table1[[#This Row],[rating_count]]), 0)</calculatedColumnFormula>
    </tableColumn>
    <tableColumn id="9" xr3:uid="{671BFB7B-8422-4527-BBED-8C8F065EB522}" name="about_product" dataDxfId="86"/>
    <tableColumn id="10" xr3:uid="{41DE9979-C1FB-4A87-A786-B4B46D948E9C}" name="user_id" dataDxfId="85"/>
    <tableColumn id="11" xr3:uid="{CE2AEBA6-6414-426C-A71F-A139F6A52AA0}" name="user_name" dataDxfId="84"/>
    <tableColumn id="12" xr3:uid="{98C65A9C-E9B3-430D-AC4A-7510B7E7D4FE}" name="review_id" dataDxfId="83"/>
    <tableColumn id="13" xr3:uid="{91C136D5-B68D-4223-AF28-7A3799D0A4C4}" name="review_title" dataDxfId="82"/>
    <tableColumn id="14" xr3:uid="{3D23795F-F83F-4F0F-8010-72C0BDFC6DB2}" name="review_content" dataDxfId="81"/>
    <tableColumn id="15" xr3:uid="{58F1BE6A-23E2-4305-B811-A764EDE1248B}" name="img_link" dataDxfId="80"/>
    <tableColumn id="16" xr3:uid="{C8F98E3D-65B8-4FFF-B4C0-DADB9D9F4502}" name="product_link" dataDxfId="7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C16EB-B148-43CA-8305-6F96D79AD258}">
  <dimension ref="A2:BI36"/>
  <sheetViews>
    <sheetView showGridLines="0" tabSelected="1" topLeftCell="AZ1" zoomScale="80" zoomScaleNormal="80" workbookViewId="0">
      <selection activeCell="BJ10" sqref="BJ10"/>
    </sheetView>
  </sheetViews>
  <sheetFormatPr defaultRowHeight="15.75"/>
  <cols>
    <col min="1" max="1" width="18.109375" style="5" bestFit="1" customWidth="1"/>
    <col min="2" max="3" width="8.88671875" style="5" customWidth="1"/>
    <col min="4" max="4" width="18.88671875" style="5" bestFit="1" customWidth="1"/>
    <col min="5" max="5" width="26.44140625" style="5" bestFit="1" customWidth="1"/>
    <col min="6" max="7" width="8.88671875" style="5"/>
    <col min="8" max="8" width="18.88671875" style="5" bestFit="1" customWidth="1"/>
    <col min="9" max="9" width="19.6640625" style="5" bestFit="1" customWidth="1"/>
    <col min="10" max="11" width="8.88671875" style="5"/>
    <col min="12" max="12" width="21.109375" style="5" bestFit="1" customWidth="1"/>
    <col min="13" max="13" width="18.77734375" style="5" bestFit="1" customWidth="1"/>
    <col min="14" max="14" width="8.88671875" style="5"/>
    <col min="15" max="15" width="8.88671875" style="5" customWidth="1"/>
    <col min="16" max="17" width="15.88671875" style="5" bestFit="1" customWidth="1"/>
    <col min="18" max="18" width="12.5546875" style="5" customWidth="1"/>
    <col min="19" max="19" width="8.88671875" style="5"/>
    <col min="20" max="20" width="21.109375" style="5" bestFit="1" customWidth="1"/>
    <col min="21" max="21" width="21.5546875" style="5" bestFit="1" customWidth="1"/>
    <col min="22" max="22" width="26.33203125" style="5" bestFit="1" customWidth="1"/>
    <col min="23" max="24" width="8.88671875" style="5"/>
    <col min="25" max="25" width="15.88671875" style="5" bestFit="1" customWidth="1"/>
    <col min="26" max="26" width="18.77734375" style="5" bestFit="1" customWidth="1"/>
    <col min="27" max="27" width="13.44140625" style="5" customWidth="1"/>
    <col min="28" max="28" width="11" style="5" customWidth="1"/>
    <col min="29" max="29" width="17.109375" style="5" bestFit="1" customWidth="1"/>
    <col min="30" max="30" width="21.88671875" style="5" bestFit="1" customWidth="1"/>
    <col min="31" max="32" width="8.88671875" style="5"/>
    <col min="33" max="33" width="10" style="5" bestFit="1" customWidth="1"/>
    <col min="34" max="34" width="19.6640625" style="5" bestFit="1" customWidth="1"/>
    <col min="35" max="36" width="8.88671875" style="5"/>
    <col min="37" max="37" width="21.109375" style="5" bestFit="1" customWidth="1"/>
    <col min="38" max="38" width="23.6640625" style="5" bestFit="1" customWidth="1"/>
    <col min="39" max="40" width="8.88671875" style="5"/>
    <col min="41" max="41" width="13.33203125" style="5" bestFit="1" customWidth="1"/>
    <col min="42" max="42" width="21.88671875" style="5" bestFit="1" customWidth="1"/>
    <col min="43" max="44" width="8.88671875" style="5"/>
    <col min="45" max="45" width="11.109375" style="5" bestFit="1" customWidth="1"/>
    <col min="46" max="46" width="15.88671875" style="5" bestFit="1" customWidth="1"/>
    <col min="47" max="47" width="13.77734375" style="5" bestFit="1" customWidth="1"/>
    <col min="48" max="48" width="8.88671875" style="5"/>
    <col min="49" max="49" width="16.6640625" style="5" bestFit="1" customWidth="1"/>
    <col min="50" max="50" width="21.88671875" style="5" bestFit="1" customWidth="1"/>
    <col min="51" max="52" width="8.88671875" style="5"/>
    <col min="53" max="53" width="21.109375" style="5" bestFit="1" customWidth="1"/>
    <col min="54" max="54" width="26" style="5" bestFit="1" customWidth="1"/>
    <col min="55" max="56" width="8.88671875" style="5"/>
    <col min="57" max="57" width="11.33203125" style="5" bestFit="1" customWidth="1"/>
    <col min="58" max="58" width="19" style="5" bestFit="1" customWidth="1"/>
    <col min="59" max="59" width="8.88671875" style="5"/>
    <col min="60" max="60" width="13.33203125" style="5" bestFit="1" customWidth="1"/>
    <col min="61" max="61" width="21.77734375" style="5" bestFit="1" customWidth="1"/>
    <col min="62" max="62" width="20.109375" style="5" customWidth="1"/>
    <col min="63" max="16384" width="8.88671875" style="5"/>
  </cols>
  <sheetData>
    <row r="2" spans="1:61">
      <c r="A2" s="11"/>
      <c r="D2" s="11" t="s">
        <v>13084</v>
      </c>
      <c r="H2" s="11" t="s">
        <v>13085</v>
      </c>
      <c r="L2" s="11" t="s">
        <v>13086</v>
      </c>
      <c r="P2" s="11" t="s">
        <v>13087</v>
      </c>
      <c r="T2" s="11" t="s">
        <v>13088</v>
      </c>
      <c r="Y2" s="11" t="s">
        <v>13089</v>
      </c>
      <c r="AC2" s="11" t="s">
        <v>13090</v>
      </c>
      <c r="AG2" s="11" t="s">
        <v>13094</v>
      </c>
      <c r="AK2" s="11" t="s">
        <v>13099</v>
      </c>
      <c r="AO2" s="11" t="s">
        <v>13101</v>
      </c>
      <c r="AS2" s="11" t="s">
        <v>13105</v>
      </c>
      <c r="AW2" s="11" t="s">
        <v>13106</v>
      </c>
      <c r="BA2" s="11" t="s">
        <v>13112</v>
      </c>
      <c r="BE2" s="11" t="s">
        <v>13136</v>
      </c>
      <c r="BH2" s="11"/>
    </row>
    <row r="3" spans="1:61">
      <c r="A3" s="5" t="s">
        <v>13134</v>
      </c>
      <c r="D3" s="12" t="s">
        <v>13078</v>
      </c>
      <c r="E3" s="5" t="s">
        <v>13076</v>
      </c>
      <c r="F3" s="12"/>
      <c r="G3" s="12"/>
      <c r="H3" s="12" t="s">
        <v>13078</v>
      </c>
      <c r="I3" s="5" t="s">
        <v>13077</v>
      </c>
      <c r="J3" s="12"/>
      <c r="K3" s="12"/>
      <c r="L3" s="12" t="s">
        <v>13078</v>
      </c>
      <c r="M3" s="5" t="s">
        <v>13079</v>
      </c>
      <c r="P3" s="12" t="s">
        <v>13135</v>
      </c>
      <c r="Q3" s="5" t="s">
        <v>13080</v>
      </c>
      <c r="T3" s="12" t="s">
        <v>13078</v>
      </c>
      <c r="U3" s="5" t="s">
        <v>13081</v>
      </c>
      <c r="V3" s="5" t="s">
        <v>13082</v>
      </c>
      <c r="Y3" s="12" t="s">
        <v>13135</v>
      </c>
      <c r="Z3" s="5" t="s">
        <v>13079</v>
      </c>
      <c r="AC3" s="12" t="s">
        <v>13093</v>
      </c>
      <c r="AD3" s="5" t="s">
        <v>13077</v>
      </c>
      <c r="AG3" s="12" t="s">
        <v>13098</v>
      </c>
      <c r="AH3" s="5" t="s">
        <v>13077</v>
      </c>
      <c r="AK3" s="12" t="s">
        <v>13078</v>
      </c>
      <c r="AL3" s="5" t="s">
        <v>13100</v>
      </c>
      <c r="AO3" s="12" t="s">
        <v>13107</v>
      </c>
      <c r="AP3" s="5" t="s">
        <v>13077</v>
      </c>
      <c r="AS3" s="12" t="s">
        <v>13137</v>
      </c>
      <c r="AT3" s="5" t="s">
        <v>13080</v>
      </c>
      <c r="AW3" s="12" t="s">
        <v>13111</v>
      </c>
      <c r="AX3" s="5" t="s">
        <v>13077</v>
      </c>
      <c r="BA3" s="12" t="s">
        <v>13078</v>
      </c>
      <c r="BB3" s="5" t="s">
        <v>13113</v>
      </c>
      <c r="BE3" s="12" t="s">
        <v>13135</v>
      </c>
      <c r="BF3" s="5" t="s">
        <v>13114</v>
      </c>
    </row>
    <row r="4" spans="1:61">
      <c r="A4" s="13">
        <v>1465</v>
      </c>
      <c r="D4" s="14" t="s">
        <v>13126</v>
      </c>
      <c r="E4" s="15">
        <v>0.57499999999999996</v>
      </c>
      <c r="H4" s="14" t="s">
        <v>13122</v>
      </c>
      <c r="I4" s="16">
        <v>526</v>
      </c>
      <c r="L4" s="14" t="s">
        <v>13128</v>
      </c>
      <c r="M4" s="6">
        <v>1118</v>
      </c>
      <c r="P4" s="14" t="s">
        <v>6388</v>
      </c>
      <c r="Q4" s="17">
        <v>5</v>
      </c>
      <c r="T4" s="14" t="s">
        <v>13128</v>
      </c>
      <c r="U4" s="10">
        <v>4000</v>
      </c>
      <c r="V4" s="10">
        <v>2339</v>
      </c>
      <c r="Y4" s="14" t="s">
        <v>127</v>
      </c>
      <c r="Z4" s="6">
        <v>853945</v>
      </c>
      <c r="AC4" s="14" t="s">
        <v>13092</v>
      </c>
      <c r="AD4" s="16">
        <v>714</v>
      </c>
      <c r="AG4" s="14">
        <v>4.0999999999999996</v>
      </c>
      <c r="AH4" s="16">
        <v>244</v>
      </c>
      <c r="AK4" s="14" t="s">
        <v>13128</v>
      </c>
      <c r="AL4" s="6">
        <v>4472000</v>
      </c>
      <c r="AO4" s="14" t="s">
        <v>13102</v>
      </c>
      <c r="AP4" s="16">
        <v>199</v>
      </c>
      <c r="AS4" s="14" t="s">
        <v>13116</v>
      </c>
      <c r="AT4" s="17">
        <v>4.1684848484848498</v>
      </c>
      <c r="AW4" s="14" t="s">
        <v>13109</v>
      </c>
      <c r="AX4" s="16">
        <v>328</v>
      </c>
      <c r="BA4" s="14" t="s">
        <v>13121</v>
      </c>
      <c r="BB4" s="7">
        <v>0.94</v>
      </c>
      <c r="BE4" s="14" t="s">
        <v>127</v>
      </c>
      <c r="BF4" s="6">
        <v>1878.6812000000002</v>
      </c>
    </row>
    <row r="5" spans="1:61">
      <c r="D5" s="14" t="s">
        <v>13121</v>
      </c>
      <c r="E5" s="15">
        <v>0.54024282560706416</v>
      </c>
      <c r="H5" s="14" t="s">
        <v>13121</v>
      </c>
      <c r="I5" s="16">
        <v>453</v>
      </c>
      <c r="L5" s="14" t="s">
        <v>13121</v>
      </c>
      <c r="M5" s="6">
        <v>7728689</v>
      </c>
      <c r="P5" s="14" t="s">
        <v>2861</v>
      </c>
      <c r="Q5" s="17">
        <v>5</v>
      </c>
      <c r="T5" s="14" t="s">
        <v>13121</v>
      </c>
      <c r="U5" s="10">
        <v>1683.6231346578368</v>
      </c>
      <c r="V5" s="10">
        <v>842.65037527593813</v>
      </c>
      <c r="Y5" s="14" t="s">
        <v>455</v>
      </c>
      <c r="Z5" s="6">
        <v>426973</v>
      </c>
      <c r="AC5" s="14" t="s">
        <v>13091</v>
      </c>
      <c r="AD5" s="16">
        <v>751</v>
      </c>
      <c r="AG5" s="14">
        <v>4.3</v>
      </c>
      <c r="AH5" s="16">
        <v>230</v>
      </c>
      <c r="AK5" s="14" t="s">
        <v>13121</v>
      </c>
      <c r="AL5" s="6">
        <v>12614808460.58</v>
      </c>
      <c r="AO5" s="14" t="s">
        <v>13103</v>
      </c>
      <c r="AP5" s="16">
        <v>889</v>
      </c>
      <c r="AS5" s="14" t="s">
        <v>13118</v>
      </c>
      <c r="AT5" s="17">
        <v>4.1301136363636353</v>
      </c>
      <c r="AW5" s="14" t="s">
        <v>13110</v>
      </c>
      <c r="AX5" s="16">
        <v>1137</v>
      </c>
      <c r="BA5" s="14" t="s">
        <v>13122</v>
      </c>
      <c r="BB5" s="7">
        <v>0.91</v>
      </c>
      <c r="BE5" s="14" t="s">
        <v>455</v>
      </c>
      <c r="BF5" s="6">
        <v>1878.6812000000002</v>
      </c>
    </row>
    <row r="6" spans="1:61">
      <c r="D6" s="14" t="s">
        <v>13129</v>
      </c>
      <c r="E6" s="15">
        <v>0.53</v>
      </c>
      <c r="H6" s="14" t="s">
        <v>13125</v>
      </c>
      <c r="I6" s="16">
        <v>448</v>
      </c>
      <c r="L6" s="14" t="s">
        <v>13122</v>
      </c>
      <c r="M6" s="6">
        <v>15778848</v>
      </c>
      <c r="P6" s="14" t="s">
        <v>1550</v>
      </c>
      <c r="Q6" s="17">
        <v>5</v>
      </c>
      <c r="T6" s="14" t="s">
        <v>13122</v>
      </c>
      <c r="U6" s="10">
        <v>9880.1257142857139</v>
      </c>
      <c r="V6" s="10">
        <v>5965.88783269962</v>
      </c>
      <c r="Y6" s="14" t="s">
        <v>616</v>
      </c>
      <c r="Z6" s="6">
        <v>426973</v>
      </c>
      <c r="AC6" s="14" t="s">
        <v>13075</v>
      </c>
      <c r="AD6" s="16">
        <v>1465</v>
      </c>
      <c r="AG6" s="14">
        <v>4.2</v>
      </c>
      <c r="AH6" s="16">
        <v>228</v>
      </c>
      <c r="AK6" s="14" t="s">
        <v>13122</v>
      </c>
      <c r="AL6" s="6">
        <v>97190500294</v>
      </c>
      <c r="AO6" s="14" t="s">
        <v>13104</v>
      </c>
      <c r="AP6" s="16">
        <v>377</v>
      </c>
      <c r="AS6" s="14" t="s">
        <v>13119</v>
      </c>
      <c r="AT6" s="17">
        <v>4.0793307086614083</v>
      </c>
      <c r="AW6" s="14" t="s">
        <v>13075</v>
      </c>
      <c r="AX6" s="16">
        <v>1465</v>
      </c>
      <c r="BA6" s="14" t="s">
        <v>13125</v>
      </c>
      <c r="BB6" s="7">
        <v>0.9</v>
      </c>
      <c r="BE6" s="14" t="s">
        <v>616</v>
      </c>
      <c r="BF6" s="6">
        <v>1878.6812000000002</v>
      </c>
    </row>
    <row r="7" spans="1:61">
      <c r="A7" s="5" t="s">
        <v>13080</v>
      </c>
      <c r="D7" s="14" t="s">
        <v>13122</v>
      </c>
      <c r="E7" s="15">
        <v>0.50828897338403023</v>
      </c>
      <c r="H7" s="14" t="s">
        <v>13124</v>
      </c>
      <c r="I7" s="16">
        <v>31</v>
      </c>
      <c r="L7" s="14" t="s">
        <v>13129</v>
      </c>
      <c r="M7" s="6">
        <v>3663</v>
      </c>
      <c r="P7" s="14" t="s">
        <v>13075</v>
      </c>
      <c r="Q7" s="17">
        <v>5</v>
      </c>
      <c r="T7" s="14" t="s">
        <v>13129</v>
      </c>
      <c r="U7" s="10">
        <v>1900</v>
      </c>
      <c r="V7" s="10">
        <v>899</v>
      </c>
      <c r="Y7" s="14" t="s">
        <v>3064</v>
      </c>
      <c r="Z7" s="6">
        <v>385177</v>
      </c>
      <c r="AG7" s="14">
        <v>4</v>
      </c>
      <c r="AH7" s="16">
        <v>181</v>
      </c>
      <c r="AK7" s="14" t="s">
        <v>13129</v>
      </c>
      <c r="AL7" s="6">
        <v>6959700</v>
      </c>
      <c r="AO7" s="14" t="s">
        <v>13075</v>
      </c>
      <c r="AP7" s="16">
        <v>1465</v>
      </c>
      <c r="AS7" s="14" t="s">
        <v>13120</v>
      </c>
      <c r="AT7" s="17">
        <v>4.0760526315789427</v>
      </c>
      <c r="BA7" s="14" t="s">
        <v>13124</v>
      </c>
      <c r="BB7" s="7">
        <v>0.75</v>
      </c>
      <c r="BE7" s="14" t="s">
        <v>3466</v>
      </c>
      <c r="BF7" s="6">
        <v>1491.2232999999999</v>
      </c>
      <c r="BI7" s="11"/>
    </row>
    <row r="8" spans="1:61">
      <c r="A8" s="18">
        <v>4.0965846994535662</v>
      </c>
      <c r="D8" s="14" t="s">
        <v>13123</v>
      </c>
      <c r="E8" s="15">
        <v>0.45999999999999996</v>
      </c>
      <c r="H8" s="14" t="s">
        <v>13123</v>
      </c>
      <c r="I8" s="16">
        <v>2</v>
      </c>
      <c r="L8" s="14" t="s">
        <v>13125</v>
      </c>
      <c r="M8" s="6">
        <v>2991069</v>
      </c>
      <c r="T8" s="14" t="s">
        <v>13125</v>
      </c>
      <c r="U8" s="10">
        <v>4162.0736607142853</v>
      </c>
      <c r="V8" s="10">
        <v>2330.6156473214287</v>
      </c>
      <c r="Y8" s="14" t="s">
        <v>3116</v>
      </c>
      <c r="Z8" s="6">
        <v>363713</v>
      </c>
      <c r="AG8" s="14">
        <v>3.9</v>
      </c>
      <c r="AH8" s="16">
        <v>123</v>
      </c>
      <c r="AK8" s="14" t="s">
        <v>13125</v>
      </c>
      <c r="AL8" s="6">
        <v>10459722337</v>
      </c>
      <c r="AS8" s="14" t="s">
        <v>13117</v>
      </c>
      <c r="AT8" s="17">
        <v>3.9762711864406786</v>
      </c>
      <c r="BA8" s="14" t="s">
        <v>13123</v>
      </c>
      <c r="BB8" s="7">
        <v>0.6</v>
      </c>
      <c r="BE8" s="14" t="s">
        <v>3116</v>
      </c>
      <c r="BF8" s="6">
        <v>1491.2232999999999</v>
      </c>
    </row>
    <row r="9" spans="1:61">
      <c r="D9" s="14" t="s">
        <v>13128</v>
      </c>
      <c r="E9" s="15">
        <v>0.42</v>
      </c>
      <c r="H9" s="14" t="s">
        <v>13126</v>
      </c>
      <c r="I9" s="16">
        <v>2</v>
      </c>
      <c r="L9" s="14" t="s">
        <v>13126</v>
      </c>
      <c r="M9" s="6">
        <v>8566</v>
      </c>
      <c r="T9" s="14" t="s">
        <v>13126</v>
      </c>
      <c r="U9" s="10">
        <v>799</v>
      </c>
      <c r="V9" s="10">
        <v>337</v>
      </c>
      <c r="Y9" s="14" t="s">
        <v>3466</v>
      </c>
      <c r="Z9" s="6">
        <v>363713</v>
      </c>
      <c r="AG9" s="14">
        <v>4.4000000000000004</v>
      </c>
      <c r="AH9" s="16">
        <v>123</v>
      </c>
      <c r="AK9" s="14" t="s">
        <v>13126</v>
      </c>
      <c r="AL9" s="6">
        <v>6163434</v>
      </c>
      <c r="AS9" s="14" t="s">
        <v>13075</v>
      </c>
      <c r="AT9" s="17">
        <v>4.0965846994535546</v>
      </c>
      <c r="BA9" s="14" t="s">
        <v>13126</v>
      </c>
      <c r="BB9" s="7">
        <v>0.57999999999999996</v>
      </c>
      <c r="BE9" s="14" t="s">
        <v>13075</v>
      </c>
      <c r="BF9" s="6">
        <v>1878.6812000000002</v>
      </c>
    </row>
    <row r="10" spans="1:61">
      <c r="D10" s="14" t="s">
        <v>13125</v>
      </c>
      <c r="E10" s="15">
        <v>0.40120535714285727</v>
      </c>
      <c r="H10" s="14" t="s">
        <v>13128</v>
      </c>
      <c r="I10" s="16">
        <v>1</v>
      </c>
      <c r="L10" s="14" t="s">
        <v>13123</v>
      </c>
      <c r="M10" s="6">
        <v>88882</v>
      </c>
      <c r="T10" s="14" t="s">
        <v>13123</v>
      </c>
      <c r="U10" s="10">
        <v>1347</v>
      </c>
      <c r="V10" s="10">
        <v>638</v>
      </c>
      <c r="Y10" s="14" t="s">
        <v>4814</v>
      </c>
      <c r="Z10" s="6">
        <v>363711</v>
      </c>
      <c r="AG10" s="14">
        <v>3.8</v>
      </c>
      <c r="AH10" s="16">
        <v>86</v>
      </c>
      <c r="AK10" s="14" t="s">
        <v>13123</v>
      </c>
      <c r="AL10" s="6">
        <v>151117062</v>
      </c>
      <c r="BA10" s="14" t="s">
        <v>13129</v>
      </c>
      <c r="BB10" s="7">
        <v>0.53</v>
      </c>
      <c r="BE10"/>
      <c r="BF10"/>
    </row>
    <row r="11" spans="1:61">
      <c r="A11" s="5" t="s">
        <v>13076</v>
      </c>
      <c r="D11" s="14" t="s">
        <v>13124</v>
      </c>
      <c r="E11" s="15">
        <v>0.12354838709677421</v>
      </c>
      <c r="H11" s="14" t="s">
        <v>13127</v>
      </c>
      <c r="I11" s="16">
        <v>1</v>
      </c>
      <c r="L11" s="14" t="s">
        <v>13124</v>
      </c>
      <c r="M11" s="6">
        <v>149675</v>
      </c>
      <c r="T11" s="14" t="s">
        <v>13124</v>
      </c>
      <c r="U11" s="10">
        <v>397.19354838709677</v>
      </c>
      <c r="V11" s="10">
        <v>301.58064516129031</v>
      </c>
      <c r="Y11" s="14" t="s">
        <v>3250</v>
      </c>
      <c r="Z11" s="6">
        <v>313836</v>
      </c>
      <c r="AG11" s="14">
        <v>4.5</v>
      </c>
      <c r="AH11" s="16">
        <v>75</v>
      </c>
      <c r="AK11" s="14" t="s">
        <v>13124</v>
      </c>
      <c r="AL11" s="6">
        <v>60778817</v>
      </c>
      <c r="BA11" s="14" t="s">
        <v>13128</v>
      </c>
      <c r="BB11" s="7">
        <v>0.42</v>
      </c>
      <c r="BE11"/>
      <c r="BF11"/>
    </row>
    <row r="12" spans="1:61">
      <c r="A12" s="19">
        <v>0.47691467576791774</v>
      </c>
      <c r="D12" s="14" t="s">
        <v>13127</v>
      </c>
      <c r="E12" s="15">
        <v>0</v>
      </c>
      <c r="H12" s="14" t="s">
        <v>13129</v>
      </c>
      <c r="I12" s="16">
        <v>1</v>
      </c>
      <c r="L12" s="14" t="s">
        <v>13127</v>
      </c>
      <c r="M12" s="6">
        <v>15867</v>
      </c>
      <c r="T12" s="14" t="s">
        <v>13127</v>
      </c>
      <c r="U12" s="10">
        <v>150</v>
      </c>
      <c r="V12" s="10">
        <v>150</v>
      </c>
      <c r="Y12" s="14" t="s">
        <v>3260</v>
      </c>
      <c r="Z12" s="6">
        <v>313836</v>
      </c>
      <c r="AG12" s="14">
        <v>3.7</v>
      </c>
      <c r="AH12" s="16">
        <v>42</v>
      </c>
      <c r="AK12" s="14" t="s">
        <v>13127</v>
      </c>
      <c r="AL12" s="6">
        <v>2380050</v>
      </c>
      <c r="BA12" s="14" t="s">
        <v>13127</v>
      </c>
      <c r="BB12" s="7">
        <v>0</v>
      </c>
      <c r="BE12"/>
      <c r="BF12"/>
    </row>
    <row r="13" spans="1:61">
      <c r="D13" s="14" t="s">
        <v>13075</v>
      </c>
      <c r="E13" s="15">
        <v>0.47691467576791752</v>
      </c>
      <c r="H13" s="14" t="s">
        <v>13075</v>
      </c>
      <c r="I13" s="16">
        <v>1465</v>
      </c>
      <c r="L13" s="14" t="s">
        <v>13075</v>
      </c>
      <c r="M13" s="6">
        <v>26766377</v>
      </c>
      <c r="T13" s="14" t="s">
        <v>13075</v>
      </c>
      <c r="U13" s="10">
        <v>5353.1497814207651</v>
      </c>
      <c r="V13" s="10">
        <v>3125.3108737201355</v>
      </c>
      <c r="Y13" s="14" t="s">
        <v>4673</v>
      </c>
      <c r="Z13" s="6">
        <v>313832</v>
      </c>
      <c r="AG13" s="14">
        <v>3.6</v>
      </c>
      <c r="AH13" s="16">
        <v>35</v>
      </c>
      <c r="AK13" s="14" t="s">
        <v>13075</v>
      </c>
      <c r="AL13" s="6">
        <v>120496902154.58</v>
      </c>
      <c r="BA13" s="14" t="s">
        <v>13075</v>
      </c>
      <c r="BB13" s="7">
        <v>0.94</v>
      </c>
      <c r="BE13"/>
      <c r="BF13"/>
    </row>
    <row r="14" spans="1:61">
      <c r="P14" s="11"/>
      <c r="Y14" s="14" t="s">
        <v>3956</v>
      </c>
      <c r="Z14" s="6">
        <v>313832</v>
      </c>
      <c r="AG14" s="14">
        <v>3.5</v>
      </c>
      <c r="AH14" s="16">
        <v>26</v>
      </c>
      <c r="BE14"/>
      <c r="BF14"/>
    </row>
    <row r="15" spans="1:61">
      <c r="R15" s="12"/>
      <c r="S15" s="12"/>
      <c r="Y15" s="14" t="s">
        <v>13075</v>
      </c>
      <c r="Z15" s="6">
        <v>4439541</v>
      </c>
      <c r="AG15" s="14">
        <v>4.5999999999999996</v>
      </c>
      <c r="AH15" s="16">
        <v>17</v>
      </c>
      <c r="BE15"/>
      <c r="BF15"/>
    </row>
    <row r="16" spans="1:61">
      <c r="A16" s="20">
        <f>GETPIVOTDATA("product_id",$A$3)</f>
        <v>1465</v>
      </c>
      <c r="AG16" s="14">
        <v>3.3</v>
      </c>
      <c r="AH16" s="16">
        <v>16</v>
      </c>
      <c r="BE16"/>
      <c r="BF16"/>
    </row>
    <row r="17" spans="1:58">
      <c r="A17" s="21">
        <f>GETPIVOTDATA("rating",$A$7)</f>
        <v>4.0965846994535662</v>
      </c>
      <c r="AG17" s="14">
        <v>3.4</v>
      </c>
      <c r="AH17" s="16">
        <v>10</v>
      </c>
      <c r="BE17"/>
      <c r="BF17"/>
    </row>
    <row r="18" spans="1:58">
      <c r="A18" s="22">
        <f>GETPIVOTDATA("discount_percentage",$A$11)</f>
        <v>0.47691467576791774</v>
      </c>
      <c r="AG18" s="14">
        <v>4.7</v>
      </c>
      <c r="AH18" s="16">
        <v>6</v>
      </c>
      <c r="BE18"/>
      <c r="BF18"/>
    </row>
    <row r="19" spans="1:58">
      <c r="R19" s="12"/>
      <c r="S19" s="12"/>
      <c r="T19" s="12"/>
      <c r="U19" s="12"/>
      <c r="V19" s="12"/>
      <c r="W19" s="12"/>
      <c r="X19" s="12"/>
      <c r="AA19" s="12"/>
      <c r="AB19" s="12"/>
      <c r="AC19" s="12"/>
      <c r="AD19" s="12"/>
      <c r="AE19" s="12"/>
      <c r="AF19" s="12"/>
      <c r="AG19" s="14">
        <v>3</v>
      </c>
      <c r="AH19" s="16">
        <v>4</v>
      </c>
      <c r="BE19"/>
      <c r="BF19"/>
    </row>
    <row r="20" spans="1:58">
      <c r="AG20" s="14">
        <v>3.1</v>
      </c>
      <c r="AH20" s="16">
        <v>4</v>
      </c>
    </row>
    <row r="21" spans="1:58">
      <c r="AG21" s="14">
        <v>5</v>
      </c>
      <c r="AH21" s="16">
        <v>3</v>
      </c>
    </row>
    <row r="22" spans="1:58">
      <c r="AG22" s="14">
        <v>4.8</v>
      </c>
      <c r="AH22" s="16">
        <v>3</v>
      </c>
    </row>
    <row r="23" spans="1:58">
      <c r="AG23" s="14">
        <v>2.8</v>
      </c>
      <c r="AH23" s="16">
        <v>2</v>
      </c>
    </row>
    <row r="24" spans="1:58">
      <c r="AG24" s="14">
        <v>3.2</v>
      </c>
      <c r="AH24" s="16">
        <v>2</v>
      </c>
    </row>
    <row r="25" spans="1:58">
      <c r="AG25" s="14">
        <v>2.2999999999999998</v>
      </c>
      <c r="AH25" s="16">
        <v>1</v>
      </c>
    </row>
    <row r="26" spans="1:58">
      <c r="AG26" s="14">
        <v>2.6</v>
      </c>
      <c r="AH26" s="16">
        <v>1</v>
      </c>
    </row>
    <row r="27" spans="1:58">
      <c r="AG27" s="14">
        <v>2</v>
      </c>
      <c r="AH27" s="16">
        <v>1</v>
      </c>
    </row>
    <row r="28" spans="1:58">
      <c r="AG28" s="14" t="s">
        <v>11156</v>
      </c>
      <c r="AH28" s="16">
        <v>1</v>
      </c>
    </row>
    <row r="29" spans="1:58">
      <c r="AG29" s="14">
        <v>2.9</v>
      </c>
      <c r="AH29" s="16">
        <v>1</v>
      </c>
    </row>
    <row r="30" spans="1:58">
      <c r="AG30" s="14" t="s">
        <v>13075</v>
      </c>
      <c r="AH30" s="16">
        <v>1465</v>
      </c>
    </row>
    <row r="34" spans="5:5">
      <c r="E34" s="20"/>
    </row>
    <row r="35" spans="5:5">
      <c r="E35" s="23"/>
    </row>
    <row r="36" spans="5:5">
      <c r="E36" s="22"/>
    </row>
  </sheetData>
  <pageMargins left="0.7" right="0.7" top="0.75" bottom="0.75" header="0.3" footer="0.3"/>
  <pageSetup paperSize="9" orientation="portrait" r:id="rId18"/>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1B9DA-A405-42FC-B509-2898FAF0E1C1}">
  <dimension ref="A62"/>
  <sheetViews>
    <sheetView zoomScale="21" zoomScaleNormal="21" workbookViewId="0">
      <selection activeCell="P16" sqref="P16"/>
    </sheetView>
  </sheetViews>
  <sheetFormatPr defaultRowHeight="15"/>
  <cols>
    <col min="1" max="1" width="22.21875" customWidth="1"/>
    <col min="2" max="2" width="17.6640625" customWidth="1"/>
  </cols>
  <sheetData>
    <row r="62" spans="1:1" ht="15.75">
      <c r="A62" s="3"/>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D6FC3-9DC2-4AB2-97BD-B6BE2EF56DB5}">
  <dimension ref="A1"/>
  <sheetViews>
    <sheetView showGridLines="0" zoomScale="46" zoomScaleNormal="46" workbookViewId="0">
      <selection activeCell="AB18" sqref="AB18"/>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Z1466"/>
  <sheetViews>
    <sheetView topLeftCell="I1" workbookViewId="0">
      <selection activeCell="P1" sqref="P1"/>
    </sheetView>
  </sheetViews>
  <sheetFormatPr defaultColWidth="11.5546875" defaultRowHeight="15"/>
  <cols>
    <col min="1" max="1" width="13.6640625" customWidth="1"/>
    <col min="2" max="2" width="29.21875" customWidth="1"/>
    <col min="3" max="3" width="26.21875" customWidth="1"/>
    <col min="4" max="4" width="17.88671875" customWidth="1"/>
    <col min="5" max="5" width="21.33203125" customWidth="1"/>
    <col min="6" max="6" width="24.33203125" customWidth="1"/>
    <col min="7" max="7" width="22.21875" customWidth="1"/>
    <col min="8" max="8" width="17.21875" customWidth="1"/>
    <col min="9" max="9" width="12.77734375" style="1" customWidth="1"/>
    <col min="10" max="10" width="20.44140625" customWidth="1"/>
    <col min="11" max="11" width="18.77734375" customWidth="1"/>
    <col min="12" max="12" width="20" style="2" customWidth="1"/>
    <col min="14" max="14" width="15" customWidth="1"/>
    <col min="15" max="15" width="18" style="1" bestFit="1" customWidth="1"/>
    <col min="16" max="16" width="17.6640625" customWidth="1"/>
    <col min="17" max="17" width="16.6640625" style="1" customWidth="1"/>
    <col min="18" max="18" width="20.77734375" style="4" customWidth="1"/>
    <col min="19" max="19" width="11.88671875" customWidth="1"/>
    <col min="21" max="21" width="12" customWidth="1"/>
    <col min="22" max="22" width="15.44140625" customWidth="1"/>
    <col min="24" max="24" width="13.109375" customWidth="1"/>
  </cols>
  <sheetData>
    <row r="1" spans="1:26">
      <c r="A1" t="s">
        <v>0</v>
      </c>
      <c r="B1" t="s">
        <v>1</v>
      </c>
      <c r="C1" t="s">
        <v>13133</v>
      </c>
      <c r="D1" t="s">
        <v>2</v>
      </c>
      <c r="E1" t="s">
        <v>13130</v>
      </c>
      <c r="F1" t="s">
        <v>13131</v>
      </c>
      <c r="G1" t="s">
        <v>13132</v>
      </c>
      <c r="H1" t="s">
        <v>3</v>
      </c>
      <c r="I1" s="1" t="s">
        <v>4</v>
      </c>
      <c r="J1" t="s">
        <v>5</v>
      </c>
      <c r="K1" t="s">
        <v>13083</v>
      </c>
      <c r="L1" t="s">
        <v>13115</v>
      </c>
      <c r="M1" t="s">
        <v>13095</v>
      </c>
      <c r="N1" t="s">
        <v>6</v>
      </c>
      <c r="O1" s="4" t="s">
        <v>7</v>
      </c>
      <c r="P1" s="2" t="s">
        <v>13108</v>
      </c>
      <c r="Q1" s="4" t="s">
        <v>13097</v>
      </c>
      <c r="R1" s="1" t="s">
        <v>13096</v>
      </c>
      <c r="S1" t="s">
        <v>8</v>
      </c>
      <c r="T1" t="s">
        <v>9</v>
      </c>
      <c r="U1" t="s">
        <v>10</v>
      </c>
      <c r="V1" t="s">
        <v>11</v>
      </c>
      <c r="W1" t="s">
        <v>12</v>
      </c>
      <c r="X1" t="s">
        <v>13</v>
      </c>
      <c r="Y1" t="s">
        <v>14</v>
      </c>
      <c r="Z1" t="s">
        <v>15</v>
      </c>
    </row>
    <row r="2" spans="1:26" ht="15.75">
      <c r="A2" s="5" t="s">
        <v>16</v>
      </c>
      <c r="B2" s="5" t="s">
        <v>17</v>
      </c>
      <c r="C2" s="5" t="str">
        <f>LEFT(Table1[[#This Row],[product_name]], 27)</f>
        <v>Wayona Nylon Braided USB to</v>
      </c>
      <c r="D2" s="5" t="s">
        <v>18</v>
      </c>
      <c r="E2" s="5" t="str">
        <f>TRIM(LEFT(Table1[[#This Row],[category]], FIND("|", Table1[[#This Row],[category]]) - 1))</f>
        <v>Computers&amp;Accessories</v>
      </c>
      <c r="F2" s="5" t="str">
        <f>TRIM(MID(Table1[[#This Row],[category]], FIND("|", Table1[[#This Row],[category]]) + 1, FIND("|", Table1[[#This Row],[category]], FIND("|", Table1[[#This Row],[category]]) + 1) - FIND("|", Table1[[#This Row],[category]]) - 1))</f>
        <v>Accessories&amp;Peripherals</v>
      </c>
      <c r="G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 s="5">
        <v>399</v>
      </c>
      <c r="I2" s="6">
        <v>1099</v>
      </c>
      <c r="J2" s="7">
        <v>0.64</v>
      </c>
      <c r="K2" s="7" t="str">
        <f>IF(Table1[[#This Row],[discount_percentage]]&gt;=50%, "YES", "NO")</f>
        <v>YES</v>
      </c>
      <c r="L2" s="7" t="str">
        <f>IF(Table1[[#This Row],[discount_percentage]]&lt;20%, "&lt;20%", IF(Table1[[#This Row],[discount_percentage]]&lt;=40%, "20%-40%", IF(Table1[[#This Row],[discount_percentage]]&lt;=60%, "41%-60%", IF(Table1[[#This Row],[discount_percentage]]&lt;=80%, "61%-80%", "&gt;80%"))))</f>
        <v>61%-80%</v>
      </c>
      <c r="M2" s="7" t="str">
        <f>IF(Table1[[#This Row],[discounted_price]]&lt;200, "&lt;200", IF(Table1[[#This Row],[discounted_price]]&lt;=500, "200-500", "&gt;500"))</f>
        <v>200-500</v>
      </c>
      <c r="N2" s="5">
        <v>4.2</v>
      </c>
      <c r="O2" s="8">
        <v>24269</v>
      </c>
      <c r="P2" s="9" t="str">
        <f>IF(Table1[[#This Row],[rating_count]]&gt;1000, "More than 1000", "Fewer than 1000")</f>
        <v>More than 1000</v>
      </c>
      <c r="Q2" s="8">
        <f>IFERROR( VALUE(Table1[[#This Row],[rating]]) * VALUE((Table1[[#This Row],[rating_count]]/1000)), 0)</f>
        <v>101.9298</v>
      </c>
      <c r="R2" s="6">
        <f>IFERROR( VALUE(Table1[[#This Row],[actual_price]]) * VALUE(Table1[[#This Row],[rating_count]]), 0)</f>
        <v>26671631</v>
      </c>
      <c r="S2" s="5" t="s">
        <v>19</v>
      </c>
      <c r="T2" s="5" t="s">
        <v>20</v>
      </c>
      <c r="U2" s="5" t="s">
        <v>21</v>
      </c>
      <c r="V2" s="5" t="s">
        <v>22</v>
      </c>
      <c r="W2" s="5" t="s">
        <v>23</v>
      </c>
      <c r="X2" s="5" t="s">
        <v>24</v>
      </c>
      <c r="Y2" s="5" t="s">
        <v>25</v>
      </c>
      <c r="Z2" s="5" t="s">
        <v>26</v>
      </c>
    </row>
    <row r="3" spans="1:26" ht="15.75">
      <c r="A3" s="5" t="s">
        <v>27</v>
      </c>
      <c r="B3" s="5" t="s">
        <v>28</v>
      </c>
      <c r="C3" s="5" t="str">
        <f>LEFT(Table1[[#This Row],[product_name]], 27)</f>
        <v>Ambrane Unbreakable 60W / 3</v>
      </c>
      <c r="D3" s="5" t="s">
        <v>18</v>
      </c>
      <c r="E3" s="5" t="str">
        <f>TRIM(LEFT(Table1[[#This Row],[category]], FIND("|", Table1[[#This Row],[category]]) - 1))</f>
        <v>Computers&amp;Accessories</v>
      </c>
      <c r="F3" s="5" t="str">
        <f>TRIM(MID(Table1[[#This Row],[category]], FIND("|", Table1[[#This Row],[category]]) + 1, FIND("|", Table1[[#This Row],[category]], FIND("|", Table1[[#This Row],[category]]) + 1) - FIND("|", Table1[[#This Row],[category]]) - 1))</f>
        <v>Accessories&amp;Peripherals</v>
      </c>
      <c r="G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 s="5">
        <v>199</v>
      </c>
      <c r="I3" s="6">
        <v>349</v>
      </c>
      <c r="J3" s="7">
        <v>0.43</v>
      </c>
      <c r="K3" s="7" t="str">
        <f>IF(Table1[[#This Row],[discount_percentage]]&gt;=50%, "YES", "NO")</f>
        <v>NO</v>
      </c>
      <c r="L3" s="7" t="str">
        <f>IF(Table1[[#This Row],[discount_percentage]]&lt;20%, "&lt;20%", IF(Table1[[#This Row],[discount_percentage]]&lt;=40%, "20%-40%", IF(Table1[[#This Row],[discount_percentage]]&lt;=60%, "41%-60%", IF(Table1[[#This Row],[discount_percentage]]&lt;=80%, "61%-80%", "&gt;80%"))))</f>
        <v>41%-60%</v>
      </c>
      <c r="M3" s="7" t="str">
        <f>IF(Table1[[#This Row],[discounted_price]]&lt;200, "&lt;200", IF(Table1[[#This Row],[discounted_price]]&lt;=500, "200-500", "&gt;500"))</f>
        <v>&lt;200</v>
      </c>
      <c r="N3" s="5">
        <v>4</v>
      </c>
      <c r="O3" s="8">
        <v>43994</v>
      </c>
      <c r="P3" s="9" t="str">
        <f>IF(Table1[[#This Row],[rating_count]]&gt;1000, "More than 1000", "Fewer than 1000")</f>
        <v>More than 1000</v>
      </c>
      <c r="Q3" s="8">
        <f>IFERROR( VALUE(Table1[[#This Row],[rating]]) * VALUE((Table1[[#This Row],[rating_count]]/1000)), 0)</f>
        <v>175.976</v>
      </c>
      <c r="R3" s="6">
        <f>IFERROR( VALUE(Table1[[#This Row],[actual_price]]) * VALUE(Table1[[#This Row],[rating_count]]), 0)</f>
        <v>15353906</v>
      </c>
      <c r="S3" s="5" t="s">
        <v>29</v>
      </c>
      <c r="T3" s="5" t="s">
        <v>30</v>
      </c>
      <c r="U3" s="5" t="s">
        <v>31</v>
      </c>
      <c r="V3" s="5" t="s">
        <v>32</v>
      </c>
      <c r="W3" s="5" t="s">
        <v>33</v>
      </c>
      <c r="X3" s="5" t="s">
        <v>34</v>
      </c>
      <c r="Y3" s="5" t="s">
        <v>35</v>
      </c>
      <c r="Z3" s="5" t="s">
        <v>36</v>
      </c>
    </row>
    <row r="4" spans="1:26" ht="15.75">
      <c r="A4" s="5" t="s">
        <v>37</v>
      </c>
      <c r="B4" s="5" t="s">
        <v>38</v>
      </c>
      <c r="C4" s="5" t="str">
        <f>LEFT(Table1[[#This Row],[product_name]], 27)</f>
        <v xml:space="preserve">Sounce Fast Phone Charging </v>
      </c>
      <c r="D4" s="5" t="s">
        <v>18</v>
      </c>
      <c r="E4" s="5" t="str">
        <f>TRIM(LEFT(Table1[[#This Row],[category]], FIND("|", Table1[[#This Row],[category]]) - 1))</f>
        <v>Computers&amp;Accessories</v>
      </c>
      <c r="F4" s="5" t="str">
        <f>TRIM(MID(Table1[[#This Row],[category]], FIND("|", Table1[[#This Row],[category]]) + 1, FIND("|", Table1[[#This Row],[category]], FIND("|", Table1[[#This Row],[category]]) + 1) - FIND("|", Table1[[#This Row],[category]]) - 1))</f>
        <v>Accessories&amp;Peripherals</v>
      </c>
      <c r="G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 s="5">
        <v>199</v>
      </c>
      <c r="I4" s="6">
        <v>1899</v>
      </c>
      <c r="J4" s="7">
        <v>0.9</v>
      </c>
      <c r="K4" s="7" t="str">
        <f>IF(Table1[[#This Row],[discount_percentage]]&gt;=50%, "YES", "NO")</f>
        <v>YES</v>
      </c>
      <c r="L4" s="7" t="str">
        <f>IF(Table1[[#This Row],[discount_percentage]]&lt;20%, "&lt;20%", IF(Table1[[#This Row],[discount_percentage]]&lt;=40%, "20%-40%", IF(Table1[[#This Row],[discount_percentage]]&lt;=60%, "41%-60%", IF(Table1[[#This Row],[discount_percentage]]&lt;=80%, "61%-80%", "&gt;80%"))))</f>
        <v>&gt;80%</v>
      </c>
      <c r="M4" s="7" t="str">
        <f>IF(Table1[[#This Row],[discounted_price]]&lt;200, "&lt;200", IF(Table1[[#This Row],[discounted_price]]&lt;=500, "200-500", "&gt;500"))</f>
        <v>&lt;200</v>
      </c>
      <c r="N4" s="5">
        <v>3.9</v>
      </c>
      <c r="O4" s="8">
        <v>7928</v>
      </c>
      <c r="P4" s="9" t="str">
        <f>IF(Table1[[#This Row],[rating_count]]&gt;1000, "More than 1000", "Fewer than 1000")</f>
        <v>More than 1000</v>
      </c>
      <c r="Q4" s="8">
        <f>IFERROR( VALUE(Table1[[#This Row],[rating]]) * VALUE((Table1[[#This Row],[rating_count]]/1000)), 0)</f>
        <v>30.9192</v>
      </c>
      <c r="R4" s="6">
        <f>IFERROR( VALUE(Table1[[#This Row],[actual_price]]) * VALUE(Table1[[#This Row],[rating_count]]), 0)</f>
        <v>15055272</v>
      </c>
      <c r="S4" s="5" t="s">
        <v>39</v>
      </c>
      <c r="T4" s="5" t="s">
        <v>40</v>
      </c>
      <c r="U4" s="5" t="s">
        <v>41</v>
      </c>
      <c r="V4" s="5" t="s">
        <v>42</v>
      </c>
      <c r="W4" s="5" t="s">
        <v>43</v>
      </c>
      <c r="X4" s="5" t="s">
        <v>44</v>
      </c>
      <c r="Y4" s="5" t="s">
        <v>45</v>
      </c>
      <c r="Z4" s="5" t="s">
        <v>46</v>
      </c>
    </row>
    <row r="5" spans="1:26" ht="15.75">
      <c r="A5" s="5" t="s">
        <v>47</v>
      </c>
      <c r="B5" s="5" t="s">
        <v>48</v>
      </c>
      <c r="C5" s="5" t="str">
        <f>LEFT(Table1[[#This Row],[product_name]], 27)</f>
        <v>boAt Deuce USB 300 2 in 1 T</v>
      </c>
      <c r="D5" s="5" t="s">
        <v>18</v>
      </c>
      <c r="E5" s="5" t="str">
        <f>TRIM(LEFT(Table1[[#This Row],[category]], FIND("|", Table1[[#This Row],[category]]) - 1))</f>
        <v>Computers&amp;Accessories</v>
      </c>
      <c r="F5" s="5" t="str">
        <f>TRIM(MID(Table1[[#This Row],[category]], FIND("|", Table1[[#This Row],[category]]) + 1, FIND("|", Table1[[#This Row],[category]], FIND("|", Table1[[#This Row],[category]]) + 1) - FIND("|", Table1[[#This Row],[category]]) - 1))</f>
        <v>Accessories&amp;Peripherals</v>
      </c>
      <c r="G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 s="5">
        <v>329</v>
      </c>
      <c r="I5" s="6">
        <v>699</v>
      </c>
      <c r="J5" s="7">
        <v>0.53</v>
      </c>
      <c r="K5" s="7" t="str">
        <f>IF(Table1[[#This Row],[discount_percentage]]&gt;=50%, "YES", "NO")</f>
        <v>YES</v>
      </c>
      <c r="L5" s="7" t="str">
        <f>IF(Table1[[#This Row],[discount_percentage]]&lt;20%, "&lt;20%", IF(Table1[[#This Row],[discount_percentage]]&lt;=40%, "20%-40%", IF(Table1[[#This Row],[discount_percentage]]&lt;=60%, "41%-60%", IF(Table1[[#This Row],[discount_percentage]]&lt;=80%, "61%-80%", "&gt;80%"))))</f>
        <v>41%-60%</v>
      </c>
      <c r="M5" s="7" t="str">
        <f>IF(Table1[[#This Row],[discounted_price]]&lt;200, "&lt;200", IF(Table1[[#This Row],[discounted_price]]&lt;=500, "200-500", "&gt;500"))</f>
        <v>200-500</v>
      </c>
      <c r="N5" s="5">
        <v>4.2</v>
      </c>
      <c r="O5" s="8">
        <v>94363</v>
      </c>
      <c r="P5" s="9" t="str">
        <f>IF(Table1[[#This Row],[rating_count]]&gt;1000, "More than 1000", "Fewer than 1000")</f>
        <v>More than 1000</v>
      </c>
      <c r="Q5" s="8">
        <f>IFERROR( VALUE(Table1[[#This Row],[rating]]) * VALUE((Table1[[#This Row],[rating_count]]/1000)), 0)</f>
        <v>396.32460000000003</v>
      </c>
      <c r="R5" s="6">
        <f>IFERROR( VALUE(Table1[[#This Row],[actual_price]]) * VALUE(Table1[[#This Row],[rating_count]]), 0)</f>
        <v>65959737</v>
      </c>
      <c r="S5" s="5" t="s">
        <v>49</v>
      </c>
      <c r="T5" s="5" t="s">
        <v>50</v>
      </c>
      <c r="U5" s="5" t="s">
        <v>51</v>
      </c>
      <c r="V5" s="5" t="s">
        <v>52</v>
      </c>
      <c r="W5" s="5" t="s">
        <v>53</v>
      </c>
      <c r="X5" s="5" t="s">
        <v>54</v>
      </c>
      <c r="Y5" s="5" t="s">
        <v>55</v>
      </c>
      <c r="Z5" s="5" t="s">
        <v>56</v>
      </c>
    </row>
    <row r="6" spans="1:26" ht="15.75">
      <c r="A6" s="5" t="s">
        <v>57</v>
      </c>
      <c r="B6" s="5" t="s">
        <v>58</v>
      </c>
      <c r="C6" s="5" t="str">
        <f>LEFT(Table1[[#This Row],[product_name]], 27)</f>
        <v>Portronics Konnect L 1.2M F</v>
      </c>
      <c r="D6" s="5" t="s">
        <v>18</v>
      </c>
      <c r="E6" s="5" t="str">
        <f>TRIM(LEFT(Table1[[#This Row],[category]], FIND("|", Table1[[#This Row],[category]]) - 1))</f>
        <v>Computers&amp;Accessories</v>
      </c>
      <c r="F6" s="5" t="str">
        <f>TRIM(MID(Table1[[#This Row],[category]], FIND("|", Table1[[#This Row],[category]]) + 1, FIND("|", Table1[[#This Row],[category]], FIND("|", Table1[[#This Row],[category]]) + 1) - FIND("|", Table1[[#This Row],[category]]) - 1))</f>
        <v>Accessories&amp;Peripherals</v>
      </c>
      <c r="G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 s="5">
        <v>154</v>
      </c>
      <c r="I6" s="6">
        <v>399</v>
      </c>
      <c r="J6" s="7">
        <v>0.61</v>
      </c>
      <c r="K6" s="7" t="str">
        <f>IF(Table1[[#This Row],[discount_percentage]]&gt;=50%, "YES", "NO")</f>
        <v>YES</v>
      </c>
      <c r="L6" s="7" t="str">
        <f>IF(Table1[[#This Row],[discount_percentage]]&lt;20%, "&lt;20%", IF(Table1[[#This Row],[discount_percentage]]&lt;=40%, "20%-40%", IF(Table1[[#This Row],[discount_percentage]]&lt;=60%, "41%-60%", IF(Table1[[#This Row],[discount_percentage]]&lt;=80%, "61%-80%", "&gt;80%"))))</f>
        <v>61%-80%</v>
      </c>
      <c r="M6" s="7" t="str">
        <f>IF(Table1[[#This Row],[discounted_price]]&lt;200, "&lt;200", IF(Table1[[#This Row],[discounted_price]]&lt;=500, "200-500", "&gt;500"))</f>
        <v>&lt;200</v>
      </c>
      <c r="N6" s="5">
        <v>4.2</v>
      </c>
      <c r="O6" s="8">
        <v>16905</v>
      </c>
      <c r="P6" s="9" t="str">
        <f>IF(Table1[[#This Row],[rating_count]]&gt;1000, "More than 1000", "Fewer than 1000")</f>
        <v>More than 1000</v>
      </c>
      <c r="Q6" s="8">
        <f>IFERROR( VALUE(Table1[[#This Row],[rating]]) * VALUE((Table1[[#This Row],[rating_count]]/1000)), 0)</f>
        <v>71.001000000000005</v>
      </c>
      <c r="R6" s="6">
        <f>IFERROR( VALUE(Table1[[#This Row],[actual_price]]) * VALUE(Table1[[#This Row],[rating_count]]), 0)</f>
        <v>6745095</v>
      </c>
      <c r="S6" s="5" t="s">
        <v>59</v>
      </c>
      <c r="T6" s="5" t="s">
        <v>60</v>
      </c>
      <c r="U6" s="5" t="s">
        <v>61</v>
      </c>
      <c r="V6" s="5" t="s">
        <v>62</v>
      </c>
      <c r="W6" s="5" t="s">
        <v>63</v>
      </c>
      <c r="X6" s="5" t="s">
        <v>13023</v>
      </c>
      <c r="Y6" s="5" t="s">
        <v>64</v>
      </c>
      <c r="Z6" s="5" t="s">
        <v>65</v>
      </c>
    </row>
    <row r="7" spans="1:26" ht="15.75">
      <c r="A7" s="5" t="s">
        <v>66</v>
      </c>
      <c r="B7" s="5" t="s">
        <v>67</v>
      </c>
      <c r="C7" s="5" t="str">
        <f>LEFT(Table1[[#This Row],[product_name]], 27)</f>
        <v>pTron Solero TB301 3A Type-</v>
      </c>
      <c r="D7" s="5" t="s">
        <v>18</v>
      </c>
      <c r="E7" s="5" t="str">
        <f>TRIM(LEFT(Table1[[#This Row],[category]], FIND("|", Table1[[#This Row],[category]]) - 1))</f>
        <v>Computers&amp;Accessories</v>
      </c>
      <c r="F7" s="5" t="str">
        <f>TRIM(MID(Table1[[#This Row],[category]], FIND("|", Table1[[#This Row],[category]]) + 1, FIND("|", Table1[[#This Row],[category]], FIND("|", Table1[[#This Row],[category]]) + 1) - FIND("|", Table1[[#This Row],[category]]) - 1))</f>
        <v>Accessories&amp;Peripherals</v>
      </c>
      <c r="G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 s="5">
        <v>149</v>
      </c>
      <c r="I7" s="6">
        <v>1000</v>
      </c>
      <c r="J7" s="7">
        <v>0.85</v>
      </c>
      <c r="K7" s="7" t="str">
        <f>IF(Table1[[#This Row],[discount_percentage]]&gt;=50%, "YES", "NO")</f>
        <v>YES</v>
      </c>
      <c r="L7" s="7" t="str">
        <f>IF(Table1[[#This Row],[discount_percentage]]&lt;20%, "&lt;20%", IF(Table1[[#This Row],[discount_percentage]]&lt;=40%, "20%-40%", IF(Table1[[#This Row],[discount_percentage]]&lt;=60%, "41%-60%", IF(Table1[[#This Row],[discount_percentage]]&lt;=80%, "61%-80%", "&gt;80%"))))</f>
        <v>&gt;80%</v>
      </c>
      <c r="M7" s="7" t="str">
        <f>IF(Table1[[#This Row],[discounted_price]]&lt;200, "&lt;200", IF(Table1[[#This Row],[discounted_price]]&lt;=500, "200-500", "&gt;500"))</f>
        <v>&lt;200</v>
      </c>
      <c r="N7" s="5">
        <v>3.9</v>
      </c>
      <c r="O7" s="8">
        <v>24871</v>
      </c>
      <c r="P7" s="9" t="str">
        <f>IF(Table1[[#This Row],[rating_count]]&gt;1000, "More than 1000", "Fewer than 1000")</f>
        <v>More than 1000</v>
      </c>
      <c r="Q7" s="8">
        <f>IFERROR( VALUE(Table1[[#This Row],[rating]]) * VALUE((Table1[[#This Row],[rating_count]]/1000)), 0)</f>
        <v>96.996899999999997</v>
      </c>
      <c r="R7" s="6">
        <f>IFERROR( VALUE(Table1[[#This Row],[actual_price]]) * VALUE(Table1[[#This Row],[rating_count]]), 0)</f>
        <v>24871000</v>
      </c>
      <c r="S7" s="5" t="s">
        <v>68</v>
      </c>
      <c r="T7" s="5" t="s">
        <v>69</v>
      </c>
      <c r="U7" s="5" t="s">
        <v>70</v>
      </c>
      <c r="V7" s="5" t="s">
        <v>71</v>
      </c>
      <c r="W7" s="5" t="s">
        <v>72</v>
      </c>
      <c r="X7" s="5" t="s">
        <v>73</v>
      </c>
      <c r="Y7" s="5" t="s">
        <v>74</v>
      </c>
      <c r="Z7" s="5" t="s">
        <v>75</v>
      </c>
    </row>
    <row r="8" spans="1:26" ht="15.75">
      <c r="A8" s="5" t="s">
        <v>76</v>
      </c>
      <c r="B8" s="5" t="s">
        <v>77</v>
      </c>
      <c r="C8" s="5" t="str">
        <f>LEFT(Table1[[#This Row],[product_name]], 27)</f>
        <v>boAt Micro USB 55 Tangle-fr</v>
      </c>
      <c r="D8" s="5" t="s">
        <v>18</v>
      </c>
      <c r="E8" s="5" t="str">
        <f>TRIM(LEFT(Table1[[#This Row],[category]], FIND("|", Table1[[#This Row],[category]]) - 1))</f>
        <v>Computers&amp;Accessories</v>
      </c>
      <c r="F8" s="5" t="str">
        <f>TRIM(MID(Table1[[#This Row],[category]], FIND("|", Table1[[#This Row],[category]]) + 1, FIND("|", Table1[[#This Row],[category]], FIND("|", Table1[[#This Row],[category]]) + 1) - FIND("|", Table1[[#This Row],[category]]) - 1))</f>
        <v>Accessories&amp;Peripherals</v>
      </c>
      <c r="G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 s="5">
        <v>176.63</v>
      </c>
      <c r="I8" s="6">
        <v>499</v>
      </c>
      <c r="J8" s="7">
        <v>0.65</v>
      </c>
      <c r="K8" s="7" t="str">
        <f>IF(Table1[[#This Row],[discount_percentage]]&gt;=50%, "YES", "NO")</f>
        <v>YES</v>
      </c>
      <c r="L8" s="7" t="str">
        <f>IF(Table1[[#This Row],[discount_percentage]]&lt;20%, "&lt;20%", IF(Table1[[#This Row],[discount_percentage]]&lt;=40%, "20%-40%", IF(Table1[[#This Row],[discount_percentage]]&lt;=60%, "41%-60%", IF(Table1[[#This Row],[discount_percentage]]&lt;=80%, "61%-80%", "&gt;80%"))))</f>
        <v>61%-80%</v>
      </c>
      <c r="M8" s="7" t="str">
        <f>IF(Table1[[#This Row],[discounted_price]]&lt;200, "&lt;200", IF(Table1[[#This Row],[discounted_price]]&lt;=500, "200-500", "&gt;500"))</f>
        <v>&lt;200</v>
      </c>
      <c r="N8" s="5">
        <v>4.0999999999999996</v>
      </c>
      <c r="O8" s="8">
        <v>15188</v>
      </c>
      <c r="P8" s="9" t="str">
        <f>IF(Table1[[#This Row],[rating_count]]&gt;1000, "More than 1000", "Fewer than 1000")</f>
        <v>More than 1000</v>
      </c>
      <c r="Q8" s="8">
        <f>IFERROR( VALUE(Table1[[#This Row],[rating]]) * VALUE((Table1[[#This Row],[rating_count]]/1000)), 0)</f>
        <v>62.270799999999994</v>
      </c>
      <c r="R8" s="6">
        <f>IFERROR( VALUE(Table1[[#This Row],[actual_price]]) * VALUE(Table1[[#This Row],[rating_count]]), 0)</f>
        <v>7578812</v>
      </c>
      <c r="S8" s="5" t="s">
        <v>78</v>
      </c>
      <c r="T8" s="5" t="s">
        <v>79</v>
      </c>
      <c r="U8" s="5" t="s">
        <v>80</v>
      </c>
      <c r="V8" s="5" t="s">
        <v>81</v>
      </c>
      <c r="W8" s="5" t="s">
        <v>82</v>
      </c>
      <c r="X8" s="5" t="s">
        <v>83</v>
      </c>
      <c r="Y8" s="5" t="s">
        <v>84</v>
      </c>
      <c r="Z8" s="5" t="s">
        <v>85</v>
      </c>
    </row>
    <row r="9" spans="1:26" ht="15.75">
      <c r="A9" s="5" t="s">
        <v>86</v>
      </c>
      <c r="B9" s="5" t="s">
        <v>87</v>
      </c>
      <c r="C9" s="5" t="str">
        <f>LEFT(Table1[[#This Row],[product_name]], 27)</f>
        <v>MI Usb Type-C Cable Smartph</v>
      </c>
      <c r="D9" s="5" t="s">
        <v>18</v>
      </c>
      <c r="E9" s="5" t="str">
        <f>TRIM(LEFT(Table1[[#This Row],[category]], FIND("|", Table1[[#This Row],[category]]) - 1))</f>
        <v>Computers&amp;Accessories</v>
      </c>
      <c r="F9" s="5" t="str">
        <f>TRIM(MID(Table1[[#This Row],[category]], FIND("|", Table1[[#This Row],[category]]) + 1, FIND("|", Table1[[#This Row],[category]], FIND("|", Table1[[#This Row],[category]]) + 1) - FIND("|", Table1[[#This Row],[category]]) - 1))</f>
        <v>Accessories&amp;Peripherals</v>
      </c>
      <c r="G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 s="5">
        <v>229</v>
      </c>
      <c r="I9" s="6">
        <v>299</v>
      </c>
      <c r="J9" s="7">
        <v>0.23</v>
      </c>
      <c r="K9" s="7" t="str">
        <f>IF(Table1[[#This Row],[discount_percentage]]&gt;=50%, "YES", "NO")</f>
        <v>NO</v>
      </c>
      <c r="L9" s="7" t="str">
        <f>IF(Table1[[#This Row],[discount_percentage]]&lt;20%, "&lt;20%", IF(Table1[[#This Row],[discount_percentage]]&lt;=40%, "20%-40%", IF(Table1[[#This Row],[discount_percentage]]&lt;=60%, "41%-60%", IF(Table1[[#This Row],[discount_percentage]]&lt;=80%, "61%-80%", "&gt;80%"))))</f>
        <v>20%-40%</v>
      </c>
      <c r="M9" s="7" t="str">
        <f>IF(Table1[[#This Row],[discounted_price]]&lt;200, "&lt;200", IF(Table1[[#This Row],[discounted_price]]&lt;=500, "200-500", "&gt;500"))</f>
        <v>200-500</v>
      </c>
      <c r="N9" s="5">
        <v>4.3</v>
      </c>
      <c r="O9" s="8">
        <v>30411</v>
      </c>
      <c r="P9" s="9" t="str">
        <f>IF(Table1[[#This Row],[rating_count]]&gt;1000, "More than 1000", "Fewer than 1000")</f>
        <v>More than 1000</v>
      </c>
      <c r="Q9" s="8">
        <f>IFERROR( VALUE(Table1[[#This Row],[rating]]) * VALUE((Table1[[#This Row],[rating_count]]/1000)), 0)</f>
        <v>130.76730000000001</v>
      </c>
      <c r="R9" s="6">
        <f>IFERROR( VALUE(Table1[[#This Row],[actual_price]]) * VALUE(Table1[[#This Row],[rating_count]]), 0)</f>
        <v>9092889</v>
      </c>
      <c r="S9" s="5" t="s">
        <v>88</v>
      </c>
      <c r="T9" s="5" t="s">
        <v>89</v>
      </c>
      <c r="U9" s="5" t="s">
        <v>90</v>
      </c>
      <c r="V9" s="5" t="s">
        <v>91</v>
      </c>
      <c r="W9" s="5" t="s">
        <v>92</v>
      </c>
      <c r="X9" s="5" t="s">
        <v>93</v>
      </c>
      <c r="Y9" s="5" t="s">
        <v>94</v>
      </c>
      <c r="Z9" s="5" t="s">
        <v>95</v>
      </c>
    </row>
    <row r="10" spans="1:26" ht="15.75">
      <c r="A10" s="5" t="s">
        <v>96</v>
      </c>
      <c r="B10" s="5" t="s">
        <v>97</v>
      </c>
      <c r="C10" s="5" t="str">
        <f>LEFT(Table1[[#This Row],[product_name]], 27)</f>
        <v>TP-Link USB WiFi Adapter fo</v>
      </c>
      <c r="D10" s="5" t="s">
        <v>98</v>
      </c>
      <c r="E10" s="5" t="str">
        <f>TRIM(LEFT(Table1[[#This Row],[category]], FIND("|", Table1[[#This Row],[category]]) - 1))</f>
        <v>Computers&amp;Accessories</v>
      </c>
      <c r="F10" s="5" t="str">
        <f>TRIM(MID(Table1[[#This Row],[category]], FIND("|", Table1[[#This Row],[category]]) + 1, FIND("|", Table1[[#This Row],[category]], FIND("|", Table1[[#This Row],[category]]) + 1) - FIND("|", Table1[[#This Row],[category]]) - 1))</f>
        <v>NetworkingDevices</v>
      </c>
      <c r="G10"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0" s="5">
        <v>499</v>
      </c>
      <c r="I10" s="6">
        <v>999</v>
      </c>
      <c r="J10" s="7">
        <v>0.5</v>
      </c>
      <c r="K10" s="7" t="str">
        <f>IF(Table1[[#This Row],[discount_percentage]]&gt;=50%, "YES", "NO")</f>
        <v>YES</v>
      </c>
      <c r="L10" s="7" t="str">
        <f>IF(Table1[[#This Row],[discount_percentage]]&lt;20%, "&lt;20%", IF(Table1[[#This Row],[discount_percentage]]&lt;=40%, "20%-40%", IF(Table1[[#This Row],[discount_percentage]]&lt;=60%, "41%-60%", IF(Table1[[#This Row],[discount_percentage]]&lt;=80%, "61%-80%", "&gt;80%"))))</f>
        <v>41%-60%</v>
      </c>
      <c r="M10" s="7" t="str">
        <f>IF(Table1[[#This Row],[discounted_price]]&lt;200, "&lt;200", IF(Table1[[#This Row],[discounted_price]]&lt;=500, "200-500", "&gt;500"))</f>
        <v>200-500</v>
      </c>
      <c r="N10" s="5">
        <v>4.2</v>
      </c>
      <c r="O10" s="8">
        <v>179691</v>
      </c>
      <c r="P10" s="9" t="str">
        <f>IF(Table1[[#This Row],[rating_count]]&gt;1000, "More than 1000", "Fewer than 1000")</f>
        <v>More than 1000</v>
      </c>
      <c r="Q10" s="8">
        <f>IFERROR( VALUE(Table1[[#This Row],[rating]]) * VALUE((Table1[[#This Row],[rating_count]]/1000)), 0)</f>
        <v>754.70220000000006</v>
      </c>
      <c r="R10" s="6">
        <f>IFERROR( VALUE(Table1[[#This Row],[actual_price]]) * VALUE(Table1[[#This Row],[rating_count]]), 0)</f>
        <v>179511309</v>
      </c>
      <c r="S10" s="5" t="s">
        <v>99</v>
      </c>
      <c r="T10" s="5" t="s">
        <v>100</v>
      </c>
      <c r="U10" s="5" t="s">
        <v>101</v>
      </c>
      <c r="V10" s="5" t="s">
        <v>102</v>
      </c>
      <c r="W10" s="5" t="s">
        <v>103</v>
      </c>
      <c r="X10" s="5" t="s">
        <v>104</v>
      </c>
      <c r="Y10" s="5" t="s">
        <v>105</v>
      </c>
      <c r="Z10" s="5" t="s">
        <v>106</v>
      </c>
    </row>
    <row r="11" spans="1:26" ht="15.75">
      <c r="A11" s="5" t="s">
        <v>107</v>
      </c>
      <c r="B11" s="5" t="s">
        <v>108</v>
      </c>
      <c r="C11" s="5" t="str">
        <f>LEFT(Table1[[#This Row],[product_name]], 27)</f>
        <v>Ambrane Unbreakable 60W / 3</v>
      </c>
      <c r="D11" s="5" t="s">
        <v>18</v>
      </c>
      <c r="E11" s="5" t="str">
        <f>TRIM(LEFT(Table1[[#This Row],[category]], FIND("|", Table1[[#This Row],[category]]) - 1))</f>
        <v>Computers&amp;Accessories</v>
      </c>
      <c r="F11" s="5" t="str">
        <f>TRIM(MID(Table1[[#This Row],[category]], FIND("|", Table1[[#This Row],[category]]) + 1, FIND("|", Table1[[#This Row],[category]], FIND("|", Table1[[#This Row],[category]]) + 1) - FIND("|", Table1[[#This Row],[category]]) - 1))</f>
        <v>Accessories&amp;Peripherals</v>
      </c>
      <c r="G1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 s="5">
        <v>199</v>
      </c>
      <c r="I11" s="6">
        <v>299</v>
      </c>
      <c r="J11" s="7">
        <v>0.33</v>
      </c>
      <c r="K11" s="7" t="str">
        <f>IF(Table1[[#This Row],[discount_percentage]]&gt;=50%, "YES", "NO")</f>
        <v>NO</v>
      </c>
      <c r="L11" s="7" t="str">
        <f>IF(Table1[[#This Row],[discount_percentage]]&lt;20%, "&lt;20%", IF(Table1[[#This Row],[discount_percentage]]&lt;=40%, "20%-40%", IF(Table1[[#This Row],[discount_percentage]]&lt;=60%, "41%-60%", IF(Table1[[#This Row],[discount_percentage]]&lt;=80%, "61%-80%", "&gt;80%"))))</f>
        <v>20%-40%</v>
      </c>
      <c r="M11" s="7" t="str">
        <f>IF(Table1[[#This Row],[discounted_price]]&lt;200, "&lt;200", IF(Table1[[#This Row],[discounted_price]]&lt;=500, "200-500", "&gt;500"))</f>
        <v>&lt;200</v>
      </c>
      <c r="N11" s="5">
        <v>4</v>
      </c>
      <c r="O11" s="8">
        <v>43994</v>
      </c>
      <c r="P11" s="9" t="str">
        <f>IF(Table1[[#This Row],[rating_count]]&gt;1000, "More than 1000", "Fewer than 1000")</f>
        <v>More than 1000</v>
      </c>
      <c r="Q11" s="8">
        <f>IFERROR( VALUE(Table1[[#This Row],[rating]]) * VALUE((Table1[[#This Row],[rating_count]]/1000)), 0)</f>
        <v>175.976</v>
      </c>
      <c r="R11" s="6">
        <f>IFERROR( VALUE(Table1[[#This Row],[actual_price]]) * VALUE(Table1[[#This Row],[rating_count]]), 0)</f>
        <v>13154206</v>
      </c>
      <c r="S11" s="5" t="s">
        <v>109</v>
      </c>
      <c r="T11" s="5" t="s">
        <v>30</v>
      </c>
      <c r="U11" s="5" t="s">
        <v>31</v>
      </c>
      <c r="V11" s="5" t="s">
        <v>32</v>
      </c>
      <c r="W11" s="5" t="s">
        <v>33</v>
      </c>
      <c r="X11" s="5" t="s">
        <v>34</v>
      </c>
      <c r="Y11" s="5" t="s">
        <v>110</v>
      </c>
      <c r="Z11" s="5" t="s">
        <v>111</v>
      </c>
    </row>
    <row r="12" spans="1:26" ht="15.75">
      <c r="A12" s="5" t="s">
        <v>112</v>
      </c>
      <c r="B12" s="5" t="s">
        <v>113</v>
      </c>
      <c r="C12" s="5" t="str">
        <f>LEFT(Table1[[#This Row],[product_name]], 27)</f>
        <v>Portronics Konnect L POR-10</v>
      </c>
      <c r="D12" s="5" t="s">
        <v>18</v>
      </c>
      <c r="E12" s="5" t="str">
        <f>TRIM(LEFT(Table1[[#This Row],[category]], FIND("|", Table1[[#This Row],[category]]) - 1))</f>
        <v>Computers&amp;Accessories</v>
      </c>
      <c r="F12" s="5" t="str">
        <f>TRIM(MID(Table1[[#This Row],[category]], FIND("|", Table1[[#This Row],[category]]) + 1, FIND("|", Table1[[#This Row],[category]], FIND("|", Table1[[#This Row],[category]]) + 1) - FIND("|", Table1[[#This Row],[category]]) - 1))</f>
        <v>Accessories&amp;Peripherals</v>
      </c>
      <c r="G1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2" s="5">
        <v>154</v>
      </c>
      <c r="I12" s="6">
        <v>339</v>
      </c>
      <c r="J12" s="7">
        <v>0.55000000000000004</v>
      </c>
      <c r="K12" s="7" t="str">
        <f>IF(Table1[[#This Row],[discount_percentage]]&gt;=50%, "YES", "NO")</f>
        <v>YES</v>
      </c>
      <c r="L12" s="7" t="str">
        <f>IF(Table1[[#This Row],[discount_percentage]]&lt;20%, "&lt;20%", IF(Table1[[#This Row],[discount_percentage]]&lt;=40%, "20%-40%", IF(Table1[[#This Row],[discount_percentage]]&lt;=60%, "41%-60%", IF(Table1[[#This Row],[discount_percentage]]&lt;=80%, "61%-80%", "&gt;80%"))))</f>
        <v>41%-60%</v>
      </c>
      <c r="M12" s="7" t="str">
        <f>IF(Table1[[#This Row],[discounted_price]]&lt;200, "&lt;200", IF(Table1[[#This Row],[discounted_price]]&lt;=500, "200-500", "&gt;500"))</f>
        <v>&lt;200</v>
      </c>
      <c r="N12" s="5">
        <v>4.3</v>
      </c>
      <c r="O12" s="8">
        <v>13391</v>
      </c>
      <c r="P12" s="9" t="str">
        <f>IF(Table1[[#This Row],[rating_count]]&gt;1000, "More than 1000", "Fewer than 1000")</f>
        <v>More than 1000</v>
      </c>
      <c r="Q12" s="8">
        <f>IFERROR( VALUE(Table1[[#This Row],[rating]]) * VALUE((Table1[[#This Row],[rating_count]]/1000)), 0)</f>
        <v>57.581299999999999</v>
      </c>
      <c r="R12" s="6">
        <f>IFERROR( VALUE(Table1[[#This Row],[actual_price]]) * VALUE(Table1[[#This Row],[rating_count]]), 0)</f>
        <v>4539549</v>
      </c>
      <c r="S12" s="5" t="s">
        <v>114</v>
      </c>
      <c r="T12" s="5" t="s">
        <v>115</v>
      </c>
      <c r="U12" s="5" t="s">
        <v>116</v>
      </c>
      <c r="V12" s="5" t="s">
        <v>117</v>
      </c>
      <c r="W12" s="5" t="s">
        <v>118</v>
      </c>
      <c r="X12" s="5" t="s">
        <v>119</v>
      </c>
      <c r="Y12" s="5" t="s">
        <v>120</v>
      </c>
      <c r="Z12" s="5" t="s">
        <v>121</v>
      </c>
    </row>
    <row r="13" spans="1:26" ht="15.75">
      <c r="A13" s="5" t="s">
        <v>122</v>
      </c>
      <c r="B13" s="5" t="s">
        <v>123</v>
      </c>
      <c r="C13" s="5" t="str">
        <f>LEFT(Table1[[#This Row],[product_name]], 27)</f>
        <v xml:space="preserve">boAt Rugged v3 Extra Tough </v>
      </c>
      <c r="D13" s="5" t="s">
        <v>18</v>
      </c>
      <c r="E13" s="5" t="str">
        <f>TRIM(LEFT(Table1[[#This Row],[category]], FIND("|", Table1[[#This Row],[category]]) - 1))</f>
        <v>Computers&amp;Accessories</v>
      </c>
      <c r="F13" s="5" t="str">
        <f>TRIM(MID(Table1[[#This Row],[category]], FIND("|", Table1[[#This Row],[category]]) + 1, FIND("|", Table1[[#This Row],[category]], FIND("|", Table1[[#This Row],[category]]) + 1) - FIND("|", Table1[[#This Row],[category]]) - 1))</f>
        <v>Accessories&amp;Peripherals</v>
      </c>
      <c r="G1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 s="5">
        <v>299</v>
      </c>
      <c r="I13" s="6">
        <v>799</v>
      </c>
      <c r="J13" s="7">
        <v>0.63</v>
      </c>
      <c r="K13" s="7" t="str">
        <f>IF(Table1[[#This Row],[discount_percentage]]&gt;=50%, "YES", "NO")</f>
        <v>YES</v>
      </c>
      <c r="L13" s="7" t="str">
        <f>IF(Table1[[#This Row],[discount_percentage]]&lt;20%, "&lt;20%", IF(Table1[[#This Row],[discount_percentage]]&lt;=40%, "20%-40%", IF(Table1[[#This Row],[discount_percentage]]&lt;=60%, "41%-60%", IF(Table1[[#This Row],[discount_percentage]]&lt;=80%, "61%-80%", "&gt;80%"))))</f>
        <v>61%-80%</v>
      </c>
      <c r="M13" s="7" t="str">
        <f>IF(Table1[[#This Row],[discounted_price]]&lt;200, "&lt;200", IF(Table1[[#This Row],[discounted_price]]&lt;=500, "200-500", "&gt;500"))</f>
        <v>200-500</v>
      </c>
      <c r="N13" s="5">
        <v>4.2</v>
      </c>
      <c r="O13" s="8">
        <v>94363</v>
      </c>
      <c r="P13" s="9" t="str">
        <f>IF(Table1[[#This Row],[rating_count]]&gt;1000, "More than 1000", "Fewer than 1000")</f>
        <v>More than 1000</v>
      </c>
      <c r="Q13" s="8">
        <f>IFERROR( VALUE(Table1[[#This Row],[rating]]) * VALUE((Table1[[#This Row],[rating_count]]/1000)), 0)</f>
        <v>396.32460000000003</v>
      </c>
      <c r="R13" s="6">
        <f>IFERROR( VALUE(Table1[[#This Row],[actual_price]]) * VALUE(Table1[[#This Row],[rating_count]]), 0)</f>
        <v>75396037</v>
      </c>
      <c r="S13" s="5" t="s">
        <v>124</v>
      </c>
      <c r="T13" s="5" t="s">
        <v>50</v>
      </c>
      <c r="U13" s="5" t="s">
        <v>51</v>
      </c>
      <c r="V13" s="5" t="s">
        <v>52</v>
      </c>
      <c r="W13" s="5" t="s">
        <v>53</v>
      </c>
      <c r="X13" s="5" t="s">
        <v>54</v>
      </c>
      <c r="Y13" s="5" t="s">
        <v>125</v>
      </c>
      <c r="Z13" s="5" t="s">
        <v>126</v>
      </c>
    </row>
    <row r="14" spans="1:26" ht="15.75">
      <c r="A14" s="5" t="s">
        <v>127</v>
      </c>
      <c r="B14" s="5" t="s">
        <v>128</v>
      </c>
      <c r="C14" s="5" t="str">
        <f>LEFT(Table1[[#This Row],[product_name]], 27)</f>
        <v>AmazonBasics Flexible Premi</v>
      </c>
      <c r="D14" s="5" t="s">
        <v>129</v>
      </c>
      <c r="E14" s="5" t="str">
        <f>TRIM(LEFT(Table1[[#This Row],[category]], FIND("|", Table1[[#This Row],[category]]) - 1))</f>
        <v>Electronics</v>
      </c>
      <c r="F14" s="5" t="str">
        <f>TRIM(MID(Table1[[#This Row],[category]], FIND("|", Table1[[#This Row],[category]]) + 1, FIND("|", Table1[[#This Row],[category]], FIND("|", Table1[[#This Row],[category]]) + 1) - FIND("|", Table1[[#This Row],[category]]) - 1))</f>
        <v>HomeTheater,TV&amp;Video</v>
      </c>
      <c r="G14" s="5" t="str">
        <f>TRIM(MID(Table1[[#This Row],[category]], FIND("|", Table1[[#This Row],[category]], FIND("|", Table1[[#This Row],[category]]) + 1) + 1, FIND("|", Table1[[#This Row],[category]], FIND("|", Table1[[#This Row],[category]], FIND("|", Table1[[#This Row],[category]]) + 1) + 1) - FIND("|", Table1[[#This Row],[category]], FIND("|", Table1[[#This Row],[category]]) + 1) - 1))</f>
        <v>Accessories</v>
      </c>
      <c r="H14" s="5">
        <v>219</v>
      </c>
      <c r="I14" s="6">
        <v>700</v>
      </c>
      <c r="J14" s="7">
        <v>0.69</v>
      </c>
      <c r="K14" s="7" t="str">
        <f>IF(Table1[[#This Row],[discount_percentage]]&gt;=50%, "YES", "NO")</f>
        <v>YES</v>
      </c>
      <c r="L14" s="7" t="str">
        <f>IF(Table1[[#This Row],[discount_percentage]]&lt;20%, "&lt;20%", IF(Table1[[#This Row],[discount_percentage]]&lt;=40%, "20%-40%", IF(Table1[[#This Row],[discount_percentage]]&lt;=60%, "41%-60%", IF(Table1[[#This Row],[discount_percentage]]&lt;=80%, "61%-80%", "&gt;80%"))))</f>
        <v>61%-80%</v>
      </c>
      <c r="M14" s="7" t="str">
        <f>IF(Table1[[#This Row],[discounted_price]]&lt;200, "&lt;200", IF(Table1[[#This Row],[discounted_price]]&lt;=500, "200-500", "&gt;500"))</f>
        <v>200-500</v>
      </c>
      <c r="N14" s="5">
        <v>4.4000000000000004</v>
      </c>
      <c r="O14" s="8">
        <v>426973</v>
      </c>
      <c r="P14" s="9" t="str">
        <f>IF(Table1[[#This Row],[rating_count]]&gt;1000, "More than 1000", "Fewer than 1000")</f>
        <v>More than 1000</v>
      </c>
      <c r="Q14" s="8">
        <f>IFERROR( VALUE(Table1[[#This Row],[rating]]) * VALUE((Table1[[#This Row],[rating_count]]/1000)), 0)</f>
        <v>1878.6812000000002</v>
      </c>
      <c r="R14" s="6">
        <f>IFERROR( VALUE(Table1[[#This Row],[actual_price]]) * VALUE(Table1[[#This Row],[rating_count]]), 0)</f>
        <v>298881100</v>
      </c>
      <c r="S14" s="5" t="s">
        <v>130</v>
      </c>
      <c r="T14" s="5" t="s">
        <v>131</v>
      </c>
      <c r="U14" s="5" t="s">
        <v>132</v>
      </c>
      <c r="V14" s="5" t="s">
        <v>133</v>
      </c>
      <c r="W14" s="5" t="s">
        <v>134</v>
      </c>
      <c r="X14" s="5" t="s">
        <v>135</v>
      </c>
      <c r="Y14" s="5" t="s">
        <v>136</v>
      </c>
      <c r="Z14" s="5" t="s">
        <v>137</v>
      </c>
    </row>
    <row r="15" spans="1:26" ht="15.75">
      <c r="A15" s="5" t="s">
        <v>138</v>
      </c>
      <c r="B15" s="5" t="s">
        <v>139</v>
      </c>
      <c r="C15" s="5" t="str">
        <f>LEFT(Table1[[#This Row],[product_name]], 27)</f>
        <v>Portronics Konnect CL 20W P</v>
      </c>
      <c r="D15" s="5" t="s">
        <v>18</v>
      </c>
      <c r="E15" s="5" t="str">
        <f>TRIM(LEFT(Table1[[#This Row],[category]], FIND("|", Table1[[#This Row],[category]]) - 1))</f>
        <v>Computers&amp;Accessories</v>
      </c>
      <c r="F15" s="5" t="str">
        <f>TRIM(MID(Table1[[#This Row],[category]], FIND("|", Table1[[#This Row],[category]]) + 1, FIND("|", Table1[[#This Row],[category]], FIND("|", Table1[[#This Row],[category]]) + 1) - FIND("|", Table1[[#This Row],[category]]) - 1))</f>
        <v>Accessories&amp;Peripherals</v>
      </c>
      <c r="G1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 s="5">
        <v>350</v>
      </c>
      <c r="I15" s="6">
        <v>899</v>
      </c>
      <c r="J15" s="7">
        <v>0.61</v>
      </c>
      <c r="K15" s="7" t="str">
        <f>IF(Table1[[#This Row],[discount_percentage]]&gt;=50%, "YES", "NO")</f>
        <v>YES</v>
      </c>
      <c r="L15" s="7" t="str">
        <f>IF(Table1[[#This Row],[discount_percentage]]&lt;20%, "&lt;20%", IF(Table1[[#This Row],[discount_percentage]]&lt;=40%, "20%-40%", IF(Table1[[#This Row],[discount_percentage]]&lt;=60%, "41%-60%", IF(Table1[[#This Row],[discount_percentage]]&lt;=80%, "61%-80%", "&gt;80%"))))</f>
        <v>61%-80%</v>
      </c>
      <c r="M15" s="7" t="str">
        <f>IF(Table1[[#This Row],[discounted_price]]&lt;200, "&lt;200", IF(Table1[[#This Row],[discounted_price]]&lt;=500, "200-500", "&gt;500"))</f>
        <v>200-500</v>
      </c>
      <c r="N15" s="5">
        <v>4.2</v>
      </c>
      <c r="O15" s="8">
        <v>2262</v>
      </c>
      <c r="P15" s="9" t="str">
        <f>IF(Table1[[#This Row],[rating_count]]&gt;1000, "More than 1000", "Fewer than 1000")</f>
        <v>More than 1000</v>
      </c>
      <c r="Q15" s="8">
        <f>IFERROR( VALUE(Table1[[#This Row],[rating]]) * VALUE((Table1[[#This Row],[rating_count]]/1000)), 0)</f>
        <v>9.5004000000000008</v>
      </c>
      <c r="R15" s="6">
        <f>IFERROR( VALUE(Table1[[#This Row],[actual_price]]) * VALUE(Table1[[#This Row],[rating_count]]), 0)</f>
        <v>2033538</v>
      </c>
      <c r="S15" s="5" t="s">
        <v>140</v>
      </c>
      <c r="T15" s="5" t="s">
        <v>141</v>
      </c>
      <c r="U15" s="5" t="s">
        <v>142</v>
      </c>
      <c r="V15" s="5" t="s">
        <v>143</v>
      </c>
      <c r="W15" s="5" t="s">
        <v>144</v>
      </c>
      <c r="X15" s="5" t="s">
        <v>145</v>
      </c>
      <c r="Y15" s="5" t="s">
        <v>146</v>
      </c>
      <c r="Z15" s="5" t="s">
        <v>147</v>
      </c>
    </row>
    <row r="16" spans="1:26" ht="15.75">
      <c r="A16" s="5" t="s">
        <v>148</v>
      </c>
      <c r="B16" s="5" t="s">
        <v>149</v>
      </c>
      <c r="C16" s="5" t="str">
        <f>LEFT(Table1[[#This Row],[product_name]], 27)</f>
        <v>Portronics Konnect L 1.2M P</v>
      </c>
      <c r="D16" s="5" t="s">
        <v>18</v>
      </c>
      <c r="E16" s="5" t="str">
        <f>TRIM(LEFT(Table1[[#This Row],[category]], FIND("|", Table1[[#This Row],[category]]) - 1))</f>
        <v>Computers&amp;Accessories</v>
      </c>
      <c r="F16" s="5" t="str">
        <f>TRIM(MID(Table1[[#This Row],[category]], FIND("|", Table1[[#This Row],[category]]) + 1, FIND("|", Table1[[#This Row],[category]], FIND("|", Table1[[#This Row],[category]]) + 1) - FIND("|", Table1[[#This Row],[category]]) - 1))</f>
        <v>Accessories&amp;Peripherals</v>
      </c>
      <c r="G1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 s="5">
        <v>159</v>
      </c>
      <c r="I16" s="6">
        <v>399</v>
      </c>
      <c r="J16" s="7">
        <v>0.6</v>
      </c>
      <c r="K16" s="7" t="str">
        <f>IF(Table1[[#This Row],[discount_percentage]]&gt;=50%, "YES", "NO")</f>
        <v>YES</v>
      </c>
      <c r="L16" s="7" t="str">
        <f>IF(Table1[[#This Row],[discount_percentage]]&lt;20%, "&lt;20%", IF(Table1[[#This Row],[discount_percentage]]&lt;=40%, "20%-40%", IF(Table1[[#This Row],[discount_percentage]]&lt;=60%, "41%-60%", IF(Table1[[#This Row],[discount_percentage]]&lt;=80%, "61%-80%", "&gt;80%"))))</f>
        <v>41%-60%</v>
      </c>
      <c r="M16" s="7" t="str">
        <f>IF(Table1[[#This Row],[discounted_price]]&lt;200, "&lt;200", IF(Table1[[#This Row],[discounted_price]]&lt;=500, "200-500", "&gt;500"))</f>
        <v>&lt;200</v>
      </c>
      <c r="N16" s="5">
        <v>4.0999999999999996</v>
      </c>
      <c r="O16" s="8">
        <v>4768</v>
      </c>
      <c r="P16" s="9" t="str">
        <f>IF(Table1[[#This Row],[rating_count]]&gt;1000, "More than 1000", "Fewer than 1000")</f>
        <v>More than 1000</v>
      </c>
      <c r="Q16" s="8">
        <f>IFERROR( VALUE(Table1[[#This Row],[rating]]) * VALUE((Table1[[#This Row],[rating_count]]/1000)), 0)</f>
        <v>19.548799999999996</v>
      </c>
      <c r="R16" s="6">
        <f>IFERROR( VALUE(Table1[[#This Row],[actual_price]]) * VALUE(Table1[[#This Row],[rating_count]]), 0)</f>
        <v>1902432</v>
      </c>
      <c r="S16" s="5" t="s">
        <v>59</v>
      </c>
      <c r="T16" s="5" t="s">
        <v>150</v>
      </c>
      <c r="U16" s="5" t="s">
        <v>151</v>
      </c>
      <c r="V16" s="5" t="s">
        <v>152</v>
      </c>
      <c r="W16" s="5" t="s">
        <v>153</v>
      </c>
      <c r="X16" s="5" t="s">
        <v>154</v>
      </c>
      <c r="Y16" s="5" t="s">
        <v>155</v>
      </c>
      <c r="Z16" s="5" t="s">
        <v>156</v>
      </c>
    </row>
    <row r="17" spans="1:26" ht="15.75">
      <c r="A17" s="5" t="s">
        <v>157</v>
      </c>
      <c r="B17" s="5" t="s">
        <v>158</v>
      </c>
      <c r="C17" s="5" t="str">
        <f>LEFT(Table1[[#This Row],[product_name]], 27)</f>
        <v>MI Braided USB Type-C Cable</v>
      </c>
      <c r="D17" s="5" t="s">
        <v>18</v>
      </c>
      <c r="E17" s="5" t="str">
        <f>TRIM(LEFT(Table1[[#This Row],[category]], FIND("|", Table1[[#This Row],[category]]) - 1))</f>
        <v>Computers&amp;Accessories</v>
      </c>
      <c r="F17" s="5" t="str">
        <f>TRIM(MID(Table1[[#This Row],[category]], FIND("|", Table1[[#This Row],[category]]) + 1, FIND("|", Table1[[#This Row],[category]], FIND("|", Table1[[#This Row],[category]]) + 1) - FIND("|", Table1[[#This Row],[category]]) - 1))</f>
        <v>Accessories&amp;Peripherals</v>
      </c>
      <c r="G1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 s="5">
        <v>349</v>
      </c>
      <c r="I17" s="6">
        <v>399</v>
      </c>
      <c r="J17" s="7">
        <v>0.13</v>
      </c>
      <c r="K17" s="7" t="str">
        <f>IF(Table1[[#This Row],[discount_percentage]]&gt;=50%, "YES", "NO")</f>
        <v>NO</v>
      </c>
      <c r="L17" s="7" t="str">
        <f>IF(Table1[[#This Row],[discount_percentage]]&lt;20%, "&lt;20%", IF(Table1[[#This Row],[discount_percentage]]&lt;=40%, "20%-40%", IF(Table1[[#This Row],[discount_percentage]]&lt;=60%, "41%-60%", IF(Table1[[#This Row],[discount_percentage]]&lt;=80%, "61%-80%", "&gt;80%"))))</f>
        <v>&lt;20%</v>
      </c>
      <c r="M17" s="7" t="str">
        <f>IF(Table1[[#This Row],[discounted_price]]&lt;200, "&lt;200", IF(Table1[[#This Row],[discounted_price]]&lt;=500, "200-500", "&gt;500"))</f>
        <v>200-500</v>
      </c>
      <c r="N17" s="5">
        <v>4.4000000000000004</v>
      </c>
      <c r="O17" s="8">
        <v>18757</v>
      </c>
      <c r="P17" s="9" t="str">
        <f>IF(Table1[[#This Row],[rating_count]]&gt;1000, "More than 1000", "Fewer than 1000")</f>
        <v>More than 1000</v>
      </c>
      <c r="Q17" s="8">
        <f>IFERROR( VALUE(Table1[[#This Row],[rating]]) * VALUE((Table1[[#This Row],[rating_count]]/1000)), 0)</f>
        <v>82.530800000000013</v>
      </c>
      <c r="R17" s="6">
        <f>IFERROR( VALUE(Table1[[#This Row],[actual_price]]) * VALUE(Table1[[#This Row],[rating_count]]), 0)</f>
        <v>7484043</v>
      </c>
      <c r="S17" s="5" t="s">
        <v>159</v>
      </c>
      <c r="T17" s="5" t="s">
        <v>160</v>
      </c>
      <c r="U17" s="5" t="s">
        <v>161</v>
      </c>
      <c r="V17" s="5" t="s">
        <v>162</v>
      </c>
      <c r="W17" s="5" t="s">
        <v>163</v>
      </c>
      <c r="X17" s="5" t="s">
        <v>164</v>
      </c>
      <c r="Y17" s="5" t="s">
        <v>165</v>
      </c>
      <c r="Z17" s="5" t="s">
        <v>166</v>
      </c>
    </row>
    <row r="18" spans="1:26" ht="15.75">
      <c r="A18" s="5" t="s">
        <v>167</v>
      </c>
      <c r="B18" s="5" t="s">
        <v>168</v>
      </c>
      <c r="C18" s="5" t="str">
        <f>LEFT(Table1[[#This Row],[product_name]], 27)</f>
        <v>MI 80 cm (32 inches) 5A Ser</v>
      </c>
      <c r="D18" s="5" t="s">
        <v>169</v>
      </c>
      <c r="E18" s="5" t="str">
        <f>TRIM(LEFT(Table1[[#This Row],[category]], FIND("|", Table1[[#This Row],[category]]) - 1))</f>
        <v>Electronics</v>
      </c>
      <c r="F18" s="5" t="str">
        <f>TRIM(MID(Table1[[#This Row],[category]], FIND("|", Table1[[#This Row],[category]]) + 1, FIND("|", Table1[[#This Row],[category]], FIND("|", Table1[[#This Row],[category]]) + 1) - FIND("|", Table1[[#This Row],[category]]) - 1))</f>
        <v>HomeTheater,TV&amp;Video</v>
      </c>
      <c r="G18" s="5" t="str">
        <f>TRIM(MID(Table1[[#This Row],[category]], FIND("|", Table1[[#This Row],[category]], FIND("|", Table1[[#This Row],[category]]) + 1) + 1, FIND("|", Table1[[#This Row],[category]], FIND("|", Table1[[#This Row],[category]], FIND("|", Table1[[#This Row],[category]]) + 1) + 1) - FIND("|", Table1[[#This Row],[category]], FIND("|", Table1[[#This Row],[category]]) + 1) - 1))</f>
        <v>Televisions</v>
      </c>
      <c r="H18" s="6">
        <v>13999</v>
      </c>
      <c r="I18" s="6">
        <v>24999</v>
      </c>
      <c r="J18" s="7">
        <v>0.44</v>
      </c>
      <c r="K18" s="7" t="str">
        <f>IF(Table1[[#This Row],[discount_percentage]]&gt;=50%, "YES", "NO")</f>
        <v>NO</v>
      </c>
      <c r="L18" s="7" t="str">
        <f>IF(Table1[[#This Row],[discount_percentage]]&lt;20%, "&lt;20%", IF(Table1[[#This Row],[discount_percentage]]&lt;=40%, "20%-40%", IF(Table1[[#This Row],[discount_percentage]]&lt;=60%, "41%-60%", IF(Table1[[#This Row],[discount_percentage]]&lt;=80%, "61%-80%", "&gt;80%"))))</f>
        <v>41%-60%</v>
      </c>
      <c r="M18" s="7" t="str">
        <f>IF(Table1[[#This Row],[discounted_price]]&lt;200, "&lt;200", IF(Table1[[#This Row],[discounted_price]]&lt;=500, "200-500", "&gt;500"))</f>
        <v>&gt;500</v>
      </c>
      <c r="N18" s="5">
        <v>4.2</v>
      </c>
      <c r="O18" s="8">
        <v>32840</v>
      </c>
      <c r="P18" s="9" t="str">
        <f>IF(Table1[[#This Row],[rating_count]]&gt;1000, "More than 1000", "Fewer than 1000")</f>
        <v>More than 1000</v>
      </c>
      <c r="Q18" s="8">
        <f>IFERROR( VALUE(Table1[[#This Row],[rating]]) * VALUE((Table1[[#This Row],[rating_count]]/1000)), 0)</f>
        <v>137.92800000000003</v>
      </c>
      <c r="R18" s="6">
        <f>IFERROR( VALUE(Table1[[#This Row],[actual_price]]) * VALUE(Table1[[#This Row],[rating_count]]), 0)</f>
        <v>820967160</v>
      </c>
      <c r="S18" s="5" t="s">
        <v>170</v>
      </c>
      <c r="T18" s="5" t="s">
        <v>171</v>
      </c>
      <c r="U18" s="5" t="s">
        <v>172</v>
      </c>
      <c r="V18" s="5" t="s">
        <v>173</v>
      </c>
      <c r="W18" s="5" t="s">
        <v>174</v>
      </c>
      <c r="X18" s="5" t="s">
        <v>175</v>
      </c>
      <c r="Y18" s="5" t="s">
        <v>176</v>
      </c>
      <c r="Z18" s="5" t="s">
        <v>177</v>
      </c>
    </row>
    <row r="19" spans="1:26" ht="15.75">
      <c r="A19" s="5" t="s">
        <v>178</v>
      </c>
      <c r="B19" s="5" t="s">
        <v>179</v>
      </c>
      <c r="C19" s="5" t="str">
        <f>LEFT(Table1[[#This Row],[product_name]], 27)</f>
        <v>Ambrane Unbreakable 60W / 3</v>
      </c>
      <c r="D19" s="5" t="s">
        <v>18</v>
      </c>
      <c r="E19" s="5" t="str">
        <f>TRIM(LEFT(Table1[[#This Row],[category]], FIND("|", Table1[[#This Row],[category]]) - 1))</f>
        <v>Computers&amp;Accessories</v>
      </c>
      <c r="F19" s="5" t="str">
        <f>TRIM(MID(Table1[[#This Row],[category]], FIND("|", Table1[[#This Row],[category]]) + 1, FIND("|", Table1[[#This Row],[category]], FIND("|", Table1[[#This Row],[category]]) + 1) - FIND("|", Table1[[#This Row],[category]]) - 1))</f>
        <v>Accessories&amp;Peripherals</v>
      </c>
      <c r="G1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 s="5">
        <v>249</v>
      </c>
      <c r="I19" s="6">
        <v>399</v>
      </c>
      <c r="J19" s="7">
        <v>0.38</v>
      </c>
      <c r="K19" s="7" t="str">
        <f>IF(Table1[[#This Row],[discount_percentage]]&gt;=50%, "YES", "NO")</f>
        <v>NO</v>
      </c>
      <c r="L19" s="7" t="str">
        <f>IF(Table1[[#This Row],[discount_percentage]]&lt;20%, "&lt;20%", IF(Table1[[#This Row],[discount_percentage]]&lt;=40%, "20%-40%", IF(Table1[[#This Row],[discount_percentage]]&lt;=60%, "41%-60%", IF(Table1[[#This Row],[discount_percentage]]&lt;=80%, "61%-80%", "&gt;80%"))))</f>
        <v>20%-40%</v>
      </c>
      <c r="M19" s="7" t="str">
        <f>IF(Table1[[#This Row],[discounted_price]]&lt;200, "&lt;200", IF(Table1[[#This Row],[discounted_price]]&lt;=500, "200-500", "&gt;500"))</f>
        <v>200-500</v>
      </c>
      <c r="N19" s="5">
        <v>4</v>
      </c>
      <c r="O19" s="8">
        <v>43994</v>
      </c>
      <c r="P19" s="9" t="str">
        <f>IF(Table1[[#This Row],[rating_count]]&gt;1000, "More than 1000", "Fewer than 1000")</f>
        <v>More than 1000</v>
      </c>
      <c r="Q19" s="8">
        <f>IFERROR( VALUE(Table1[[#This Row],[rating]]) * VALUE((Table1[[#This Row],[rating_count]]/1000)), 0)</f>
        <v>175.976</v>
      </c>
      <c r="R19" s="6">
        <f>IFERROR( VALUE(Table1[[#This Row],[actual_price]]) * VALUE(Table1[[#This Row],[rating_count]]), 0)</f>
        <v>17553606</v>
      </c>
      <c r="S19" s="5" t="s">
        <v>180</v>
      </c>
      <c r="T19" s="5" t="s">
        <v>30</v>
      </c>
      <c r="U19" s="5" t="s">
        <v>31</v>
      </c>
      <c r="V19" s="5" t="s">
        <v>32</v>
      </c>
      <c r="W19" s="5" t="s">
        <v>33</v>
      </c>
      <c r="X19" s="5" t="s">
        <v>34</v>
      </c>
      <c r="Y19" s="5" t="s">
        <v>181</v>
      </c>
      <c r="Z19" s="5" t="s">
        <v>182</v>
      </c>
    </row>
    <row r="20" spans="1:26" ht="15.75">
      <c r="A20" s="5" t="s">
        <v>183</v>
      </c>
      <c r="B20" s="5" t="s">
        <v>184</v>
      </c>
      <c r="C20" s="5" t="str">
        <f>LEFT(Table1[[#This Row],[product_name]], 27)</f>
        <v>boAt Type C A325 Tangle-fre</v>
      </c>
      <c r="D20" s="5" t="s">
        <v>18</v>
      </c>
      <c r="E20" s="5" t="str">
        <f>TRIM(LEFT(Table1[[#This Row],[category]], FIND("|", Table1[[#This Row],[category]]) - 1))</f>
        <v>Computers&amp;Accessories</v>
      </c>
      <c r="F20" s="5" t="str">
        <f>TRIM(MID(Table1[[#This Row],[category]], FIND("|", Table1[[#This Row],[category]]) + 1, FIND("|", Table1[[#This Row],[category]], FIND("|", Table1[[#This Row],[category]]) + 1) - FIND("|", Table1[[#This Row],[category]]) - 1))</f>
        <v>Accessories&amp;Peripherals</v>
      </c>
      <c r="G2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 s="5">
        <v>199</v>
      </c>
      <c r="I20" s="6">
        <v>499</v>
      </c>
      <c r="J20" s="7">
        <v>0.6</v>
      </c>
      <c r="K20" s="7" t="str">
        <f>IF(Table1[[#This Row],[discount_percentage]]&gt;=50%, "YES", "NO")</f>
        <v>YES</v>
      </c>
      <c r="L20" s="7" t="str">
        <f>IF(Table1[[#This Row],[discount_percentage]]&lt;20%, "&lt;20%", IF(Table1[[#This Row],[discount_percentage]]&lt;=40%, "20%-40%", IF(Table1[[#This Row],[discount_percentage]]&lt;=60%, "41%-60%", IF(Table1[[#This Row],[discount_percentage]]&lt;=80%, "61%-80%", "&gt;80%"))))</f>
        <v>41%-60%</v>
      </c>
      <c r="M20" s="7" t="str">
        <f>IF(Table1[[#This Row],[discounted_price]]&lt;200, "&lt;200", IF(Table1[[#This Row],[discounted_price]]&lt;=500, "200-500", "&gt;500"))</f>
        <v>&lt;200</v>
      </c>
      <c r="N20" s="5">
        <v>4.0999999999999996</v>
      </c>
      <c r="O20" s="8">
        <v>13045</v>
      </c>
      <c r="P20" s="9" t="str">
        <f>IF(Table1[[#This Row],[rating_count]]&gt;1000, "More than 1000", "Fewer than 1000")</f>
        <v>More than 1000</v>
      </c>
      <c r="Q20" s="8">
        <f>IFERROR( VALUE(Table1[[#This Row],[rating]]) * VALUE((Table1[[#This Row],[rating_count]]/1000)), 0)</f>
        <v>53.484499999999997</v>
      </c>
      <c r="R20" s="6">
        <f>IFERROR( VALUE(Table1[[#This Row],[actual_price]]) * VALUE(Table1[[#This Row],[rating_count]]), 0)</f>
        <v>6509455</v>
      </c>
      <c r="S20" s="5" t="s">
        <v>185</v>
      </c>
      <c r="T20" s="5" t="s">
        <v>186</v>
      </c>
      <c r="U20" s="5" t="s">
        <v>187</v>
      </c>
      <c r="V20" s="5" t="s">
        <v>188</v>
      </c>
      <c r="W20" s="5" t="s">
        <v>189</v>
      </c>
      <c r="X20" s="5" t="s">
        <v>190</v>
      </c>
      <c r="Y20" s="5" t="s">
        <v>191</v>
      </c>
      <c r="Z20" s="5" t="s">
        <v>192</v>
      </c>
    </row>
    <row r="21" spans="1:26" ht="15.75">
      <c r="A21" s="5" t="s">
        <v>193</v>
      </c>
      <c r="B21" s="5" t="s">
        <v>194</v>
      </c>
      <c r="C21" s="5" t="str">
        <f>LEFT(Table1[[#This Row],[product_name]], 27)</f>
        <v>LG 80 cm (32 inches) HD Rea</v>
      </c>
      <c r="D21" s="5" t="s">
        <v>169</v>
      </c>
      <c r="E21" s="5" t="str">
        <f>TRIM(LEFT(Table1[[#This Row],[category]], FIND("|", Table1[[#This Row],[category]]) - 1))</f>
        <v>Electronics</v>
      </c>
      <c r="F21" s="5" t="str">
        <f>TRIM(MID(Table1[[#This Row],[category]], FIND("|", Table1[[#This Row],[category]]) + 1, FIND("|", Table1[[#This Row],[category]], FIND("|", Table1[[#This Row],[category]]) + 1) - FIND("|", Table1[[#This Row],[category]]) - 1))</f>
        <v>HomeTheater,TV&amp;Video</v>
      </c>
      <c r="G21" s="5" t="str">
        <f>TRIM(MID(Table1[[#This Row],[category]], FIND("|", Table1[[#This Row],[category]], FIND("|", Table1[[#This Row],[category]]) + 1) + 1, FIND("|", Table1[[#This Row],[category]], FIND("|", Table1[[#This Row],[category]], FIND("|", Table1[[#This Row],[category]]) + 1) + 1) - FIND("|", Table1[[#This Row],[category]], FIND("|", Table1[[#This Row],[category]]) + 1) - 1))</f>
        <v>Televisions</v>
      </c>
      <c r="H21" s="6">
        <v>13490</v>
      </c>
      <c r="I21" s="6">
        <v>21990</v>
      </c>
      <c r="J21" s="7">
        <v>0.39</v>
      </c>
      <c r="K21" s="7" t="str">
        <f>IF(Table1[[#This Row],[discount_percentage]]&gt;=50%, "YES", "NO")</f>
        <v>NO</v>
      </c>
      <c r="L21" s="7" t="str">
        <f>IF(Table1[[#This Row],[discount_percentage]]&lt;20%, "&lt;20%", IF(Table1[[#This Row],[discount_percentage]]&lt;=40%, "20%-40%", IF(Table1[[#This Row],[discount_percentage]]&lt;=60%, "41%-60%", IF(Table1[[#This Row],[discount_percentage]]&lt;=80%, "61%-80%", "&gt;80%"))))</f>
        <v>20%-40%</v>
      </c>
      <c r="M21" s="7" t="str">
        <f>IF(Table1[[#This Row],[discounted_price]]&lt;200, "&lt;200", IF(Table1[[#This Row],[discounted_price]]&lt;=500, "200-500", "&gt;500"))</f>
        <v>&gt;500</v>
      </c>
      <c r="N21" s="5">
        <v>4.3</v>
      </c>
      <c r="O21" s="8">
        <v>11976</v>
      </c>
      <c r="P21" s="9" t="str">
        <f>IF(Table1[[#This Row],[rating_count]]&gt;1000, "More than 1000", "Fewer than 1000")</f>
        <v>More than 1000</v>
      </c>
      <c r="Q21" s="8">
        <f>IFERROR( VALUE(Table1[[#This Row],[rating]]) * VALUE((Table1[[#This Row],[rating_count]]/1000)), 0)</f>
        <v>51.4968</v>
      </c>
      <c r="R21" s="6">
        <f>IFERROR( VALUE(Table1[[#This Row],[actual_price]]) * VALUE(Table1[[#This Row],[rating_count]]), 0)</f>
        <v>263352240</v>
      </c>
      <c r="S21" s="5" t="s">
        <v>195</v>
      </c>
      <c r="T21" s="5" t="s">
        <v>196</v>
      </c>
      <c r="U21" s="5" t="s">
        <v>197</v>
      </c>
      <c r="V21" s="5" t="s">
        <v>198</v>
      </c>
      <c r="W21" s="5" t="s">
        <v>199</v>
      </c>
      <c r="X21" s="5" t="s">
        <v>200</v>
      </c>
      <c r="Y21" s="5" t="s">
        <v>201</v>
      </c>
      <c r="Z21" s="5" t="s">
        <v>202</v>
      </c>
    </row>
    <row r="22" spans="1:26" ht="15.75">
      <c r="A22" s="5" t="s">
        <v>203</v>
      </c>
      <c r="B22" s="5" t="s">
        <v>204</v>
      </c>
      <c r="C22" s="5" t="str">
        <f>LEFT(Table1[[#This Row],[product_name]], 27)</f>
        <v>Duracell USB Lightning Appl</v>
      </c>
      <c r="D22" s="5" t="s">
        <v>18</v>
      </c>
      <c r="E22" s="5" t="str">
        <f>TRIM(LEFT(Table1[[#This Row],[category]], FIND("|", Table1[[#This Row],[category]]) - 1))</f>
        <v>Computers&amp;Accessories</v>
      </c>
      <c r="F22" s="5" t="str">
        <f>TRIM(MID(Table1[[#This Row],[category]], FIND("|", Table1[[#This Row],[category]]) + 1, FIND("|", Table1[[#This Row],[category]], FIND("|", Table1[[#This Row],[category]]) + 1) - FIND("|", Table1[[#This Row],[category]]) - 1))</f>
        <v>Accessories&amp;Peripherals</v>
      </c>
      <c r="G2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2" s="5">
        <v>970</v>
      </c>
      <c r="I22" s="6">
        <v>1799</v>
      </c>
      <c r="J22" s="7">
        <v>0.46</v>
      </c>
      <c r="K22" s="7" t="str">
        <f>IF(Table1[[#This Row],[discount_percentage]]&gt;=50%, "YES", "NO")</f>
        <v>NO</v>
      </c>
      <c r="L22" s="7" t="str">
        <f>IF(Table1[[#This Row],[discount_percentage]]&lt;20%, "&lt;20%", IF(Table1[[#This Row],[discount_percentage]]&lt;=40%, "20%-40%", IF(Table1[[#This Row],[discount_percentage]]&lt;=60%, "41%-60%", IF(Table1[[#This Row],[discount_percentage]]&lt;=80%, "61%-80%", "&gt;80%"))))</f>
        <v>41%-60%</v>
      </c>
      <c r="M22" s="7" t="str">
        <f>IF(Table1[[#This Row],[discounted_price]]&lt;200, "&lt;200", IF(Table1[[#This Row],[discounted_price]]&lt;=500, "200-500", "&gt;500"))</f>
        <v>&gt;500</v>
      </c>
      <c r="N22" s="5">
        <v>4.5</v>
      </c>
      <c r="O22" s="8">
        <v>815</v>
      </c>
      <c r="P22" s="9" t="str">
        <f>IF(Table1[[#This Row],[rating_count]]&gt;1000, "More than 1000", "Fewer than 1000")</f>
        <v>Fewer than 1000</v>
      </c>
      <c r="Q22" s="8">
        <f>IFERROR( VALUE(Table1[[#This Row],[rating]]) * VALUE((Table1[[#This Row],[rating_count]]/1000)), 0)</f>
        <v>3.6674999999999995</v>
      </c>
      <c r="R22" s="6">
        <f>IFERROR( VALUE(Table1[[#This Row],[actual_price]]) * VALUE(Table1[[#This Row],[rating_count]]), 0)</f>
        <v>1466185</v>
      </c>
      <c r="S22" s="5" t="s">
        <v>205</v>
      </c>
      <c r="T22" s="5" t="s">
        <v>206</v>
      </c>
      <c r="U22" s="5" t="s">
        <v>207</v>
      </c>
      <c r="V22" s="5" t="s">
        <v>208</v>
      </c>
      <c r="W22" s="5" t="s">
        <v>209</v>
      </c>
      <c r="X22" s="5" t="s">
        <v>210</v>
      </c>
      <c r="Y22" s="5" t="s">
        <v>211</v>
      </c>
      <c r="Z22" s="5" t="s">
        <v>212</v>
      </c>
    </row>
    <row r="23" spans="1:26" ht="15.75">
      <c r="A23" s="5" t="s">
        <v>213</v>
      </c>
      <c r="B23" s="5" t="s">
        <v>214</v>
      </c>
      <c r="C23" s="5" t="str">
        <f>LEFT(Table1[[#This Row],[product_name]], 27)</f>
        <v>tizum HDMI to VGA Adapter C</v>
      </c>
      <c r="D23" s="5" t="s">
        <v>129</v>
      </c>
      <c r="E23" s="5" t="str">
        <f>TRIM(LEFT(Table1[[#This Row],[category]], FIND("|", Table1[[#This Row],[category]]) - 1))</f>
        <v>Electronics</v>
      </c>
      <c r="F23" s="5" t="str">
        <f>TRIM(MID(Table1[[#This Row],[category]], FIND("|", Table1[[#This Row],[category]]) + 1, FIND("|", Table1[[#This Row],[category]], FIND("|", Table1[[#This Row],[category]]) + 1) - FIND("|", Table1[[#This Row],[category]]) - 1))</f>
        <v>HomeTheater,TV&amp;Video</v>
      </c>
      <c r="G23" s="5" t="str">
        <f>TRIM(MID(Table1[[#This Row],[category]], FIND("|", Table1[[#This Row],[category]], FIND("|", Table1[[#This Row],[category]]) + 1) + 1, FIND("|", Table1[[#This Row],[category]], FIND("|", Table1[[#This Row],[category]], FIND("|", Table1[[#This Row],[category]]) + 1) + 1) - FIND("|", Table1[[#This Row],[category]], FIND("|", Table1[[#This Row],[category]]) + 1) - 1))</f>
        <v>Accessories</v>
      </c>
      <c r="H23" s="5">
        <v>279</v>
      </c>
      <c r="I23" s="6">
        <v>499</v>
      </c>
      <c r="J23" s="7">
        <v>0.44</v>
      </c>
      <c r="K23" s="7" t="str">
        <f>IF(Table1[[#This Row],[discount_percentage]]&gt;=50%, "YES", "NO")</f>
        <v>NO</v>
      </c>
      <c r="L23" s="7" t="str">
        <f>IF(Table1[[#This Row],[discount_percentage]]&lt;20%, "&lt;20%", IF(Table1[[#This Row],[discount_percentage]]&lt;=40%, "20%-40%", IF(Table1[[#This Row],[discount_percentage]]&lt;=60%, "41%-60%", IF(Table1[[#This Row],[discount_percentage]]&lt;=80%, "61%-80%", "&gt;80%"))))</f>
        <v>41%-60%</v>
      </c>
      <c r="M23" s="7" t="str">
        <f>IF(Table1[[#This Row],[discounted_price]]&lt;200, "&lt;200", IF(Table1[[#This Row],[discounted_price]]&lt;=500, "200-500", "&gt;500"))</f>
        <v>200-500</v>
      </c>
      <c r="N23" s="5">
        <v>3.7</v>
      </c>
      <c r="O23" s="8">
        <v>10962</v>
      </c>
      <c r="P23" s="9" t="str">
        <f>IF(Table1[[#This Row],[rating_count]]&gt;1000, "More than 1000", "Fewer than 1000")</f>
        <v>More than 1000</v>
      </c>
      <c r="Q23" s="8">
        <f>IFERROR( VALUE(Table1[[#This Row],[rating]]) * VALUE((Table1[[#This Row],[rating_count]]/1000)), 0)</f>
        <v>40.559400000000004</v>
      </c>
      <c r="R23" s="6">
        <f>IFERROR( VALUE(Table1[[#This Row],[actual_price]]) * VALUE(Table1[[#This Row],[rating_count]]), 0)</f>
        <v>5470038</v>
      </c>
      <c r="S23" s="5" t="s">
        <v>215</v>
      </c>
      <c r="T23" s="5" t="s">
        <v>216</v>
      </c>
      <c r="U23" s="5" t="s">
        <v>217</v>
      </c>
      <c r="V23" s="5" t="s">
        <v>218</v>
      </c>
      <c r="W23" s="5" t="s">
        <v>219</v>
      </c>
      <c r="X23" s="5" t="s">
        <v>220</v>
      </c>
      <c r="Y23" s="5" t="s">
        <v>221</v>
      </c>
      <c r="Z23" s="5" t="s">
        <v>222</v>
      </c>
    </row>
    <row r="24" spans="1:26" ht="15.75">
      <c r="A24" s="5" t="s">
        <v>223</v>
      </c>
      <c r="B24" s="5" t="s">
        <v>224</v>
      </c>
      <c r="C24" s="5" t="str">
        <f>LEFT(Table1[[#This Row],[product_name]], 27)</f>
        <v>Samsung 80 cm (32 Inches) W</v>
      </c>
      <c r="D24" s="5" t="s">
        <v>169</v>
      </c>
      <c r="E24" s="5" t="str">
        <f>TRIM(LEFT(Table1[[#This Row],[category]], FIND("|", Table1[[#This Row],[category]]) - 1))</f>
        <v>Electronics</v>
      </c>
      <c r="F24" s="5" t="str">
        <f>TRIM(MID(Table1[[#This Row],[category]], FIND("|", Table1[[#This Row],[category]]) + 1, FIND("|", Table1[[#This Row],[category]], FIND("|", Table1[[#This Row],[category]]) + 1) - FIND("|", Table1[[#This Row],[category]]) - 1))</f>
        <v>HomeTheater,TV&amp;Video</v>
      </c>
      <c r="G24" s="5" t="str">
        <f>TRIM(MID(Table1[[#This Row],[category]], FIND("|", Table1[[#This Row],[category]], FIND("|", Table1[[#This Row],[category]]) + 1) + 1, FIND("|", Table1[[#This Row],[category]], FIND("|", Table1[[#This Row],[category]], FIND("|", Table1[[#This Row],[category]]) + 1) + 1) - FIND("|", Table1[[#This Row],[category]], FIND("|", Table1[[#This Row],[category]]) + 1) - 1))</f>
        <v>Televisions</v>
      </c>
      <c r="H24" s="6">
        <v>13490</v>
      </c>
      <c r="I24" s="6">
        <v>22900</v>
      </c>
      <c r="J24" s="7">
        <v>0.41</v>
      </c>
      <c r="K24" s="7" t="str">
        <f>IF(Table1[[#This Row],[discount_percentage]]&gt;=50%, "YES", "NO")</f>
        <v>NO</v>
      </c>
      <c r="L24" s="7" t="str">
        <f>IF(Table1[[#This Row],[discount_percentage]]&lt;20%, "&lt;20%", IF(Table1[[#This Row],[discount_percentage]]&lt;=40%, "20%-40%", IF(Table1[[#This Row],[discount_percentage]]&lt;=60%, "41%-60%", IF(Table1[[#This Row],[discount_percentage]]&lt;=80%, "61%-80%", "&gt;80%"))))</f>
        <v>41%-60%</v>
      </c>
      <c r="M24" s="7" t="str">
        <f>IF(Table1[[#This Row],[discounted_price]]&lt;200, "&lt;200", IF(Table1[[#This Row],[discounted_price]]&lt;=500, "200-500", "&gt;500"))</f>
        <v>&gt;500</v>
      </c>
      <c r="N24" s="5">
        <v>4.3</v>
      </c>
      <c r="O24" s="8">
        <v>16299</v>
      </c>
      <c r="P24" s="9" t="str">
        <f>IF(Table1[[#This Row],[rating_count]]&gt;1000, "More than 1000", "Fewer than 1000")</f>
        <v>More than 1000</v>
      </c>
      <c r="Q24" s="8">
        <f>IFERROR( VALUE(Table1[[#This Row],[rating]]) * VALUE((Table1[[#This Row],[rating_count]]/1000)), 0)</f>
        <v>70.085699999999989</v>
      </c>
      <c r="R24" s="6">
        <f>IFERROR( VALUE(Table1[[#This Row],[actual_price]]) * VALUE(Table1[[#This Row],[rating_count]]), 0)</f>
        <v>373247100</v>
      </c>
      <c r="S24" s="5" t="s">
        <v>225</v>
      </c>
      <c r="T24" s="5" t="s">
        <v>226</v>
      </c>
      <c r="U24" s="5" t="s">
        <v>227</v>
      </c>
      <c r="V24" s="5" t="s">
        <v>228</v>
      </c>
      <c r="W24" s="5" t="s">
        <v>229</v>
      </c>
      <c r="X24" s="5" t="s">
        <v>230</v>
      </c>
      <c r="Y24" s="5" t="s">
        <v>231</v>
      </c>
      <c r="Z24" s="5" t="s">
        <v>232</v>
      </c>
    </row>
    <row r="25" spans="1:26" ht="15.75">
      <c r="A25" s="5" t="s">
        <v>233</v>
      </c>
      <c r="B25" s="5" t="s">
        <v>234</v>
      </c>
      <c r="C25" s="5" t="str">
        <f>LEFT(Table1[[#This Row],[product_name]], 27)</f>
        <v>Flix Micro Usb Cable For Sm</v>
      </c>
      <c r="D25" s="5" t="s">
        <v>18</v>
      </c>
      <c r="E25" s="5" t="str">
        <f>TRIM(LEFT(Table1[[#This Row],[category]], FIND("|", Table1[[#This Row],[category]]) - 1))</f>
        <v>Computers&amp;Accessories</v>
      </c>
      <c r="F25" s="5" t="str">
        <f>TRIM(MID(Table1[[#This Row],[category]], FIND("|", Table1[[#This Row],[category]]) + 1, FIND("|", Table1[[#This Row],[category]], FIND("|", Table1[[#This Row],[category]]) + 1) - FIND("|", Table1[[#This Row],[category]]) - 1))</f>
        <v>Accessories&amp;Peripherals</v>
      </c>
      <c r="G2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 s="5">
        <v>59</v>
      </c>
      <c r="I25" s="6">
        <v>199</v>
      </c>
      <c r="J25" s="7">
        <v>0.7</v>
      </c>
      <c r="K25" s="7" t="str">
        <f>IF(Table1[[#This Row],[discount_percentage]]&gt;=50%, "YES", "NO")</f>
        <v>YES</v>
      </c>
      <c r="L25" s="7" t="str">
        <f>IF(Table1[[#This Row],[discount_percentage]]&lt;20%, "&lt;20%", IF(Table1[[#This Row],[discount_percentage]]&lt;=40%, "20%-40%", IF(Table1[[#This Row],[discount_percentage]]&lt;=60%, "41%-60%", IF(Table1[[#This Row],[discount_percentage]]&lt;=80%, "61%-80%", "&gt;80%"))))</f>
        <v>61%-80%</v>
      </c>
      <c r="M25" s="7" t="str">
        <f>IF(Table1[[#This Row],[discounted_price]]&lt;200, "&lt;200", IF(Table1[[#This Row],[discounted_price]]&lt;=500, "200-500", "&gt;500"))</f>
        <v>&lt;200</v>
      </c>
      <c r="N25" s="5">
        <v>4</v>
      </c>
      <c r="O25" s="8">
        <v>9378</v>
      </c>
      <c r="P25" s="9" t="str">
        <f>IF(Table1[[#This Row],[rating_count]]&gt;1000, "More than 1000", "Fewer than 1000")</f>
        <v>More than 1000</v>
      </c>
      <c r="Q25" s="8">
        <f>IFERROR( VALUE(Table1[[#This Row],[rating]]) * VALUE((Table1[[#This Row],[rating_count]]/1000)), 0)</f>
        <v>37.512</v>
      </c>
      <c r="R25" s="6">
        <f>IFERROR( VALUE(Table1[[#This Row],[actual_price]]) * VALUE(Table1[[#This Row],[rating_count]]), 0)</f>
        <v>1866222</v>
      </c>
      <c r="S25" s="5" t="s">
        <v>235</v>
      </c>
      <c r="T25" s="5" t="s">
        <v>236</v>
      </c>
      <c r="U25" s="5" t="s">
        <v>237</v>
      </c>
      <c r="V25" s="5" t="s">
        <v>238</v>
      </c>
      <c r="W25" s="5" t="s">
        <v>239</v>
      </c>
      <c r="X25" s="5" t="s">
        <v>240</v>
      </c>
      <c r="Y25" s="5" t="s">
        <v>241</v>
      </c>
      <c r="Z25" s="5" t="s">
        <v>242</v>
      </c>
    </row>
    <row r="26" spans="1:26" ht="15.75">
      <c r="A26" s="5" t="s">
        <v>243</v>
      </c>
      <c r="B26" s="5" t="s">
        <v>244</v>
      </c>
      <c r="C26" s="5" t="str">
        <f>LEFT(Table1[[#This Row],[product_name]], 27)</f>
        <v>Acer 80 cm (32 inches) I Se</v>
      </c>
      <c r="D26" s="5" t="s">
        <v>169</v>
      </c>
      <c r="E26" s="5" t="str">
        <f>TRIM(LEFT(Table1[[#This Row],[category]], FIND("|", Table1[[#This Row],[category]]) - 1))</f>
        <v>Electronics</v>
      </c>
      <c r="F26" s="5" t="str">
        <f>TRIM(MID(Table1[[#This Row],[category]], FIND("|", Table1[[#This Row],[category]]) + 1, FIND("|", Table1[[#This Row],[category]], FIND("|", Table1[[#This Row],[category]]) + 1) - FIND("|", Table1[[#This Row],[category]]) - 1))</f>
        <v>HomeTheater,TV&amp;Video</v>
      </c>
      <c r="G26" s="5" t="str">
        <f>TRIM(MID(Table1[[#This Row],[category]], FIND("|", Table1[[#This Row],[category]], FIND("|", Table1[[#This Row],[category]]) + 1) + 1, FIND("|", Table1[[#This Row],[category]], FIND("|", Table1[[#This Row],[category]], FIND("|", Table1[[#This Row],[category]]) + 1) + 1) - FIND("|", Table1[[#This Row],[category]], FIND("|", Table1[[#This Row],[category]]) + 1) - 1))</f>
        <v>Televisions</v>
      </c>
      <c r="H26" s="6">
        <v>11499</v>
      </c>
      <c r="I26" s="6">
        <v>19990</v>
      </c>
      <c r="J26" s="7">
        <v>0.42</v>
      </c>
      <c r="K26" s="7" t="str">
        <f>IF(Table1[[#This Row],[discount_percentage]]&gt;=50%, "YES", "NO")</f>
        <v>NO</v>
      </c>
      <c r="L26" s="7" t="str">
        <f>IF(Table1[[#This Row],[discount_percentage]]&lt;20%, "&lt;20%", IF(Table1[[#This Row],[discount_percentage]]&lt;=40%, "20%-40%", IF(Table1[[#This Row],[discount_percentage]]&lt;=60%, "41%-60%", IF(Table1[[#This Row],[discount_percentage]]&lt;=80%, "61%-80%", "&gt;80%"))))</f>
        <v>41%-60%</v>
      </c>
      <c r="M26" s="7" t="str">
        <f>IF(Table1[[#This Row],[discounted_price]]&lt;200, "&lt;200", IF(Table1[[#This Row],[discounted_price]]&lt;=500, "200-500", "&gt;500"))</f>
        <v>&gt;500</v>
      </c>
      <c r="N26" s="5">
        <v>4.3</v>
      </c>
      <c r="O26" s="8">
        <v>4703</v>
      </c>
      <c r="P26" s="9" t="str">
        <f>IF(Table1[[#This Row],[rating_count]]&gt;1000, "More than 1000", "Fewer than 1000")</f>
        <v>More than 1000</v>
      </c>
      <c r="Q26" s="8">
        <f>IFERROR( VALUE(Table1[[#This Row],[rating]]) * VALUE((Table1[[#This Row],[rating_count]]/1000)), 0)</f>
        <v>20.222899999999999</v>
      </c>
      <c r="R26" s="6">
        <f>IFERROR( VALUE(Table1[[#This Row],[actual_price]]) * VALUE(Table1[[#This Row],[rating_count]]), 0)</f>
        <v>94012970</v>
      </c>
      <c r="S26" s="5" t="s">
        <v>245</v>
      </c>
      <c r="T26" s="5" t="s">
        <v>246</v>
      </c>
      <c r="U26" s="5" t="s">
        <v>247</v>
      </c>
      <c r="V26" s="5" t="s">
        <v>248</v>
      </c>
      <c r="W26" s="5" t="s">
        <v>249</v>
      </c>
      <c r="X26" s="5" t="s">
        <v>13024</v>
      </c>
      <c r="Y26" s="5" t="s">
        <v>250</v>
      </c>
      <c r="Z26" s="5" t="s">
        <v>251</v>
      </c>
    </row>
    <row r="27" spans="1:26" ht="15.75">
      <c r="A27" s="5" t="s">
        <v>252</v>
      </c>
      <c r="B27" s="5" t="s">
        <v>253</v>
      </c>
      <c r="C27" s="5" t="str">
        <f>LEFT(Table1[[#This Row],[product_name]], 27)</f>
        <v>Tizum High Speed HDMI Cable</v>
      </c>
      <c r="D27" s="5" t="s">
        <v>129</v>
      </c>
      <c r="E27" s="5" t="str">
        <f>TRIM(LEFT(Table1[[#This Row],[category]], FIND("|", Table1[[#This Row],[category]]) - 1))</f>
        <v>Electronics</v>
      </c>
      <c r="F27" s="5" t="str">
        <f>TRIM(MID(Table1[[#This Row],[category]], FIND("|", Table1[[#This Row],[category]]) + 1, FIND("|", Table1[[#This Row],[category]], FIND("|", Table1[[#This Row],[category]]) + 1) - FIND("|", Table1[[#This Row],[category]]) - 1))</f>
        <v>HomeTheater,TV&amp;Video</v>
      </c>
      <c r="G27" s="5" t="str">
        <f>TRIM(MID(Table1[[#This Row],[category]], FIND("|", Table1[[#This Row],[category]], FIND("|", Table1[[#This Row],[category]]) + 1) + 1, FIND("|", Table1[[#This Row],[category]], FIND("|", Table1[[#This Row],[category]], FIND("|", Table1[[#This Row],[category]]) + 1) + 1) - FIND("|", Table1[[#This Row],[category]], FIND("|", Table1[[#This Row],[category]]) + 1) - 1))</f>
        <v>Accessories</v>
      </c>
      <c r="H27" s="5">
        <v>199</v>
      </c>
      <c r="I27" s="6">
        <v>699</v>
      </c>
      <c r="J27" s="7">
        <v>0.72</v>
      </c>
      <c r="K27" s="7" t="str">
        <f>IF(Table1[[#This Row],[discount_percentage]]&gt;=50%, "YES", "NO")</f>
        <v>YES</v>
      </c>
      <c r="L27" s="7" t="str">
        <f>IF(Table1[[#This Row],[discount_percentage]]&lt;20%, "&lt;20%", IF(Table1[[#This Row],[discount_percentage]]&lt;=40%, "20%-40%", IF(Table1[[#This Row],[discount_percentage]]&lt;=60%, "41%-60%", IF(Table1[[#This Row],[discount_percentage]]&lt;=80%, "61%-80%", "&gt;80%"))))</f>
        <v>61%-80%</v>
      </c>
      <c r="M27" s="7" t="str">
        <f>IF(Table1[[#This Row],[discounted_price]]&lt;200, "&lt;200", IF(Table1[[#This Row],[discounted_price]]&lt;=500, "200-500", "&gt;500"))</f>
        <v>&lt;200</v>
      </c>
      <c r="N27" s="5">
        <v>4.2</v>
      </c>
      <c r="O27" s="8">
        <v>12153</v>
      </c>
      <c r="P27" s="9" t="str">
        <f>IF(Table1[[#This Row],[rating_count]]&gt;1000, "More than 1000", "Fewer than 1000")</f>
        <v>More than 1000</v>
      </c>
      <c r="Q27" s="8">
        <f>IFERROR( VALUE(Table1[[#This Row],[rating]]) * VALUE((Table1[[#This Row],[rating_count]]/1000)), 0)</f>
        <v>51.042600000000007</v>
      </c>
      <c r="R27" s="6">
        <f>IFERROR( VALUE(Table1[[#This Row],[actual_price]]) * VALUE(Table1[[#This Row],[rating_count]]), 0)</f>
        <v>8494947</v>
      </c>
      <c r="S27" s="5" t="s">
        <v>254</v>
      </c>
      <c r="T27" s="5" t="s">
        <v>255</v>
      </c>
      <c r="U27" s="5" t="s">
        <v>256</v>
      </c>
      <c r="V27" s="5" t="s">
        <v>257</v>
      </c>
      <c r="W27" s="5" t="s">
        <v>258</v>
      </c>
      <c r="X27" s="5" t="s">
        <v>259</v>
      </c>
      <c r="Y27" s="5" t="s">
        <v>260</v>
      </c>
      <c r="Z27" s="5" t="s">
        <v>261</v>
      </c>
    </row>
    <row r="28" spans="1:26" ht="15.75">
      <c r="A28" s="5" t="s">
        <v>262</v>
      </c>
      <c r="B28" s="5" t="s">
        <v>263</v>
      </c>
      <c r="C28" s="5" t="str">
        <f>LEFT(Table1[[#This Row],[product_name]], 27)</f>
        <v>OnePlus 80 cm (32 inches) Y</v>
      </c>
      <c r="D28" s="5" t="s">
        <v>169</v>
      </c>
      <c r="E28" s="5" t="str">
        <f>TRIM(LEFT(Table1[[#This Row],[category]], FIND("|", Table1[[#This Row],[category]]) - 1))</f>
        <v>Electronics</v>
      </c>
      <c r="F28" s="5" t="str">
        <f>TRIM(MID(Table1[[#This Row],[category]], FIND("|", Table1[[#This Row],[category]]) + 1, FIND("|", Table1[[#This Row],[category]], FIND("|", Table1[[#This Row],[category]]) + 1) - FIND("|", Table1[[#This Row],[category]]) - 1))</f>
        <v>HomeTheater,TV&amp;Video</v>
      </c>
      <c r="G28" s="5" t="str">
        <f>TRIM(MID(Table1[[#This Row],[category]], FIND("|", Table1[[#This Row],[category]], FIND("|", Table1[[#This Row],[category]]) + 1) + 1, FIND("|", Table1[[#This Row],[category]], FIND("|", Table1[[#This Row],[category]], FIND("|", Table1[[#This Row],[category]]) + 1) + 1) - FIND("|", Table1[[#This Row],[category]], FIND("|", Table1[[#This Row],[category]]) + 1) - 1))</f>
        <v>Televisions</v>
      </c>
      <c r="H28" s="6">
        <v>14999</v>
      </c>
      <c r="I28" s="6">
        <v>19999</v>
      </c>
      <c r="J28" s="7">
        <v>0.25</v>
      </c>
      <c r="K28" s="7" t="str">
        <f>IF(Table1[[#This Row],[discount_percentage]]&gt;=50%, "YES", "NO")</f>
        <v>NO</v>
      </c>
      <c r="L28" s="7" t="str">
        <f>IF(Table1[[#This Row],[discount_percentage]]&lt;20%, "&lt;20%", IF(Table1[[#This Row],[discount_percentage]]&lt;=40%, "20%-40%", IF(Table1[[#This Row],[discount_percentage]]&lt;=60%, "41%-60%", IF(Table1[[#This Row],[discount_percentage]]&lt;=80%, "61%-80%", "&gt;80%"))))</f>
        <v>20%-40%</v>
      </c>
      <c r="M28" s="7" t="str">
        <f>IF(Table1[[#This Row],[discounted_price]]&lt;200, "&lt;200", IF(Table1[[#This Row],[discounted_price]]&lt;=500, "200-500", "&gt;500"))</f>
        <v>&gt;500</v>
      </c>
      <c r="N28" s="5">
        <v>4.2</v>
      </c>
      <c r="O28" s="8">
        <v>34899</v>
      </c>
      <c r="P28" s="9" t="str">
        <f>IF(Table1[[#This Row],[rating_count]]&gt;1000, "More than 1000", "Fewer than 1000")</f>
        <v>More than 1000</v>
      </c>
      <c r="Q28" s="8">
        <f>IFERROR( VALUE(Table1[[#This Row],[rating]]) * VALUE((Table1[[#This Row],[rating_count]]/1000)), 0)</f>
        <v>146.57580000000002</v>
      </c>
      <c r="R28" s="6">
        <f>IFERROR( VALUE(Table1[[#This Row],[actual_price]]) * VALUE(Table1[[#This Row],[rating_count]]), 0)</f>
        <v>697945101</v>
      </c>
      <c r="S28" s="5" t="s">
        <v>264</v>
      </c>
      <c r="T28" s="5" t="s">
        <v>265</v>
      </c>
      <c r="U28" s="5" t="s">
        <v>266</v>
      </c>
      <c r="V28" s="5" t="s">
        <v>267</v>
      </c>
      <c r="W28" s="5" t="s">
        <v>268</v>
      </c>
      <c r="X28" s="5" t="s">
        <v>269</v>
      </c>
      <c r="Y28" s="5" t="s">
        <v>270</v>
      </c>
      <c r="Z28" s="5" t="s">
        <v>271</v>
      </c>
    </row>
    <row r="29" spans="1:26" ht="15.75">
      <c r="A29" s="5" t="s">
        <v>272</v>
      </c>
      <c r="B29" s="5" t="s">
        <v>273</v>
      </c>
      <c r="C29" s="5" t="str">
        <f>LEFT(Table1[[#This Row],[product_name]], 27)</f>
        <v xml:space="preserve">Ambrane Unbreakable 3 in 1 </v>
      </c>
      <c r="D29" s="5" t="s">
        <v>18</v>
      </c>
      <c r="E29" s="5" t="str">
        <f>TRIM(LEFT(Table1[[#This Row],[category]], FIND("|", Table1[[#This Row],[category]]) - 1))</f>
        <v>Computers&amp;Accessories</v>
      </c>
      <c r="F29" s="5" t="str">
        <f>TRIM(MID(Table1[[#This Row],[category]], FIND("|", Table1[[#This Row],[category]]) + 1, FIND("|", Table1[[#This Row],[category]], FIND("|", Table1[[#This Row],[category]]) + 1) - FIND("|", Table1[[#This Row],[category]]) - 1))</f>
        <v>Accessories&amp;Peripherals</v>
      </c>
      <c r="G2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9" s="5">
        <v>299</v>
      </c>
      <c r="I29" s="6">
        <v>399</v>
      </c>
      <c r="J29" s="7">
        <v>0.25</v>
      </c>
      <c r="K29" s="7" t="str">
        <f>IF(Table1[[#This Row],[discount_percentage]]&gt;=50%, "YES", "NO")</f>
        <v>NO</v>
      </c>
      <c r="L29" s="7" t="str">
        <f>IF(Table1[[#This Row],[discount_percentage]]&lt;20%, "&lt;20%", IF(Table1[[#This Row],[discount_percentage]]&lt;=40%, "20%-40%", IF(Table1[[#This Row],[discount_percentage]]&lt;=60%, "41%-60%", IF(Table1[[#This Row],[discount_percentage]]&lt;=80%, "61%-80%", "&gt;80%"))))</f>
        <v>20%-40%</v>
      </c>
      <c r="M29" s="7" t="str">
        <f>IF(Table1[[#This Row],[discounted_price]]&lt;200, "&lt;200", IF(Table1[[#This Row],[discounted_price]]&lt;=500, "200-500", "&gt;500"))</f>
        <v>200-500</v>
      </c>
      <c r="N29" s="5">
        <v>4</v>
      </c>
      <c r="O29" s="8">
        <v>2766</v>
      </c>
      <c r="P29" s="9" t="str">
        <f>IF(Table1[[#This Row],[rating_count]]&gt;1000, "More than 1000", "Fewer than 1000")</f>
        <v>More than 1000</v>
      </c>
      <c r="Q29" s="8">
        <f>IFERROR( VALUE(Table1[[#This Row],[rating]]) * VALUE((Table1[[#This Row],[rating_count]]/1000)), 0)</f>
        <v>11.064</v>
      </c>
      <c r="R29" s="6">
        <f>IFERROR( VALUE(Table1[[#This Row],[actual_price]]) * VALUE(Table1[[#This Row],[rating_count]]), 0)</f>
        <v>1103634</v>
      </c>
      <c r="S29" s="5" t="s">
        <v>274</v>
      </c>
      <c r="T29" s="5" t="s">
        <v>275</v>
      </c>
      <c r="U29" s="5" t="s">
        <v>276</v>
      </c>
      <c r="V29" s="5" t="s">
        <v>277</v>
      </c>
      <c r="W29" s="5" t="s">
        <v>278</v>
      </c>
      <c r="X29" s="5" t="s">
        <v>279</v>
      </c>
      <c r="Y29" s="5" t="s">
        <v>280</v>
      </c>
      <c r="Z29" s="5" t="s">
        <v>281</v>
      </c>
    </row>
    <row r="30" spans="1:26" ht="15.75">
      <c r="A30" s="5" t="s">
        <v>282</v>
      </c>
      <c r="B30" s="5" t="s">
        <v>283</v>
      </c>
      <c r="C30" s="5" t="str">
        <f>LEFT(Table1[[#This Row],[product_name]], 27)</f>
        <v>Duracell USB C To Lightning</v>
      </c>
      <c r="D30" s="5" t="s">
        <v>18</v>
      </c>
      <c r="E30" s="5" t="str">
        <f>TRIM(LEFT(Table1[[#This Row],[category]], FIND("|", Table1[[#This Row],[category]]) - 1))</f>
        <v>Computers&amp;Accessories</v>
      </c>
      <c r="F30" s="5" t="str">
        <f>TRIM(MID(Table1[[#This Row],[category]], FIND("|", Table1[[#This Row],[category]]) + 1, FIND("|", Table1[[#This Row],[category]], FIND("|", Table1[[#This Row],[category]]) + 1) - FIND("|", Table1[[#This Row],[category]]) - 1))</f>
        <v>Accessories&amp;Peripherals</v>
      </c>
      <c r="G3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0" s="5">
        <v>970</v>
      </c>
      <c r="I30" s="6">
        <v>1999</v>
      </c>
      <c r="J30" s="7">
        <v>0.51</v>
      </c>
      <c r="K30" s="7" t="str">
        <f>IF(Table1[[#This Row],[discount_percentage]]&gt;=50%, "YES", "NO")</f>
        <v>YES</v>
      </c>
      <c r="L30" s="7" t="str">
        <f>IF(Table1[[#This Row],[discount_percentage]]&lt;20%, "&lt;20%", IF(Table1[[#This Row],[discount_percentage]]&lt;=40%, "20%-40%", IF(Table1[[#This Row],[discount_percentage]]&lt;=60%, "41%-60%", IF(Table1[[#This Row],[discount_percentage]]&lt;=80%, "61%-80%", "&gt;80%"))))</f>
        <v>41%-60%</v>
      </c>
      <c r="M30" s="7" t="str">
        <f>IF(Table1[[#This Row],[discounted_price]]&lt;200, "&lt;200", IF(Table1[[#This Row],[discounted_price]]&lt;=500, "200-500", "&gt;500"))</f>
        <v>&gt;500</v>
      </c>
      <c r="N30" s="5">
        <v>4.4000000000000004</v>
      </c>
      <c r="O30" s="8">
        <v>184</v>
      </c>
      <c r="P30" s="9" t="str">
        <f>IF(Table1[[#This Row],[rating_count]]&gt;1000, "More than 1000", "Fewer than 1000")</f>
        <v>Fewer than 1000</v>
      </c>
      <c r="Q30" s="8">
        <f>IFERROR( VALUE(Table1[[#This Row],[rating]]) * VALUE((Table1[[#This Row],[rating_count]]/1000)), 0)</f>
        <v>0.8096000000000001</v>
      </c>
      <c r="R30" s="6">
        <f>IFERROR( VALUE(Table1[[#This Row],[actual_price]]) * VALUE(Table1[[#This Row],[rating_count]]), 0)</f>
        <v>367816</v>
      </c>
      <c r="S30" s="5" t="s">
        <v>284</v>
      </c>
      <c r="T30" s="5" t="s">
        <v>285</v>
      </c>
      <c r="U30" s="5" t="s">
        <v>286</v>
      </c>
      <c r="V30" s="5" t="s">
        <v>287</v>
      </c>
      <c r="W30" s="5" t="s">
        <v>288</v>
      </c>
      <c r="X30" s="5" t="s">
        <v>289</v>
      </c>
      <c r="Y30" s="5" t="s">
        <v>290</v>
      </c>
      <c r="Z30" s="5" t="s">
        <v>291</v>
      </c>
    </row>
    <row r="31" spans="1:26" ht="15.75">
      <c r="A31" s="5" t="s">
        <v>292</v>
      </c>
      <c r="B31" s="5" t="s">
        <v>293</v>
      </c>
      <c r="C31" s="5" t="str">
        <f>LEFT(Table1[[#This Row],[product_name]], 27)</f>
        <v>boAt A400 USB Type-C to USB</v>
      </c>
      <c r="D31" s="5" t="s">
        <v>18</v>
      </c>
      <c r="E31" s="5" t="str">
        <f>TRIM(LEFT(Table1[[#This Row],[category]], FIND("|", Table1[[#This Row],[category]]) - 1))</f>
        <v>Computers&amp;Accessories</v>
      </c>
      <c r="F31" s="5" t="str">
        <f>TRIM(MID(Table1[[#This Row],[category]], FIND("|", Table1[[#This Row],[category]]) + 1, FIND("|", Table1[[#This Row],[category]], FIND("|", Table1[[#This Row],[category]]) + 1) - FIND("|", Table1[[#This Row],[category]]) - 1))</f>
        <v>Accessories&amp;Peripherals</v>
      </c>
      <c r="G3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 s="5">
        <v>299</v>
      </c>
      <c r="I31" s="6">
        <v>999</v>
      </c>
      <c r="J31" s="7">
        <v>0.7</v>
      </c>
      <c r="K31" s="7" t="str">
        <f>IF(Table1[[#This Row],[discount_percentage]]&gt;=50%, "YES", "NO")</f>
        <v>YES</v>
      </c>
      <c r="L31" s="7" t="str">
        <f>IF(Table1[[#This Row],[discount_percentage]]&lt;20%, "&lt;20%", IF(Table1[[#This Row],[discount_percentage]]&lt;=40%, "20%-40%", IF(Table1[[#This Row],[discount_percentage]]&lt;=60%, "41%-60%", IF(Table1[[#This Row],[discount_percentage]]&lt;=80%, "61%-80%", "&gt;80%"))))</f>
        <v>61%-80%</v>
      </c>
      <c r="M31" s="7" t="str">
        <f>IF(Table1[[#This Row],[discounted_price]]&lt;200, "&lt;200", IF(Table1[[#This Row],[discounted_price]]&lt;=500, "200-500", "&gt;500"))</f>
        <v>200-500</v>
      </c>
      <c r="N31" s="5">
        <v>4.3</v>
      </c>
      <c r="O31" s="8">
        <v>20850</v>
      </c>
      <c r="P31" s="9" t="str">
        <f>IF(Table1[[#This Row],[rating_count]]&gt;1000, "More than 1000", "Fewer than 1000")</f>
        <v>More than 1000</v>
      </c>
      <c r="Q31" s="8">
        <f>IFERROR( VALUE(Table1[[#This Row],[rating]]) * VALUE((Table1[[#This Row],[rating_count]]/1000)), 0)</f>
        <v>89.655000000000001</v>
      </c>
      <c r="R31" s="6">
        <f>IFERROR( VALUE(Table1[[#This Row],[actual_price]]) * VALUE(Table1[[#This Row],[rating_count]]), 0)</f>
        <v>20829150</v>
      </c>
      <c r="S31" s="5" t="s">
        <v>294</v>
      </c>
      <c r="T31" s="5" t="s">
        <v>295</v>
      </c>
      <c r="U31" s="5" t="s">
        <v>296</v>
      </c>
      <c r="V31" s="5" t="s">
        <v>297</v>
      </c>
      <c r="W31" s="5" t="s">
        <v>298</v>
      </c>
      <c r="X31" s="5" t="s">
        <v>299</v>
      </c>
      <c r="Y31" s="5" t="s">
        <v>300</v>
      </c>
      <c r="Z31" s="5" t="s">
        <v>301</v>
      </c>
    </row>
    <row r="32" spans="1:26" ht="15.75">
      <c r="A32" s="5" t="s">
        <v>302</v>
      </c>
      <c r="B32" s="5" t="s">
        <v>303</v>
      </c>
      <c r="C32" s="5" t="str">
        <f>LEFT(Table1[[#This Row],[product_name]], 27)</f>
        <v>AmazonBasics USB 2.0 - A-Ma</v>
      </c>
      <c r="D32" s="5" t="s">
        <v>18</v>
      </c>
      <c r="E32" s="5" t="str">
        <f>TRIM(LEFT(Table1[[#This Row],[category]], FIND("|", Table1[[#This Row],[category]]) - 1))</f>
        <v>Computers&amp;Accessories</v>
      </c>
      <c r="F32" s="5" t="str">
        <f>TRIM(MID(Table1[[#This Row],[category]], FIND("|", Table1[[#This Row],[category]]) + 1, FIND("|", Table1[[#This Row],[category]], FIND("|", Table1[[#This Row],[category]]) + 1) - FIND("|", Table1[[#This Row],[category]]) - 1))</f>
        <v>Accessories&amp;Peripherals</v>
      </c>
      <c r="G3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2" s="5">
        <v>199</v>
      </c>
      <c r="I32" s="6">
        <v>750</v>
      </c>
      <c r="J32" s="7">
        <v>0.73</v>
      </c>
      <c r="K32" s="7" t="str">
        <f>IF(Table1[[#This Row],[discount_percentage]]&gt;=50%, "YES", "NO")</f>
        <v>YES</v>
      </c>
      <c r="L32" s="7" t="str">
        <f>IF(Table1[[#This Row],[discount_percentage]]&lt;20%, "&lt;20%", IF(Table1[[#This Row],[discount_percentage]]&lt;=40%, "20%-40%", IF(Table1[[#This Row],[discount_percentage]]&lt;=60%, "41%-60%", IF(Table1[[#This Row],[discount_percentage]]&lt;=80%, "61%-80%", "&gt;80%"))))</f>
        <v>61%-80%</v>
      </c>
      <c r="M32" s="7" t="str">
        <f>IF(Table1[[#This Row],[discounted_price]]&lt;200, "&lt;200", IF(Table1[[#This Row],[discounted_price]]&lt;=500, "200-500", "&gt;500"))</f>
        <v>&lt;200</v>
      </c>
      <c r="N32" s="5">
        <v>4.5</v>
      </c>
      <c r="O32" s="8">
        <v>74976</v>
      </c>
      <c r="P32" s="9" t="str">
        <f>IF(Table1[[#This Row],[rating_count]]&gt;1000, "More than 1000", "Fewer than 1000")</f>
        <v>More than 1000</v>
      </c>
      <c r="Q32" s="8">
        <f>IFERROR( VALUE(Table1[[#This Row],[rating]]) * VALUE((Table1[[#This Row],[rating_count]]/1000)), 0)</f>
        <v>337.392</v>
      </c>
      <c r="R32" s="6">
        <f>IFERROR( VALUE(Table1[[#This Row],[actual_price]]) * VALUE(Table1[[#This Row],[rating_count]]), 0)</f>
        <v>56232000</v>
      </c>
      <c r="S32" s="5" t="s">
        <v>304</v>
      </c>
      <c r="T32" s="5" t="s">
        <v>305</v>
      </c>
      <c r="U32" s="5" t="s">
        <v>306</v>
      </c>
      <c r="V32" s="5" t="s">
        <v>307</v>
      </c>
      <c r="W32" s="5" t="s">
        <v>308</v>
      </c>
      <c r="X32" s="5" t="s">
        <v>309</v>
      </c>
      <c r="Y32" s="5" t="s">
        <v>310</v>
      </c>
      <c r="Z32" s="5" t="s">
        <v>311</v>
      </c>
    </row>
    <row r="33" spans="1:26" ht="15.75">
      <c r="A33" s="5" t="s">
        <v>312</v>
      </c>
      <c r="B33" s="5" t="s">
        <v>313</v>
      </c>
      <c r="C33" s="5" t="str">
        <f>LEFT(Table1[[#This Row],[product_name]], 27)</f>
        <v>Ambrane 60W / 3A Type C Fas</v>
      </c>
      <c r="D33" s="5" t="s">
        <v>18</v>
      </c>
      <c r="E33" s="5" t="str">
        <f>TRIM(LEFT(Table1[[#This Row],[category]], FIND("|", Table1[[#This Row],[category]]) - 1))</f>
        <v>Computers&amp;Accessories</v>
      </c>
      <c r="F33" s="5" t="str">
        <f>TRIM(MID(Table1[[#This Row],[category]], FIND("|", Table1[[#This Row],[category]]) + 1, FIND("|", Table1[[#This Row],[category]], FIND("|", Table1[[#This Row],[category]]) + 1) - FIND("|", Table1[[#This Row],[category]]) - 1))</f>
        <v>Accessories&amp;Peripherals</v>
      </c>
      <c r="G3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3" s="5">
        <v>179</v>
      </c>
      <c r="I33" s="6">
        <v>499</v>
      </c>
      <c r="J33" s="7">
        <v>0.64</v>
      </c>
      <c r="K33" s="7" t="str">
        <f>IF(Table1[[#This Row],[discount_percentage]]&gt;=50%, "YES", "NO")</f>
        <v>YES</v>
      </c>
      <c r="L33" s="7" t="str">
        <f>IF(Table1[[#This Row],[discount_percentage]]&lt;20%, "&lt;20%", IF(Table1[[#This Row],[discount_percentage]]&lt;=40%, "20%-40%", IF(Table1[[#This Row],[discount_percentage]]&lt;=60%, "41%-60%", IF(Table1[[#This Row],[discount_percentage]]&lt;=80%, "61%-80%", "&gt;80%"))))</f>
        <v>61%-80%</v>
      </c>
      <c r="M33" s="7" t="str">
        <f>IF(Table1[[#This Row],[discounted_price]]&lt;200, "&lt;200", IF(Table1[[#This Row],[discounted_price]]&lt;=500, "200-500", "&gt;500"))</f>
        <v>&lt;200</v>
      </c>
      <c r="N33" s="5">
        <v>4</v>
      </c>
      <c r="O33" s="8">
        <v>1934</v>
      </c>
      <c r="P33" s="9" t="str">
        <f>IF(Table1[[#This Row],[rating_count]]&gt;1000, "More than 1000", "Fewer than 1000")</f>
        <v>More than 1000</v>
      </c>
      <c r="Q33" s="8">
        <f>IFERROR( VALUE(Table1[[#This Row],[rating]]) * VALUE((Table1[[#This Row],[rating_count]]/1000)), 0)</f>
        <v>7.7359999999999998</v>
      </c>
      <c r="R33" s="6">
        <f>IFERROR( VALUE(Table1[[#This Row],[actual_price]]) * VALUE(Table1[[#This Row],[rating_count]]), 0)</f>
        <v>965066</v>
      </c>
      <c r="S33" s="5" t="s">
        <v>314</v>
      </c>
      <c r="T33" s="5" t="s">
        <v>315</v>
      </c>
      <c r="U33" s="5" t="s">
        <v>316</v>
      </c>
      <c r="V33" s="5" t="s">
        <v>317</v>
      </c>
      <c r="W33" s="5" t="s">
        <v>13025</v>
      </c>
      <c r="X33" s="5" t="s">
        <v>13026</v>
      </c>
      <c r="Y33" s="5" t="s">
        <v>318</v>
      </c>
      <c r="Z33" s="5" t="s">
        <v>319</v>
      </c>
    </row>
    <row r="34" spans="1:26" ht="15.75">
      <c r="A34" s="5" t="s">
        <v>320</v>
      </c>
      <c r="B34" s="5" t="s">
        <v>321</v>
      </c>
      <c r="C34" s="5" t="str">
        <f>LEFT(Table1[[#This Row],[product_name]], 27)</f>
        <v>Zoul USB C 60W Fast Chargin</v>
      </c>
      <c r="D34" s="5" t="s">
        <v>18</v>
      </c>
      <c r="E34" s="5" t="str">
        <f>TRIM(LEFT(Table1[[#This Row],[category]], FIND("|", Table1[[#This Row],[category]]) - 1))</f>
        <v>Computers&amp;Accessories</v>
      </c>
      <c r="F34" s="5" t="str">
        <f>TRIM(MID(Table1[[#This Row],[category]], FIND("|", Table1[[#This Row],[category]]) + 1, FIND("|", Table1[[#This Row],[category]], FIND("|", Table1[[#This Row],[category]]) + 1) - FIND("|", Table1[[#This Row],[category]]) - 1))</f>
        <v>Accessories&amp;Peripherals</v>
      </c>
      <c r="G3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4" s="5">
        <v>389</v>
      </c>
      <c r="I34" s="6">
        <v>1099</v>
      </c>
      <c r="J34" s="7">
        <v>0.65</v>
      </c>
      <c r="K34" s="7" t="str">
        <f>IF(Table1[[#This Row],[discount_percentage]]&gt;=50%, "YES", "NO")</f>
        <v>YES</v>
      </c>
      <c r="L34" s="7" t="str">
        <f>IF(Table1[[#This Row],[discount_percentage]]&lt;20%, "&lt;20%", IF(Table1[[#This Row],[discount_percentage]]&lt;=40%, "20%-40%", IF(Table1[[#This Row],[discount_percentage]]&lt;=60%, "41%-60%", IF(Table1[[#This Row],[discount_percentage]]&lt;=80%, "61%-80%", "&gt;80%"))))</f>
        <v>61%-80%</v>
      </c>
      <c r="M34" s="7" t="str">
        <f>IF(Table1[[#This Row],[discounted_price]]&lt;200, "&lt;200", IF(Table1[[#This Row],[discounted_price]]&lt;=500, "200-500", "&gt;500"))</f>
        <v>200-500</v>
      </c>
      <c r="N34" s="5">
        <v>4.3</v>
      </c>
      <c r="O34" s="8">
        <v>974</v>
      </c>
      <c r="P34" s="9" t="str">
        <f>IF(Table1[[#This Row],[rating_count]]&gt;1000, "More than 1000", "Fewer than 1000")</f>
        <v>Fewer than 1000</v>
      </c>
      <c r="Q34" s="8">
        <f>IFERROR( VALUE(Table1[[#This Row],[rating]]) * VALUE((Table1[[#This Row],[rating_count]]/1000)), 0)</f>
        <v>4.1882000000000001</v>
      </c>
      <c r="R34" s="6">
        <f>IFERROR( VALUE(Table1[[#This Row],[actual_price]]) * VALUE(Table1[[#This Row],[rating_count]]), 0)</f>
        <v>1070426</v>
      </c>
      <c r="S34" s="5" t="s">
        <v>322</v>
      </c>
      <c r="T34" s="5" t="s">
        <v>323</v>
      </c>
      <c r="U34" s="5" t="s">
        <v>324</v>
      </c>
      <c r="V34" s="5" t="s">
        <v>325</v>
      </c>
      <c r="W34" s="5" t="s">
        <v>326</v>
      </c>
      <c r="X34" s="5" t="s">
        <v>327</v>
      </c>
      <c r="Y34" s="5" t="s">
        <v>328</v>
      </c>
      <c r="Z34" s="5" t="s">
        <v>329</v>
      </c>
    </row>
    <row r="35" spans="1:26" ht="15.75">
      <c r="A35" s="5" t="s">
        <v>330</v>
      </c>
      <c r="B35" s="5" t="s">
        <v>331</v>
      </c>
      <c r="C35" s="5" t="str">
        <f>LEFT(Table1[[#This Row],[product_name]], 27)</f>
        <v xml:space="preserve">Samsung Original Type C to </v>
      </c>
      <c r="D35" s="5" t="s">
        <v>18</v>
      </c>
      <c r="E35" s="5" t="str">
        <f>TRIM(LEFT(Table1[[#This Row],[category]], FIND("|", Table1[[#This Row],[category]]) - 1))</f>
        <v>Computers&amp;Accessories</v>
      </c>
      <c r="F35" s="5" t="str">
        <f>TRIM(MID(Table1[[#This Row],[category]], FIND("|", Table1[[#This Row],[category]]) + 1, FIND("|", Table1[[#This Row],[category]], FIND("|", Table1[[#This Row],[category]]) + 1) - FIND("|", Table1[[#This Row],[category]]) - 1))</f>
        <v>Accessories&amp;Peripherals</v>
      </c>
      <c r="G3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5" s="5">
        <v>599</v>
      </c>
      <c r="I35" s="6">
        <v>599</v>
      </c>
      <c r="J35" s="7">
        <v>0</v>
      </c>
      <c r="K35" s="7" t="str">
        <f>IF(Table1[[#This Row],[discount_percentage]]&gt;=50%, "YES", "NO")</f>
        <v>NO</v>
      </c>
      <c r="L35" s="7" t="str">
        <f>IF(Table1[[#This Row],[discount_percentage]]&lt;20%, "&lt;20%", IF(Table1[[#This Row],[discount_percentage]]&lt;=40%, "20%-40%", IF(Table1[[#This Row],[discount_percentage]]&lt;=60%, "41%-60%", IF(Table1[[#This Row],[discount_percentage]]&lt;=80%, "61%-80%", "&gt;80%"))))</f>
        <v>&lt;20%</v>
      </c>
      <c r="M35" s="7" t="str">
        <f>IF(Table1[[#This Row],[discounted_price]]&lt;200, "&lt;200", IF(Table1[[#This Row],[discounted_price]]&lt;=500, "200-500", "&gt;500"))</f>
        <v>&gt;500</v>
      </c>
      <c r="N35" s="5">
        <v>4.3</v>
      </c>
      <c r="O35" s="8">
        <v>355</v>
      </c>
      <c r="P35" s="9" t="str">
        <f>IF(Table1[[#This Row],[rating_count]]&gt;1000, "More than 1000", "Fewer than 1000")</f>
        <v>Fewer than 1000</v>
      </c>
      <c r="Q35" s="8">
        <f>IFERROR( VALUE(Table1[[#This Row],[rating]]) * VALUE((Table1[[#This Row],[rating_count]]/1000)), 0)</f>
        <v>1.5265</v>
      </c>
      <c r="R35" s="6">
        <f>IFERROR( VALUE(Table1[[#This Row],[actual_price]]) * VALUE(Table1[[#This Row],[rating_count]]), 0)</f>
        <v>212645</v>
      </c>
      <c r="S35" s="5" t="s">
        <v>332</v>
      </c>
      <c r="T35" s="5" t="s">
        <v>333</v>
      </c>
      <c r="U35" s="5" t="s">
        <v>334</v>
      </c>
      <c r="V35" s="5" t="s">
        <v>335</v>
      </c>
      <c r="W35" s="5" t="s">
        <v>336</v>
      </c>
      <c r="X35" s="5" t="s">
        <v>337</v>
      </c>
      <c r="Y35" s="5" t="s">
        <v>338</v>
      </c>
      <c r="Z35" s="5" t="s">
        <v>339</v>
      </c>
    </row>
    <row r="36" spans="1:26" ht="15.75">
      <c r="A36" s="5" t="s">
        <v>340</v>
      </c>
      <c r="B36" s="5" t="s">
        <v>341</v>
      </c>
      <c r="C36" s="5" t="str">
        <f>LEFT(Table1[[#This Row],[product_name]], 27)</f>
        <v>pTron Solero T351 3.5Amps F</v>
      </c>
      <c r="D36" s="5" t="s">
        <v>18</v>
      </c>
      <c r="E36" s="5" t="str">
        <f>TRIM(LEFT(Table1[[#This Row],[category]], FIND("|", Table1[[#This Row],[category]]) - 1))</f>
        <v>Computers&amp;Accessories</v>
      </c>
      <c r="F36" s="5" t="str">
        <f>TRIM(MID(Table1[[#This Row],[category]], FIND("|", Table1[[#This Row],[category]]) + 1, FIND("|", Table1[[#This Row],[category]], FIND("|", Table1[[#This Row],[category]]) + 1) - FIND("|", Table1[[#This Row],[category]]) - 1))</f>
        <v>Accessories&amp;Peripherals</v>
      </c>
      <c r="G3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6" s="5">
        <v>199</v>
      </c>
      <c r="I36" s="6">
        <v>999</v>
      </c>
      <c r="J36" s="7">
        <v>0.8</v>
      </c>
      <c r="K36" s="7" t="str">
        <f>IF(Table1[[#This Row],[discount_percentage]]&gt;=50%, "YES", "NO")</f>
        <v>YES</v>
      </c>
      <c r="L36" s="7" t="str">
        <f>IF(Table1[[#This Row],[discount_percentage]]&lt;20%, "&lt;20%", IF(Table1[[#This Row],[discount_percentage]]&lt;=40%, "20%-40%", IF(Table1[[#This Row],[discount_percentage]]&lt;=60%, "41%-60%", IF(Table1[[#This Row],[discount_percentage]]&lt;=80%, "61%-80%", "&gt;80%"))))</f>
        <v>61%-80%</v>
      </c>
      <c r="M36" s="7" t="str">
        <f>IF(Table1[[#This Row],[discounted_price]]&lt;200, "&lt;200", IF(Table1[[#This Row],[discounted_price]]&lt;=500, "200-500", "&gt;500"))</f>
        <v>&lt;200</v>
      </c>
      <c r="N36" s="5">
        <v>3.9</v>
      </c>
      <c r="O36" s="8">
        <v>1075</v>
      </c>
      <c r="P36" s="9" t="str">
        <f>IF(Table1[[#This Row],[rating_count]]&gt;1000, "More than 1000", "Fewer than 1000")</f>
        <v>More than 1000</v>
      </c>
      <c r="Q36" s="8">
        <f>IFERROR( VALUE(Table1[[#This Row],[rating]]) * VALUE((Table1[[#This Row],[rating_count]]/1000)), 0)</f>
        <v>4.1924999999999999</v>
      </c>
      <c r="R36" s="6">
        <f>IFERROR( VALUE(Table1[[#This Row],[actual_price]]) * VALUE(Table1[[#This Row],[rating_count]]), 0)</f>
        <v>1073925</v>
      </c>
      <c r="S36" s="5" t="s">
        <v>342</v>
      </c>
      <c r="T36" s="5" t="s">
        <v>343</v>
      </c>
      <c r="U36" s="5" t="s">
        <v>344</v>
      </c>
      <c r="V36" s="5" t="s">
        <v>345</v>
      </c>
      <c r="W36" s="5" t="s">
        <v>346</v>
      </c>
      <c r="X36" s="5" t="s">
        <v>347</v>
      </c>
      <c r="Y36" s="5" t="s">
        <v>348</v>
      </c>
      <c r="Z36" s="5" t="s">
        <v>349</v>
      </c>
    </row>
    <row r="37" spans="1:26" ht="15.75">
      <c r="A37" s="5" t="s">
        <v>350</v>
      </c>
      <c r="B37" s="5" t="s">
        <v>351</v>
      </c>
      <c r="C37" s="5" t="str">
        <f>LEFT(Table1[[#This Row],[product_name]], 27)</f>
        <v>pTron Solero MB301 3A Micro</v>
      </c>
      <c r="D37" s="5" t="s">
        <v>18</v>
      </c>
      <c r="E37" s="5" t="str">
        <f>TRIM(LEFT(Table1[[#This Row],[category]], FIND("|", Table1[[#This Row],[category]]) - 1))</f>
        <v>Computers&amp;Accessories</v>
      </c>
      <c r="F37" s="5" t="str">
        <f>TRIM(MID(Table1[[#This Row],[category]], FIND("|", Table1[[#This Row],[category]]) + 1, FIND("|", Table1[[#This Row],[category]], FIND("|", Table1[[#This Row],[category]]) + 1) - FIND("|", Table1[[#This Row],[category]]) - 1))</f>
        <v>Accessories&amp;Peripherals</v>
      </c>
      <c r="G3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7" s="5">
        <v>99</v>
      </c>
      <c r="I37" s="6">
        <v>666.66</v>
      </c>
      <c r="J37" s="7">
        <v>0.85</v>
      </c>
      <c r="K37" s="7" t="str">
        <f>IF(Table1[[#This Row],[discount_percentage]]&gt;=50%, "YES", "NO")</f>
        <v>YES</v>
      </c>
      <c r="L37" s="7" t="str">
        <f>IF(Table1[[#This Row],[discount_percentage]]&lt;20%, "&lt;20%", IF(Table1[[#This Row],[discount_percentage]]&lt;=40%, "20%-40%", IF(Table1[[#This Row],[discount_percentage]]&lt;=60%, "41%-60%", IF(Table1[[#This Row],[discount_percentage]]&lt;=80%, "61%-80%", "&gt;80%"))))</f>
        <v>&gt;80%</v>
      </c>
      <c r="M37" s="7" t="str">
        <f>IF(Table1[[#This Row],[discounted_price]]&lt;200, "&lt;200", IF(Table1[[#This Row],[discounted_price]]&lt;=500, "200-500", "&gt;500"))</f>
        <v>&lt;200</v>
      </c>
      <c r="N37" s="5">
        <v>3.9</v>
      </c>
      <c r="O37" s="8">
        <v>24871</v>
      </c>
      <c r="P37" s="9" t="str">
        <f>IF(Table1[[#This Row],[rating_count]]&gt;1000, "More than 1000", "Fewer than 1000")</f>
        <v>More than 1000</v>
      </c>
      <c r="Q37" s="8">
        <f>IFERROR( VALUE(Table1[[#This Row],[rating]]) * VALUE((Table1[[#This Row],[rating_count]]/1000)), 0)</f>
        <v>96.996899999999997</v>
      </c>
      <c r="R37" s="6">
        <f>IFERROR( VALUE(Table1[[#This Row],[actual_price]]) * VALUE(Table1[[#This Row],[rating_count]]), 0)</f>
        <v>16580500.859999999</v>
      </c>
      <c r="S37" s="5" t="s">
        <v>352</v>
      </c>
      <c r="T37" s="5" t="s">
        <v>69</v>
      </c>
      <c r="U37" s="5" t="s">
        <v>70</v>
      </c>
      <c r="V37" s="5" t="s">
        <v>71</v>
      </c>
      <c r="W37" s="5" t="s">
        <v>72</v>
      </c>
      <c r="X37" s="5" t="s">
        <v>353</v>
      </c>
      <c r="Y37" s="5" t="s">
        <v>354</v>
      </c>
      <c r="Z37" s="5" t="s">
        <v>355</v>
      </c>
    </row>
    <row r="38" spans="1:26" ht="15.75">
      <c r="A38" s="5" t="s">
        <v>356</v>
      </c>
      <c r="B38" s="5" t="s">
        <v>357</v>
      </c>
      <c r="C38" s="5" t="str">
        <f>LEFT(Table1[[#This Row],[product_name]], 27)</f>
        <v xml:space="preserve">Amazonbasics Nylon Braided </v>
      </c>
      <c r="D38" s="5" t="s">
        <v>18</v>
      </c>
      <c r="E38" s="5" t="str">
        <f>TRIM(LEFT(Table1[[#This Row],[category]], FIND("|", Table1[[#This Row],[category]]) - 1))</f>
        <v>Computers&amp;Accessories</v>
      </c>
      <c r="F38" s="5" t="str">
        <f>TRIM(MID(Table1[[#This Row],[category]], FIND("|", Table1[[#This Row],[category]]) + 1, FIND("|", Table1[[#This Row],[category]], FIND("|", Table1[[#This Row],[category]]) + 1) - FIND("|", Table1[[#This Row],[category]]) - 1))</f>
        <v>Accessories&amp;Peripherals</v>
      </c>
      <c r="G3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8" s="5">
        <v>899</v>
      </c>
      <c r="I38" s="6">
        <v>1900</v>
      </c>
      <c r="J38" s="7">
        <v>0.53</v>
      </c>
      <c r="K38" s="7" t="str">
        <f>IF(Table1[[#This Row],[discount_percentage]]&gt;=50%, "YES", "NO")</f>
        <v>YES</v>
      </c>
      <c r="L38" s="7" t="str">
        <f>IF(Table1[[#This Row],[discount_percentage]]&lt;20%, "&lt;20%", IF(Table1[[#This Row],[discount_percentage]]&lt;=40%, "20%-40%", IF(Table1[[#This Row],[discount_percentage]]&lt;=60%, "41%-60%", IF(Table1[[#This Row],[discount_percentage]]&lt;=80%, "61%-80%", "&gt;80%"))))</f>
        <v>41%-60%</v>
      </c>
      <c r="M38" s="7" t="str">
        <f>IF(Table1[[#This Row],[discounted_price]]&lt;200, "&lt;200", IF(Table1[[#This Row],[discounted_price]]&lt;=500, "200-500", "&gt;500"))</f>
        <v>&gt;500</v>
      </c>
      <c r="N38" s="5">
        <v>4.4000000000000004</v>
      </c>
      <c r="O38" s="8">
        <v>13552</v>
      </c>
      <c r="P38" s="9" t="str">
        <f>IF(Table1[[#This Row],[rating_count]]&gt;1000, "More than 1000", "Fewer than 1000")</f>
        <v>More than 1000</v>
      </c>
      <c r="Q38" s="8">
        <f>IFERROR( VALUE(Table1[[#This Row],[rating]]) * VALUE((Table1[[#This Row],[rating_count]]/1000)), 0)</f>
        <v>59.628800000000005</v>
      </c>
      <c r="R38" s="6">
        <f>IFERROR( VALUE(Table1[[#This Row],[actual_price]]) * VALUE(Table1[[#This Row],[rating_count]]), 0)</f>
        <v>25748800</v>
      </c>
      <c r="S38" s="5" t="s">
        <v>358</v>
      </c>
      <c r="T38" s="5" t="s">
        <v>359</v>
      </c>
      <c r="U38" s="5" t="s">
        <v>360</v>
      </c>
      <c r="V38" s="5" t="s">
        <v>361</v>
      </c>
      <c r="W38" s="5" t="s">
        <v>362</v>
      </c>
      <c r="X38" s="5" t="s">
        <v>363</v>
      </c>
      <c r="Y38" s="5" t="s">
        <v>364</v>
      </c>
      <c r="Z38" s="5" t="s">
        <v>365</v>
      </c>
    </row>
    <row r="39" spans="1:26" ht="15.75">
      <c r="A39" s="5" t="s">
        <v>366</v>
      </c>
      <c r="B39" s="5" t="s">
        <v>367</v>
      </c>
      <c r="C39" s="5" t="str">
        <f>LEFT(Table1[[#This Row],[product_name]], 27)</f>
        <v>Sounce 65W OnePlus Dash War</v>
      </c>
      <c r="D39" s="5" t="s">
        <v>18</v>
      </c>
      <c r="E39" s="5" t="str">
        <f>TRIM(LEFT(Table1[[#This Row],[category]], FIND("|", Table1[[#This Row],[category]]) - 1))</f>
        <v>Computers&amp;Accessories</v>
      </c>
      <c r="F39" s="5" t="str">
        <f>TRIM(MID(Table1[[#This Row],[category]], FIND("|", Table1[[#This Row],[category]]) + 1, FIND("|", Table1[[#This Row],[category]], FIND("|", Table1[[#This Row],[category]]) + 1) - FIND("|", Table1[[#This Row],[category]]) - 1))</f>
        <v>Accessories&amp;Peripherals</v>
      </c>
      <c r="G3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9" s="5">
        <v>199</v>
      </c>
      <c r="I39" s="6">
        <v>999</v>
      </c>
      <c r="J39" s="7">
        <v>0.8</v>
      </c>
      <c r="K39" s="7" t="str">
        <f>IF(Table1[[#This Row],[discount_percentage]]&gt;=50%, "YES", "NO")</f>
        <v>YES</v>
      </c>
      <c r="L39" s="7" t="str">
        <f>IF(Table1[[#This Row],[discount_percentage]]&lt;20%, "&lt;20%", IF(Table1[[#This Row],[discount_percentage]]&lt;=40%, "20%-40%", IF(Table1[[#This Row],[discount_percentage]]&lt;=60%, "41%-60%", IF(Table1[[#This Row],[discount_percentage]]&lt;=80%, "61%-80%", "&gt;80%"))))</f>
        <v>61%-80%</v>
      </c>
      <c r="M39" s="7" t="str">
        <f>IF(Table1[[#This Row],[discounted_price]]&lt;200, "&lt;200", IF(Table1[[#This Row],[discounted_price]]&lt;=500, "200-500", "&gt;500"))</f>
        <v>&lt;200</v>
      </c>
      <c r="N39" s="5">
        <v>4</v>
      </c>
      <c r="O39" s="8">
        <v>576</v>
      </c>
      <c r="P39" s="9" t="str">
        <f>IF(Table1[[#This Row],[rating_count]]&gt;1000, "More than 1000", "Fewer than 1000")</f>
        <v>Fewer than 1000</v>
      </c>
      <c r="Q39" s="8">
        <f>IFERROR( VALUE(Table1[[#This Row],[rating]]) * VALUE((Table1[[#This Row],[rating_count]]/1000)), 0)</f>
        <v>2.3039999999999998</v>
      </c>
      <c r="R39" s="6">
        <f>IFERROR( VALUE(Table1[[#This Row],[actual_price]]) * VALUE(Table1[[#This Row],[rating_count]]), 0)</f>
        <v>575424</v>
      </c>
      <c r="S39" s="5" t="s">
        <v>368</v>
      </c>
      <c r="T39" s="5" t="s">
        <v>369</v>
      </c>
      <c r="U39" s="5" t="s">
        <v>370</v>
      </c>
      <c r="V39" s="5" t="s">
        <v>371</v>
      </c>
      <c r="W39" s="5" t="s">
        <v>372</v>
      </c>
      <c r="X39" s="5" t="s">
        <v>373</v>
      </c>
      <c r="Y39" s="5" t="s">
        <v>374</v>
      </c>
      <c r="Z39" s="5" t="s">
        <v>375</v>
      </c>
    </row>
    <row r="40" spans="1:26" ht="15.75">
      <c r="A40" s="5" t="s">
        <v>376</v>
      </c>
      <c r="B40" s="5" t="s">
        <v>377</v>
      </c>
      <c r="C40" s="5" t="str">
        <f>LEFT(Table1[[#This Row],[product_name]], 27)</f>
        <v xml:space="preserve">OnePlus 126 cm (50 inches) </v>
      </c>
      <c r="D40" s="5" t="s">
        <v>169</v>
      </c>
      <c r="E40" s="5" t="str">
        <f>TRIM(LEFT(Table1[[#This Row],[category]], FIND("|", Table1[[#This Row],[category]]) - 1))</f>
        <v>Electronics</v>
      </c>
      <c r="F40" s="5" t="str">
        <f>TRIM(MID(Table1[[#This Row],[category]], FIND("|", Table1[[#This Row],[category]]) + 1, FIND("|", Table1[[#This Row],[category]], FIND("|", Table1[[#This Row],[category]]) + 1) - FIND("|", Table1[[#This Row],[category]]) - 1))</f>
        <v>HomeTheater,TV&amp;Video</v>
      </c>
      <c r="G40" s="5" t="str">
        <f>TRIM(MID(Table1[[#This Row],[category]], FIND("|", Table1[[#This Row],[category]], FIND("|", Table1[[#This Row],[category]]) + 1) + 1, FIND("|", Table1[[#This Row],[category]], FIND("|", Table1[[#This Row],[category]], FIND("|", Table1[[#This Row],[category]]) + 1) + 1) - FIND("|", Table1[[#This Row],[category]], FIND("|", Table1[[#This Row],[category]]) + 1) - 1))</f>
        <v>Televisions</v>
      </c>
      <c r="H40" s="6">
        <v>32999</v>
      </c>
      <c r="I40" s="6">
        <v>45999</v>
      </c>
      <c r="J40" s="7">
        <v>0.28000000000000003</v>
      </c>
      <c r="K40" s="7" t="str">
        <f>IF(Table1[[#This Row],[discount_percentage]]&gt;=50%, "YES", "NO")</f>
        <v>NO</v>
      </c>
      <c r="L40" s="7" t="str">
        <f>IF(Table1[[#This Row],[discount_percentage]]&lt;20%, "&lt;20%", IF(Table1[[#This Row],[discount_percentage]]&lt;=40%, "20%-40%", IF(Table1[[#This Row],[discount_percentage]]&lt;=60%, "41%-60%", IF(Table1[[#This Row],[discount_percentage]]&lt;=80%, "61%-80%", "&gt;80%"))))</f>
        <v>20%-40%</v>
      </c>
      <c r="M40" s="7" t="str">
        <f>IF(Table1[[#This Row],[discounted_price]]&lt;200, "&lt;200", IF(Table1[[#This Row],[discounted_price]]&lt;=500, "200-500", "&gt;500"))</f>
        <v>&gt;500</v>
      </c>
      <c r="N40" s="5">
        <v>4.2</v>
      </c>
      <c r="O40" s="8">
        <v>7298</v>
      </c>
      <c r="P40" s="9" t="str">
        <f>IF(Table1[[#This Row],[rating_count]]&gt;1000, "More than 1000", "Fewer than 1000")</f>
        <v>More than 1000</v>
      </c>
      <c r="Q40" s="8">
        <f>IFERROR( VALUE(Table1[[#This Row],[rating]]) * VALUE((Table1[[#This Row],[rating_count]]/1000)), 0)</f>
        <v>30.651600000000002</v>
      </c>
      <c r="R40" s="6">
        <f>IFERROR( VALUE(Table1[[#This Row],[actual_price]]) * VALUE(Table1[[#This Row],[rating_count]]), 0)</f>
        <v>335700702</v>
      </c>
      <c r="S40" s="5" t="s">
        <v>378</v>
      </c>
      <c r="T40" s="5" t="s">
        <v>379</v>
      </c>
      <c r="U40" s="5" t="s">
        <v>380</v>
      </c>
      <c r="V40" s="5" t="s">
        <v>381</v>
      </c>
      <c r="W40" s="5" t="s">
        <v>382</v>
      </c>
      <c r="X40" s="5" t="s">
        <v>383</v>
      </c>
      <c r="Y40" s="5" t="s">
        <v>384</v>
      </c>
      <c r="Z40" s="5" t="s">
        <v>385</v>
      </c>
    </row>
    <row r="41" spans="1:26" ht="15.75">
      <c r="A41" s="5" t="s">
        <v>386</v>
      </c>
      <c r="B41" s="5" t="s">
        <v>387</v>
      </c>
      <c r="C41" s="5" t="str">
        <f>LEFT(Table1[[#This Row],[product_name]], 27)</f>
        <v>Duracell Type C To Type C 5</v>
      </c>
      <c r="D41" s="5" t="s">
        <v>18</v>
      </c>
      <c r="E41" s="5" t="str">
        <f>TRIM(LEFT(Table1[[#This Row],[category]], FIND("|", Table1[[#This Row],[category]]) - 1))</f>
        <v>Computers&amp;Accessories</v>
      </c>
      <c r="F41" s="5" t="str">
        <f>TRIM(MID(Table1[[#This Row],[category]], FIND("|", Table1[[#This Row],[category]]) + 1, FIND("|", Table1[[#This Row],[category]], FIND("|", Table1[[#This Row],[category]]) + 1) - FIND("|", Table1[[#This Row],[category]]) - 1))</f>
        <v>Accessories&amp;Peripherals</v>
      </c>
      <c r="G4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1" s="5">
        <v>970</v>
      </c>
      <c r="I41" s="6">
        <v>1999</v>
      </c>
      <c r="J41" s="7">
        <v>0.51</v>
      </c>
      <c r="K41" s="7" t="str">
        <f>IF(Table1[[#This Row],[discount_percentage]]&gt;=50%, "YES", "NO")</f>
        <v>YES</v>
      </c>
      <c r="L41" s="7" t="str">
        <f>IF(Table1[[#This Row],[discount_percentage]]&lt;20%, "&lt;20%", IF(Table1[[#This Row],[discount_percentage]]&lt;=40%, "20%-40%", IF(Table1[[#This Row],[discount_percentage]]&lt;=60%, "41%-60%", IF(Table1[[#This Row],[discount_percentage]]&lt;=80%, "61%-80%", "&gt;80%"))))</f>
        <v>41%-60%</v>
      </c>
      <c r="M41" s="7" t="str">
        <f>IF(Table1[[#This Row],[discounted_price]]&lt;200, "&lt;200", IF(Table1[[#This Row],[discounted_price]]&lt;=500, "200-500", "&gt;500"))</f>
        <v>&gt;500</v>
      </c>
      <c r="N41" s="5">
        <v>4.2</v>
      </c>
      <c r="O41" s="8">
        <v>462</v>
      </c>
      <c r="P41" s="9" t="str">
        <f>IF(Table1[[#This Row],[rating_count]]&gt;1000, "More than 1000", "Fewer than 1000")</f>
        <v>Fewer than 1000</v>
      </c>
      <c r="Q41" s="8">
        <f>IFERROR( VALUE(Table1[[#This Row],[rating]]) * VALUE((Table1[[#This Row],[rating_count]]/1000)), 0)</f>
        <v>1.9404000000000001</v>
      </c>
      <c r="R41" s="6">
        <f>IFERROR( VALUE(Table1[[#This Row],[actual_price]]) * VALUE(Table1[[#This Row],[rating_count]]), 0)</f>
        <v>923538</v>
      </c>
      <c r="S41" s="5" t="s">
        <v>388</v>
      </c>
      <c r="T41" s="5" t="s">
        <v>389</v>
      </c>
      <c r="U41" s="5" t="s">
        <v>390</v>
      </c>
      <c r="V41" s="5" t="s">
        <v>391</v>
      </c>
      <c r="W41" s="5" t="s">
        <v>392</v>
      </c>
      <c r="X41" s="5" t="s">
        <v>393</v>
      </c>
      <c r="Y41" s="5" t="s">
        <v>394</v>
      </c>
      <c r="Z41" s="5" t="s">
        <v>395</v>
      </c>
    </row>
    <row r="42" spans="1:26" ht="15.75">
      <c r="A42" s="5" t="s">
        <v>396</v>
      </c>
      <c r="B42" s="5" t="s">
        <v>397</v>
      </c>
      <c r="C42" s="5" t="str">
        <f>LEFT(Table1[[#This Row],[product_name]], 27)</f>
        <v xml:space="preserve">AmazonBasics USB 2.0 Cable </v>
      </c>
      <c r="D42" s="5" t="s">
        <v>18</v>
      </c>
      <c r="E42" s="5" t="str">
        <f>TRIM(LEFT(Table1[[#This Row],[category]], FIND("|", Table1[[#This Row],[category]]) - 1))</f>
        <v>Computers&amp;Accessories</v>
      </c>
      <c r="F42" s="5" t="str">
        <f>TRIM(MID(Table1[[#This Row],[category]], FIND("|", Table1[[#This Row],[category]]) + 1, FIND("|", Table1[[#This Row],[category]], FIND("|", Table1[[#This Row],[category]]) + 1) - FIND("|", Table1[[#This Row],[category]]) - 1))</f>
        <v>Accessories&amp;Peripherals</v>
      </c>
      <c r="G4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2" s="5">
        <v>209</v>
      </c>
      <c r="I42" s="6">
        <v>695</v>
      </c>
      <c r="J42" s="7">
        <v>0.7</v>
      </c>
      <c r="K42" s="7" t="str">
        <f>IF(Table1[[#This Row],[discount_percentage]]&gt;=50%, "YES", "NO")</f>
        <v>YES</v>
      </c>
      <c r="L42" s="7" t="str">
        <f>IF(Table1[[#This Row],[discount_percentage]]&lt;20%, "&lt;20%", IF(Table1[[#This Row],[discount_percentage]]&lt;=40%, "20%-40%", IF(Table1[[#This Row],[discount_percentage]]&lt;=60%, "41%-60%", IF(Table1[[#This Row],[discount_percentage]]&lt;=80%, "61%-80%", "&gt;80%"))))</f>
        <v>61%-80%</v>
      </c>
      <c r="M42" s="7" t="str">
        <f>IF(Table1[[#This Row],[discounted_price]]&lt;200, "&lt;200", IF(Table1[[#This Row],[discounted_price]]&lt;=500, "200-500", "&gt;500"))</f>
        <v>200-500</v>
      </c>
      <c r="N42" s="5">
        <v>4.5</v>
      </c>
      <c r="O42" s="8">
        <v>107687</v>
      </c>
      <c r="P42" s="9" t="str">
        <f>IF(Table1[[#This Row],[rating_count]]&gt;1000, "More than 1000", "Fewer than 1000")</f>
        <v>More than 1000</v>
      </c>
      <c r="Q42" s="8">
        <f>IFERROR( VALUE(Table1[[#This Row],[rating]]) * VALUE((Table1[[#This Row],[rating_count]]/1000)), 0)</f>
        <v>484.5915</v>
      </c>
      <c r="R42" s="6">
        <f>IFERROR( VALUE(Table1[[#This Row],[actual_price]]) * VALUE(Table1[[#This Row],[rating_count]]), 0)</f>
        <v>74842465</v>
      </c>
      <c r="S42" s="5" t="s">
        <v>398</v>
      </c>
      <c r="T42" s="5" t="s">
        <v>399</v>
      </c>
      <c r="U42" s="5" t="s">
        <v>400</v>
      </c>
      <c r="V42" s="5" t="s">
        <v>401</v>
      </c>
      <c r="W42" s="5" t="s">
        <v>402</v>
      </c>
      <c r="X42" s="5" t="s">
        <v>403</v>
      </c>
      <c r="Y42" s="5" t="s">
        <v>404</v>
      </c>
      <c r="Z42" s="5" t="s">
        <v>405</v>
      </c>
    </row>
    <row r="43" spans="1:26" ht="15.75">
      <c r="A43" s="5" t="s">
        <v>406</v>
      </c>
      <c r="B43" s="5" t="s">
        <v>407</v>
      </c>
      <c r="C43" s="5" t="str">
        <f>LEFT(Table1[[#This Row],[product_name]], 27)</f>
        <v xml:space="preserve">Mi 108 cm (43 inches) Full </v>
      </c>
      <c r="D43" s="5" t="s">
        <v>169</v>
      </c>
      <c r="E43" s="5" t="str">
        <f>TRIM(LEFT(Table1[[#This Row],[category]], FIND("|", Table1[[#This Row],[category]]) - 1))</f>
        <v>Electronics</v>
      </c>
      <c r="F43" s="5" t="str">
        <f>TRIM(MID(Table1[[#This Row],[category]], FIND("|", Table1[[#This Row],[category]]) + 1, FIND("|", Table1[[#This Row],[category]], FIND("|", Table1[[#This Row],[category]]) + 1) - FIND("|", Table1[[#This Row],[category]]) - 1))</f>
        <v>HomeTheater,TV&amp;Video</v>
      </c>
      <c r="G43" s="5" t="str">
        <f>TRIM(MID(Table1[[#This Row],[category]], FIND("|", Table1[[#This Row],[category]], FIND("|", Table1[[#This Row],[category]]) + 1) + 1, FIND("|", Table1[[#This Row],[category]], FIND("|", Table1[[#This Row],[category]], FIND("|", Table1[[#This Row],[category]]) + 1) + 1) - FIND("|", Table1[[#This Row],[category]], FIND("|", Table1[[#This Row],[category]]) + 1) - 1))</f>
        <v>Televisions</v>
      </c>
      <c r="H43" s="6">
        <v>19999</v>
      </c>
      <c r="I43" s="6">
        <v>34999</v>
      </c>
      <c r="J43" s="7">
        <v>0.43</v>
      </c>
      <c r="K43" s="7" t="str">
        <f>IF(Table1[[#This Row],[discount_percentage]]&gt;=50%, "YES", "NO")</f>
        <v>NO</v>
      </c>
      <c r="L43" s="7" t="str">
        <f>IF(Table1[[#This Row],[discount_percentage]]&lt;20%, "&lt;20%", IF(Table1[[#This Row],[discount_percentage]]&lt;=40%, "20%-40%", IF(Table1[[#This Row],[discount_percentage]]&lt;=60%, "41%-60%", IF(Table1[[#This Row],[discount_percentage]]&lt;=80%, "61%-80%", "&gt;80%"))))</f>
        <v>41%-60%</v>
      </c>
      <c r="M43" s="7" t="str">
        <f>IF(Table1[[#This Row],[discounted_price]]&lt;200, "&lt;200", IF(Table1[[#This Row],[discounted_price]]&lt;=500, "200-500", "&gt;500"))</f>
        <v>&gt;500</v>
      </c>
      <c r="N43" s="5">
        <v>4.3</v>
      </c>
      <c r="O43" s="8">
        <v>27151</v>
      </c>
      <c r="P43" s="9" t="str">
        <f>IF(Table1[[#This Row],[rating_count]]&gt;1000, "More than 1000", "Fewer than 1000")</f>
        <v>More than 1000</v>
      </c>
      <c r="Q43" s="8">
        <f>IFERROR( VALUE(Table1[[#This Row],[rating]]) * VALUE((Table1[[#This Row],[rating_count]]/1000)), 0)</f>
        <v>116.74929999999999</v>
      </c>
      <c r="R43" s="6">
        <f>IFERROR( VALUE(Table1[[#This Row],[actual_price]]) * VALUE(Table1[[#This Row],[rating_count]]), 0)</f>
        <v>950257849</v>
      </c>
      <c r="S43" s="5" t="s">
        <v>408</v>
      </c>
      <c r="T43" s="5" t="s">
        <v>409</v>
      </c>
      <c r="U43" s="5" t="s">
        <v>410</v>
      </c>
      <c r="V43" s="5" t="s">
        <v>411</v>
      </c>
      <c r="W43" s="5" t="s">
        <v>412</v>
      </c>
      <c r="X43" s="5" t="s">
        <v>13027</v>
      </c>
      <c r="Y43" s="5" t="s">
        <v>413</v>
      </c>
      <c r="Z43" s="5" t="s">
        <v>414</v>
      </c>
    </row>
    <row r="44" spans="1:26" ht="15.75">
      <c r="A44" s="5" t="s">
        <v>415</v>
      </c>
      <c r="B44" s="5" t="s">
        <v>416</v>
      </c>
      <c r="C44" s="5" t="str">
        <f>LEFT(Table1[[#This Row],[product_name]], 27)</f>
        <v>Wayona Nylon Braided 3A Lig</v>
      </c>
      <c r="D44" s="5" t="s">
        <v>18</v>
      </c>
      <c r="E44" s="5" t="str">
        <f>TRIM(LEFT(Table1[[#This Row],[category]], FIND("|", Table1[[#This Row],[category]]) - 1))</f>
        <v>Computers&amp;Accessories</v>
      </c>
      <c r="F44" s="5" t="str">
        <f>TRIM(MID(Table1[[#This Row],[category]], FIND("|", Table1[[#This Row],[category]]) + 1, FIND("|", Table1[[#This Row],[category]], FIND("|", Table1[[#This Row],[category]]) + 1) - FIND("|", Table1[[#This Row],[category]]) - 1))</f>
        <v>Accessories&amp;Peripherals</v>
      </c>
      <c r="G4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4" s="5">
        <v>399</v>
      </c>
      <c r="I44" s="6">
        <v>1099</v>
      </c>
      <c r="J44" s="7">
        <v>0.64</v>
      </c>
      <c r="K44" s="7" t="str">
        <f>IF(Table1[[#This Row],[discount_percentage]]&gt;=50%, "YES", "NO")</f>
        <v>YES</v>
      </c>
      <c r="L44" s="7" t="str">
        <f>IF(Table1[[#This Row],[discount_percentage]]&lt;20%, "&lt;20%", IF(Table1[[#This Row],[discount_percentage]]&lt;=40%, "20%-40%", IF(Table1[[#This Row],[discount_percentage]]&lt;=60%, "41%-60%", IF(Table1[[#This Row],[discount_percentage]]&lt;=80%, "61%-80%", "&gt;80%"))))</f>
        <v>61%-80%</v>
      </c>
      <c r="M44" s="7" t="str">
        <f>IF(Table1[[#This Row],[discounted_price]]&lt;200, "&lt;200", IF(Table1[[#This Row],[discounted_price]]&lt;=500, "200-500", "&gt;500"))</f>
        <v>200-500</v>
      </c>
      <c r="N44" s="5">
        <v>4.2</v>
      </c>
      <c r="O44" s="8">
        <v>24269</v>
      </c>
      <c r="P44" s="9" t="str">
        <f>IF(Table1[[#This Row],[rating_count]]&gt;1000, "More than 1000", "Fewer than 1000")</f>
        <v>More than 1000</v>
      </c>
      <c r="Q44" s="8">
        <f>IFERROR( VALUE(Table1[[#This Row],[rating]]) * VALUE((Table1[[#This Row],[rating_count]]/1000)), 0)</f>
        <v>101.9298</v>
      </c>
      <c r="R44" s="6">
        <f>IFERROR( VALUE(Table1[[#This Row],[actual_price]]) * VALUE(Table1[[#This Row],[rating_count]]), 0)</f>
        <v>26671631</v>
      </c>
      <c r="S44" s="5" t="s">
        <v>417</v>
      </c>
      <c r="T44" s="5" t="s">
        <v>20</v>
      </c>
      <c r="U44" s="5" t="s">
        <v>21</v>
      </c>
      <c r="V44" s="5" t="s">
        <v>22</v>
      </c>
      <c r="W44" s="5" t="s">
        <v>23</v>
      </c>
      <c r="X44" s="5" t="s">
        <v>24</v>
      </c>
      <c r="Y44" s="5" t="s">
        <v>418</v>
      </c>
      <c r="Z44" s="5" t="s">
        <v>419</v>
      </c>
    </row>
    <row r="45" spans="1:26" ht="15.75">
      <c r="A45" s="5" t="s">
        <v>420</v>
      </c>
      <c r="B45" s="5" t="s">
        <v>421</v>
      </c>
      <c r="C45" s="5" t="str">
        <f>LEFT(Table1[[#This Row],[product_name]], 27)</f>
        <v>TP-Link Nano AC600 USB Wi-F</v>
      </c>
      <c r="D45" s="5" t="s">
        <v>98</v>
      </c>
      <c r="E45" s="5" t="str">
        <f>TRIM(LEFT(Table1[[#This Row],[category]], FIND("|", Table1[[#This Row],[category]]) - 1))</f>
        <v>Computers&amp;Accessories</v>
      </c>
      <c r="F45" s="5" t="str">
        <f>TRIM(MID(Table1[[#This Row],[category]], FIND("|", Table1[[#This Row],[category]]) + 1, FIND("|", Table1[[#This Row],[category]], FIND("|", Table1[[#This Row],[category]]) + 1) - FIND("|", Table1[[#This Row],[category]]) - 1))</f>
        <v>NetworkingDevices</v>
      </c>
      <c r="G45"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45" s="5">
        <v>999</v>
      </c>
      <c r="I45" s="6">
        <v>1599</v>
      </c>
      <c r="J45" s="7">
        <v>0.38</v>
      </c>
      <c r="K45" s="7" t="str">
        <f>IF(Table1[[#This Row],[discount_percentage]]&gt;=50%, "YES", "NO")</f>
        <v>NO</v>
      </c>
      <c r="L45" s="7" t="str">
        <f>IF(Table1[[#This Row],[discount_percentage]]&lt;20%, "&lt;20%", IF(Table1[[#This Row],[discount_percentage]]&lt;=40%, "20%-40%", IF(Table1[[#This Row],[discount_percentage]]&lt;=60%, "41%-60%", IF(Table1[[#This Row],[discount_percentage]]&lt;=80%, "61%-80%", "&gt;80%"))))</f>
        <v>20%-40%</v>
      </c>
      <c r="M45" s="7" t="str">
        <f>IF(Table1[[#This Row],[discounted_price]]&lt;200, "&lt;200", IF(Table1[[#This Row],[discounted_price]]&lt;=500, "200-500", "&gt;500"))</f>
        <v>&gt;500</v>
      </c>
      <c r="N45" s="5">
        <v>4.3</v>
      </c>
      <c r="O45" s="8">
        <v>12093</v>
      </c>
      <c r="P45" s="9" t="str">
        <f>IF(Table1[[#This Row],[rating_count]]&gt;1000, "More than 1000", "Fewer than 1000")</f>
        <v>More than 1000</v>
      </c>
      <c r="Q45" s="8">
        <f>IFERROR( VALUE(Table1[[#This Row],[rating]]) * VALUE((Table1[[#This Row],[rating_count]]/1000)), 0)</f>
        <v>51.999899999999997</v>
      </c>
      <c r="R45" s="6">
        <f>IFERROR( VALUE(Table1[[#This Row],[actual_price]]) * VALUE(Table1[[#This Row],[rating_count]]), 0)</f>
        <v>19336707</v>
      </c>
      <c r="S45" s="5" t="s">
        <v>422</v>
      </c>
      <c r="T45" s="5" t="s">
        <v>423</v>
      </c>
      <c r="U45" s="5" t="s">
        <v>424</v>
      </c>
      <c r="V45" s="5" t="s">
        <v>425</v>
      </c>
      <c r="W45" s="5" t="s">
        <v>426</v>
      </c>
      <c r="X45" s="5" t="s">
        <v>427</v>
      </c>
      <c r="Y45" s="5" t="s">
        <v>428</v>
      </c>
      <c r="Z45" s="5" t="s">
        <v>429</v>
      </c>
    </row>
    <row r="46" spans="1:26" ht="15.75">
      <c r="A46" s="5" t="s">
        <v>430</v>
      </c>
      <c r="B46" s="5" t="s">
        <v>431</v>
      </c>
      <c r="C46" s="5" t="str">
        <f>LEFT(Table1[[#This Row],[product_name]], 27)</f>
        <v>FLiX (Beetel USB to Micro U</v>
      </c>
      <c r="D46" s="5" t="s">
        <v>18</v>
      </c>
      <c r="E46" s="5" t="str">
        <f>TRIM(LEFT(Table1[[#This Row],[category]], FIND("|", Table1[[#This Row],[category]]) - 1))</f>
        <v>Computers&amp;Accessories</v>
      </c>
      <c r="F46" s="5" t="str">
        <f>TRIM(MID(Table1[[#This Row],[category]], FIND("|", Table1[[#This Row],[category]]) + 1, FIND("|", Table1[[#This Row],[category]], FIND("|", Table1[[#This Row],[category]]) + 1) - FIND("|", Table1[[#This Row],[category]]) - 1))</f>
        <v>Accessories&amp;Peripherals</v>
      </c>
      <c r="G4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6" s="5">
        <v>59</v>
      </c>
      <c r="I46" s="6">
        <v>199</v>
      </c>
      <c r="J46" s="7">
        <v>0.7</v>
      </c>
      <c r="K46" s="7" t="str">
        <f>IF(Table1[[#This Row],[discount_percentage]]&gt;=50%, "YES", "NO")</f>
        <v>YES</v>
      </c>
      <c r="L46" s="7" t="str">
        <f>IF(Table1[[#This Row],[discount_percentage]]&lt;20%, "&lt;20%", IF(Table1[[#This Row],[discount_percentage]]&lt;=40%, "20%-40%", IF(Table1[[#This Row],[discount_percentage]]&lt;=60%, "41%-60%", IF(Table1[[#This Row],[discount_percentage]]&lt;=80%, "61%-80%", "&gt;80%"))))</f>
        <v>61%-80%</v>
      </c>
      <c r="M46" s="7" t="str">
        <f>IF(Table1[[#This Row],[discounted_price]]&lt;200, "&lt;200", IF(Table1[[#This Row],[discounted_price]]&lt;=500, "200-500", "&gt;500"))</f>
        <v>&lt;200</v>
      </c>
      <c r="N46" s="5">
        <v>4</v>
      </c>
      <c r="O46" s="8">
        <v>9378</v>
      </c>
      <c r="P46" s="9" t="str">
        <f>IF(Table1[[#This Row],[rating_count]]&gt;1000, "More than 1000", "Fewer than 1000")</f>
        <v>More than 1000</v>
      </c>
      <c r="Q46" s="8">
        <f>IFERROR( VALUE(Table1[[#This Row],[rating]]) * VALUE((Table1[[#This Row],[rating_count]]/1000)), 0)</f>
        <v>37.512</v>
      </c>
      <c r="R46" s="6">
        <f>IFERROR( VALUE(Table1[[#This Row],[actual_price]]) * VALUE(Table1[[#This Row],[rating_count]]), 0)</f>
        <v>1866222</v>
      </c>
      <c r="S46" s="5" t="s">
        <v>432</v>
      </c>
      <c r="T46" s="5" t="s">
        <v>236</v>
      </c>
      <c r="U46" s="5" t="s">
        <v>237</v>
      </c>
      <c r="V46" s="5" t="s">
        <v>238</v>
      </c>
      <c r="W46" s="5" t="s">
        <v>239</v>
      </c>
      <c r="X46" s="5" t="s">
        <v>240</v>
      </c>
      <c r="Y46" s="5" t="s">
        <v>433</v>
      </c>
      <c r="Z46" s="5" t="s">
        <v>434</v>
      </c>
    </row>
    <row r="47" spans="1:26" ht="15.75">
      <c r="A47" s="5" t="s">
        <v>435</v>
      </c>
      <c r="B47" s="5" t="s">
        <v>436</v>
      </c>
      <c r="C47" s="5" t="str">
        <f>LEFT(Table1[[#This Row],[product_name]], 27)</f>
        <v>Wecool Nylon Braided Multif</v>
      </c>
      <c r="D47" s="5" t="s">
        <v>18</v>
      </c>
      <c r="E47" s="5" t="str">
        <f>TRIM(LEFT(Table1[[#This Row],[category]], FIND("|", Table1[[#This Row],[category]]) - 1))</f>
        <v>Computers&amp;Accessories</v>
      </c>
      <c r="F47" s="5" t="str">
        <f>TRIM(MID(Table1[[#This Row],[category]], FIND("|", Table1[[#This Row],[category]]) + 1, FIND("|", Table1[[#This Row],[category]], FIND("|", Table1[[#This Row],[category]]) + 1) - FIND("|", Table1[[#This Row],[category]]) - 1))</f>
        <v>Accessories&amp;Peripherals</v>
      </c>
      <c r="G4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7" s="5">
        <v>333</v>
      </c>
      <c r="I47" s="6">
        <v>999</v>
      </c>
      <c r="J47" s="7">
        <v>0.67</v>
      </c>
      <c r="K47" s="7" t="str">
        <f>IF(Table1[[#This Row],[discount_percentage]]&gt;=50%, "YES", "NO")</f>
        <v>YES</v>
      </c>
      <c r="L47" s="7" t="str">
        <f>IF(Table1[[#This Row],[discount_percentage]]&lt;20%, "&lt;20%", IF(Table1[[#This Row],[discount_percentage]]&lt;=40%, "20%-40%", IF(Table1[[#This Row],[discount_percentage]]&lt;=60%, "41%-60%", IF(Table1[[#This Row],[discount_percentage]]&lt;=80%, "61%-80%", "&gt;80%"))))</f>
        <v>61%-80%</v>
      </c>
      <c r="M47" s="7" t="str">
        <f>IF(Table1[[#This Row],[discounted_price]]&lt;200, "&lt;200", IF(Table1[[#This Row],[discounted_price]]&lt;=500, "200-500", "&gt;500"))</f>
        <v>200-500</v>
      </c>
      <c r="N47" s="5">
        <v>3.3</v>
      </c>
      <c r="O47" s="8">
        <v>9792</v>
      </c>
      <c r="P47" s="9" t="str">
        <f>IF(Table1[[#This Row],[rating_count]]&gt;1000, "More than 1000", "Fewer than 1000")</f>
        <v>More than 1000</v>
      </c>
      <c r="Q47" s="8">
        <f>IFERROR( VALUE(Table1[[#This Row],[rating]]) * VALUE((Table1[[#This Row],[rating_count]]/1000)), 0)</f>
        <v>32.313600000000001</v>
      </c>
      <c r="R47" s="6">
        <f>IFERROR( VALUE(Table1[[#This Row],[actual_price]]) * VALUE(Table1[[#This Row],[rating_count]]), 0)</f>
        <v>9782208</v>
      </c>
      <c r="S47" s="5" t="s">
        <v>437</v>
      </c>
      <c r="T47" s="5" t="s">
        <v>438</v>
      </c>
      <c r="U47" s="5" t="s">
        <v>439</v>
      </c>
      <c r="V47" s="5" t="s">
        <v>440</v>
      </c>
      <c r="W47" s="5" t="s">
        <v>441</v>
      </c>
      <c r="X47" s="5" t="s">
        <v>442</v>
      </c>
      <c r="Y47" s="5" t="s">
        <v>443</v>
      </c>
      <c r="Z47" s="5" t="s">
        <v>444</v>
      </c>
    </row>
    <row r="48" spans="1:26" ht="15.75">
      <c r="A48" s="5" t="s">
        <v>445</v>
      </c>
      <c r="B48" s="5" t="s">
        <v>446</v>
      </c>
      <c r="C48" s="5" t="str">
        <f>LEFT(Table1[[#This Row],[product_name]], 27)</f>
        <v>D-Link DWA-131 300 Mbps Wir</v>
      </c>
      <c r="D48" s="5" t="s">
        <v>98</v>
      </c>
      <c r="E48" s="5" t="str">
        <f>TRIM(LEFT(Table1[[#This Row],[category]], FIND("|", Table1[[#This Row],[category]]) - 1))</f>
        <v>Computers&amp;Accessories</v>
      </c>
      <c r="F48" s="5" t="str">
        <f>TRIM(MID(Table1[[#This Row],[category]], FIND("|", Table1[[#This Row],[category]]) + 1, FIND("|", Table1[[#This Row],[category]], FIND("|", Table1[[#This Row],[category]]) + 1) - FIND("|", Table1[[#This Row],[category]]) - 1))</f>
        <v>NetworkingDevices</v>
      </c>
      <c r="G48"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48" s="5">
        <v>507</v>
      </c>
      <c r="I48" s="6">
        <v>1208</v>
      </c>
      <c r="J48" s="7">
        <v>0.57999999999999996</v>
      </c>
      <c r="K48" s="7" t="str">
        <f>IF(Table1[[#This Row],[discount_percentage]]&gt;=50%, "YES", "NO")</f>
        <v>YES</v>
      </c>
      <c r="L48" s="7" t="str">
        <f>IF(Table1[[#This Row],[discount_percentage]]&lt;20%, "&lt;20%", IF(Table1[[#This Row],[discount_percentage]]&lt;=40%, "20%-40%", IF(Table1[[#This Row],[discount_percentage]]&lt;=60%, "41%-60%", IF(Table1[[#This Row],[discount_percentage]]&lt;=80%, "61%-80%", "&gt;80%"))))</f>
        <v>41%-60%</v>
      </c>
      <c r="M48" s="7" t="str">
        <f>IF(Table1[[#This Row],[discounted_price]]&lt;200, "&lt;200", IF(Table1[[#This Row],[discounted_price]]&lt;=500, "200-500", "&gt;500"))</f>
        <v>&gt;500</v>
      </c>
      <c r="N48" s="5">
        <v>4.0999999999999996</v>
      </c>
      <c r="O48" s="8">
        <v>8131</v>
      </c>
      <c r="P48" s="9" t="str">
        <f>IF(Table1[[#This Row],[rating_count]]&gt;1000, "More than 1000", "Fewer than 1000")</f>
        <v>More than 1000</v>
      </c>
      <c r="Q48" s="8">
        <f>IFERROR( VALUE(Table1[[#This Row],[rating]]) * VALUE((Table1[[#This Row],[rating_count]]/1000)), 0)</f>
        <v>33.3371</v>
      </c>
      <c r="R48" s="6">
        <f>IFERROR( VALUE(Table1[[#This Row],[actual_price]]) * VALUE(Table1[[#This Row],[rating_count]]), 0)</f>
        <v>9822248</v>
      </c>
      <c r="S48" s="5" t="s">
        <v>447</v>
      </c>
      <c r="T48" s="5" t="s">
        <v>448</v>
      </c>
      <c r="U48" s="5" t="s">
        <v>449</v>
      </c>
      <c r="V48" s="5" t="s">
        <v>450</v>
      </c>
      <c r="W48" s="5" t="s">
        <v>451</v>
      </c>
      <c r="X48" s="5" t="s">
        <v>452</v>
      </c>
      <c r="Y48" s="5" t="s">
        <v>453</v>
      </c>
      <c r="Z48" s="5" t="s">
        <v>454</v>
      </c>
    </row>
    <row r="49" spans="1:26" ht="15.75">
      <c r="A49" s="5" t="s">
        <v>455</v>
      </c>
      <c r="B49" s="5" t="s">
        <v>456</v>
      </c>
      <c r="C49" s="5" t="str">
        <f>LEFT(Table1[[#This Row],[product_name]], 27)</f>
        <v>Amazon Basics High-Speed HD</v>
      </c>
      <c r="D49" s="5" t="s">
        <v>129</v>
      </c>
      <c r="E49" s="5" t="str">
        <f>TRIM(LEFT(Table1[[#This Row],[category]], FIND("|", Table1[[#This Row],[category]]) - 1))</f>
        <v>Electronics</v>
      </c>
      <c r="F49" s="5" t="str">
        <f>TRIM(MID(Table1[[#This Row],[category]], FIND("|", Table1[[#This Row],[category]]) + 1, FIND("|", Table1[[#This Row],[category]], FIND("|", Table1[[#This Row],[category]]) + 1) - FIND("|", Table1[[#This Row],[category]]) - 1))</f>
        <v>HomeTheater,TV&amp;Video</v>
      </c>
      <c r="G49" s="5" t="str">
        <f>TRIM(MID(Table1[[#This Row],[category]], FIND("|", Table1[[#This Row],[category]], FIND("|", Table1[[#This Row],[category]]) + 1) + 1, FIND("|", Table1[[#This Row],[category]], FIND("|", Table1[[#This Row],[category]], FIND("|", Table1[[#This Row],[category]]) + 1) + 1) - FIND("|", Table1[[#This Row],[category]], FIND("|", Table1[[#This Row],[category]]) + 1) - 1))</f>
        <v>Accessories</v>
      </c>
      <c r="H49" s="5">
        <v>309</v>
      </c>
      <c r="I49" s="6">
        <v>475</v>
      </c>
      <c r="J49" s="7">
        <v>0.35</v>
      </c>
      <c r="K49" s="7" t="str">
        <f>IF(Table1[[#This Row],[discount_percentage]]&gt;=50%, "YES", "NO")</f>
        <v>NO</v>
      </c>
      <c r="L49" s="7" t="str">
        <f>IF(Table1[[#This Row],[discount_percentage]]&lt;20%, "&lt;20%", IF(Table1[[#This Row],[discount_percentage]]&lt;=40%, "20%-40%", IF(Table1[[#This Row],[discount_percentage]]&lt;=60%, "41%-60%", IF(Table1[[#This Row],[discount_percentage]]&lt;=80%, "61%-80%", "&gt;80%"))))</f>
        <v>20%-40%</v>
      </c>
      <c r="M49" s="7" t="str">
        <f>IF(Table1[[#This Row],[discounted_price]]&lt;200, "&lt;200", IF(Table1[[#This Row],[discounted_price]]&lt;=500, "200-500", "&gt;500"))</f>
        <v>200-500</v>
      </c>
      <c r="N49" s="5">
        <v>4.4000000000000004</v>
      </c>
      <c r="O49" s="8">
        <v>426973</v>
      </c>
      <c r="P49" s="9" t="str">
        <f>IF(Table1[[#This Row],[rating_count]]&gt;1000, "More than 1000", "Fewer than 1000")</f>
        <v>More than 1000</v>
      </c>
      <c r="Q49" s="8">
        <f>IFERROR( VALUE(Table1[[#This Row],[rating]]) * VALUE((Table1[[#This Row],[rating_count]]/1000)), 0)</f>
        <v>1878.6812000000002</v>
      </c>
      <c r="R49" s="6">
        <f>IFERROR( VALUE(Table1[[#This Row],[actual_price]]) * VALUE(Table1[[#This Row],[rating_count]]), 0)</f>
        <v>202812175</v>
      </c>
      <c r="S49" s="5" t="s">
        <v>457</v>
      </c>
      <c r="T49" s="5" t="s">
        <v>131</v>
      </c>
      <c r="U49" s="5" t="s">
        <v>132</v>
      </c>
      <c r="V49" s="5" t="s">
        <v>133</v>
      </c>
      <c r="W49" s="5" t="s">
        <v>134</v>
      </c>
      <c r="X49" s="5" t="s">
        <v>135</v>
      </c>
      <c r="Y49" s="5" t="s">
        <v>458</v>
      </c>
      <c r="Z49" s="5" t="s">
        <v>459</v>
      </c>
    </row>
    <row r="50" spans="1:26" ht="15.75">
      <c r="A50" s="5" t="s">
        <v>460</v>
      </c>
      <c r="B50" s="5" t="s">
        <v>461</v>
      </c>
      <c r="C50" s="5" t="str">
        <f>LEFT(Table1[[#This Row],[product_name]], 27)</f>
        <v>7SEVEN¬Æ Compatible for Sam</v>
      </c>
      <c r="D50" s="5" t="s">
        <v>462</v>
      </c>
      <c r="E50" s="5" t="str">
        <f>TRIM(LEFT(Table1[[#This Row],[category]], FIND("|", Table1[[#This Row],[category]]) - 1))</f>
        <v>Electronics</v>
      </c>
      <c r="F50" s="5" t="str">
        <f>TRIM(MID(Table1[[#This Row],[category]], FIND("|", Table1[[#This Row],[category]]) + 1, FIND("|", Table1[[#This Row],[category]], FIND("|", Table1[[#This Row],[category]]) + 1) - FIND("|", Table1[[#This Row],[category]]) - 1))</f>
        <v>HomeTheater,TV&amp;Video</v>
      </c>
      <c r="G50" s="5" t="str">
        <f>TRIM(MID(Table1[[#This Row],[category]], FIND("|", Table1[[#This Row],[category]], FIND("|", Table1[[#This Row],[category]]) + 1) + 1, FIND("|", Table1[[#This Row],[category]], FIND("|", Table1[[#This Row],[category]], FIND("|", Table1[[#This Row],[category]]) + 1) + 1) - FIND("|", Table1[[#This Row],[category]], FIND("|", Table1[[#This Row],[category]]) + 1) - 1))</f>
        <v>Accessories</v>
      </c>
      <c r="H50" s="5">
        <v>399</v>
      </c>
      <c r="I50" s="6">
        <v>999</v>
      </c>
      <c r="J50" s="7">
        <v>0.6</v>
      </c>
      <c r="K50" s="7" t="str">
        <f>IF(Table1[[#This Row],[discount_percentage]]&gt;=50%, "YES", "NO")</f>
        <v>YES</v>
      </c>
      <c r="L50" s="7" t="str">
        <f>IF(Table1[[#This Row],[discount_percentage]]&lt;20%, "&lt;20%", IF(Table1[[#This Row],[discount_percentage]]&lt;=40%, "20%-40%", IF(Table1[[#This Row],[discount_percentage]]&lt;=60%, "41%-60%", IF(Table1[[#This Row],[discount_percentage]]&lt;=80%, "61%-80%", "&gt;80%"))))</f>
        <v>41%-60%</v>
      </c>
      <c r="M50" s="7" t="str">
        <f>IF(Table1[[#This Row],[discounted_price]]&lt;200, "&lt;200", IF(Table1[[#This Row],[discounted_price]]&lt;=500, "200-500", "&gt;500"))</f>
        <v>200-500</v>
      </c>
      <c r="N50" s="5">
        <v>3.6</v>
      </c>
      <c r="O50" s="8">
        <v>493</v>
      </c>
      <c r="P50" s="9" t="str">
        <f>IF(Table1[[#This Row],[rating_count]]&gt;1000, "More than 1000", "Fewer than 1000")</f>
        <v>Fewer than 1000</v>
      </c>
      <c r="Q50" s="8">
        <f>IFERROR( VALUE(Table1[[#This Row],[rating]]) * VALUE((Table1[[#This Row],[rating_count]]/1000)), 0)</f>
        <v>1.7747999999999999</v>
      </c>
      <c r="R50" s="6">
        <f>IFERROR( VALUE(Table1[[#This Row],[actual_price]]) * VALUE(Table1[[#This Row],[rating_count]]), 0)</f>
        <v>492507</v>
      </c>
      <c r="S50" s="5" t="s">
        <v>463</v>
      </c>
      <c r="T50" s="5" t="s">
        <v>464</v>
      </c>
      <c r="U50" s="5" t="s">
        <v>465</v>
      </c>
      <c r="V50" s="5" t="s">
        <v>466</v>
      </c>
      <c r="W50" s="5" t="s">
        <v>467</v>
      </c>
      <c r="X50" s="5" t="s">
        <v>468</v>
      </c>
      <c r="Y50" s="5" t="s">
        <v>469</v>
      </c>
      <c r="Z50" s="5" t="s">
        <v>470</v>
      </c>
    </row>
    <row r="51" spans="1:26" ht="15.75">
      <c r="A51" s="5" t="s">
        <v>471</v>
      </c>
      <c r="B51" s="5" t="s">
        <v>472</v>
      </c>
      <c r="C51" s="5" t="str">
        <f>LEFT(Table1[[#This Row],[product_name]], 27)</f>
        <v>Amazonbasics Micro Usb Fast</v>
      </c>
      <c r="D51" s="5" t="s">
        <v>18</v>
      </c>
      <c r="E51" s="5" t="str">
        <f>TRIM(LEFT(Table1[[#This Row],[category]], FIND("|", Table1[[#This Row],[category]]) - 1))</f>
        <v>Computers&amp;Accessories</v>
      </c>
      <c r="F51" s="5" t="str">
        <f>TRIM(MID(Table1[[#This Row],[category]], FIND("|", Table1[[#This Row],[category]]) + 1, FIND("|", Table1[[#This Row],[category]], FIND("|", Table1[[#This Row],[category]]) + 1) - FIND("|", Table1[[#This Row],[category]]) - 1))</f>
        <v>Accessories&amp;Peripherals</v>
      </c>
      <c r="G5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1" s="5">
        <v>199</v>
      </c>
      <c r="I51" s="6">
        <v>395</v>
      </c>
      <c r="J51" s="7">
        <v>0.5</v>
      </c>
      <c r="K51" s="7" t="str">
        <f>IF(Table1[[#This Row],[discount_percentage]]&gt;=50%, "YES", "NO")</f>
        <v>YES</v>
      </c>
      <c r="L51" s="7" t="str">
        <f>IF(Table1[[#This Row],[discount_percentage]]&lt;20%, "&lt;20%", IF(Table1[[#This Row],[discount_percentage]]&lt;=40%, "20%-40%", IF(Table1[[#This Row],[discount_percentage]]&lt;=60%, "41%-60%", IF(Table1[[#This Row],[discount_percentage]]&lt;=80%, "61%-80%", "&gt;80%"))))</f>
        <v>41%-60%</v>
      </c>
      <c r="M51" s="7" t="str">
        <f>IF(Table1[[#This Row],[discounted_price]]&lt;200, "&lt;200", IF(Table1[[#This Row],[discounted_price]]&lt;=500, "200-500", "&gt;500"))</f>
        <v>&lt;200</v>
      </c>
      <c r="N51" s="5">
        <v>4.2</v>
      </c>
      <c r="O51" s="8">
        <v>92595</v>
      </c>
      <c r="P51" s="9" t="str">
        <f>IF(Table1[[#This Row],[rating_count]]&gt;1000, "More than 1000", "Fewer than 1000")</f>
        <v>More than 1000</v>
      </c>
      <c r="Q51" s="8">
        <f>IFERROR( VALUE(Table1[[#This Row],[rating]]) * VALUE((Table1[[#This Row],[rating_count]]/1000)), 0)</f>
        <v>388.899</v>
      </c>
      <c r="R51" s="6">
        <f>IFERROR( VALUE(Table1[[#This Row],[actual_price]]) * VALUE(Table1[[#This Row],[rating_count]]), 0)</f>
        <v>36575025</v>
      </c>
      <c r="S51" s="5" t="s">
        <v>473</v>
      </c>
      <c r="T51" s="5" t="s">
        <v>474</v>
      </c>
      <c r="U51" s="5" t="s">
        <v>475</v>
      </c>
      <c r="V51" s="5" t="s">
        <v>476</v>
      </c>
      <c r="W51" s="5" t="s">
        <v>477</v>
      </c>
      <c r="X51" s="5" t="s">
        <v>478</v>
      </c>
      <c r="Y51" s="5" t="s">
        <v>479</v>
      </c>
      <c r="Z51" s="5" t="s">
        <v>480</v>
      </c>
    </row>
    <row r="52" spans="1:26" ht="15.75">
      <c r="A52" s="5" t="s">
        <v>481</v>
      </c>
      <c r="B52" s="5" t="s">
        <v>482</v>
      </c>
      <c r="C52" s="5" t="str">
        <f>LEFT(Table1[[#This Row],[product_name]], 27)</f>
        <v>TP-Link AC600 600 Mbps WiFi</v>
      </c>
      <c r="D52" s="5" t="s">
        <v>98</v>
      </c>
      <c r="E52" s="5" t="str">
        <f>TRIM(LEFT(Table1[[#This Row],[category]], FIND("|", Table1[[#This Row],[category]]) - 1))</f>
        <v>Computers&amp;Accessories</v>
      </c>
      <c r="F52" s="5" t="str">
        <f>TRIM(MID(Table1[[#This Row],[category]], FIND("|", Table1[[#This Row],[category]]) + 1, FIND("|", Table1[[#This Row],[category]], FIND("|", Table1[[#This Row],[category]]) + 1) - FIND("|", Table1[[#This Row],[category]]) - 1))</f>
        <v>NetworkingDevices</v>
      </c>
      <c r="G52"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52" s="6">
        <v>1199</v>
      </c>
      <c r="I52" s="6">
        <v>2199</v>
      </c>
      <c r="J52" s="7">
        <v>0.45</v>
      </c>
      <c r="K52" s="7" t="str">
        <f>IF(Table1[[#This Row],[discount_percentage]]&gt;=50%, "YES", "NO")</f>
        <v>NO</v>
      </c>
      <c r="L52" s="7" t="str">
        <f>IF(Table1[[#This Row],[discount_percentage]]&lt;20%, "&lt;20%", IF(Table1[[#This Row],[discount_percentage]]&lt;=40%, "20%-40%", IF(Table1[[#This Row],[discount_percentage]]&lt;=60%, "41%-60%", IF(Table1[[#This Row],[discount_percentage]]&lt;=80%, "61%-80%", "&gt;80%"))))</f>
        <v>41%-60%</v>
      </c>
      <c r="M52" s="7" t="str">
        <f>IF(Table1[[#This Row],[discounted_price]]&lt;200, "&lt;200", IF(Table1[[#This Row],[discounted_price]]&lt;=500, "200-500", "&gt;500"))</f>
        <v>&gt;500</v>
      </c>
      <c r="N52" s="5">
        <v>4.4000000000000004</v>
      </c>
      <c r="O52" s="8">
        <v>24780</v>
      </c>
      <c r="P52" s="9" t="str">
        <f>IF(Table1[[#This Row],[rating_count]]&gt;1000, "More than 1000", "Fewer than 1000")</f>
        <v>More than 1000</v>
      </c>
      <c r="Q52" s="8">
        <f>IFERROR( VALUE(Table1[[#This Row],[rating]]) * VALUE((Table1[[#This Row],[rating_count]]/1000)), 0)</f>
        <v>109.03200000000001</v>
      </c>
      <c r="R52" s="6">
        <f>IFERROR( VALUE(Table1[[#This Row],[actual_price]]) * VALUE(Table1[[#This Row],[rating_count]]), 0)</f>
        <v>54491220</v>
      </c>
      <c r="S52" s="5" t="s">
        <v>483</v>
      </c>
      <c r="T52" s="5" t="s">
        <v>484</v>
      </c>
      <c r="U52" s="5" t="s">
        <v>485</v>
      </c>
      <c r="V52" s="5" t="s">
        <v>486</v>
      </c>
      <c r="W52" s="5" t="s">
        <v>487</v>
      </c>
      <c r="X52" s="5" t="s">
        <v>488</v>
      </c>
      <c r="Y52" s="5" t="s">
        <v>489</v>
      </c>
      <c r="Z52" s="5" t="s">
        <v>490</v>
      </c>
    </row>
    <row r="53" spans="1:26" ht="15.75">
      <c r="A53" s="5" t="s">
        <v>491</v>
      </c>
      <c r="B53" s="5" t="s">
        <v>492</v>
      </c>
      <c r="C53" s="5" t="str">
        <f>LEFT(Table1[[#This Row],[product_name]], 27)</f>
        <v>AmazonBasics Micro USB Fast</v>
      </c>
      <c r="D53" s="5" t="s">
        <v>18</v>
      </c>
      <c r="E53" s="5" t="str">
        <f>TRIM(LEFT(Table1[[#This Row],[category]], FIND("|", Table1[[#This Row],[category]]) - 1))</f>
        <v>Computers&amp;Accessories</v>
      </c>
      <c r="F53" s="5" t="str">
        <f>TRIM(MID(Table1[[#This Row],[category]], FIND("|", Table1[[#This Row],[category]]) + 1, FIND("|", Table1[[#This Row],[category]], FIND("|", Table1[[#This Row],[category]]) + 1) - FIND("|", Table1[[#This Row],[category]]) - 1))</f>
        <v>Accessories&amp;Peripherals</v>
      </c>
      <c r="G5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3" s="5">
        <v>179</v>
      </c>
      <c r="I53" s="6">
        <v>500</v>
      </c>
      <c r="J53" s="7">
        <v>0.64</v>
      </c>
      <c r="K53" s="7" t="str">
        <f>IF(Table1[[#This Row],[discount_percentage]]&gt;=50%, "YES", "NO")</f>
        <v>YES</v>
      </c>
      <c r="L53" s="7" t="str">
        <f>IF(Table1[[#This Row],[discount_percentage]]&lt;20%, "&lt;20%", IF(Table1[[#This Row],[discount_percentage]]&lt;=40%, "20%-40%", IF(Table1[[#This Row],[discount_percentage]]&lt;=60%, "41%-60%", IF(Table1[[#This Row],[discount_percentage]]&lt;=80%, "61%-80%", "&gt;80%"))))</f>
        <v>61%-80%</v>
      </c>
      <c r="M53" s="7" t="str">
        <f>IF(Table1[[#This Row],[discounted_price]]&lt;200, "&lt;200", IF(Table1[[#This Row],[discounted_price]]&lt;=500, "200-500", "&gt;500"))</f>
        <v>&lt;200</v>
      </c>
      <c r="N53" s="5">
        <v>4.2</v>
      </c>
      <c r="O53" s="8">
        <v>92595</v>
      </c>
      <c r="P53" s="9" t="str">
        <f>IF(Table1[[#This Row],[rating_count]]&gt;1000, "More than 1000", "Fewer than 1000")</f>
        <v>More than 1000</v>
      </c>
      <c r="Q53" s="8">
        <f>IFERROR( VALUE(Table1[[#This Row],[rating]]) * VALUE((Table1[[#This Row],[rating_count]]/1000)), 0)</f>
        <v>388.899</v>
      </c>
      <c r="R53" s="6">
        <f>IFERROR( VALUE(Table1[[#This Row],[actual_price]]) * VALUE(Table1[[#This Row],[rating_count]]), 0)</f>
        <v>46297500</v>
      </c>
      <c r="S53" s="5" t="s">
        <v>493</v>
      </c>
      <c r="T53" s="5" t="s">
        <v>474</v>
      </c>
      <c r="U53" s="5" t="s">
        <v>475</v>
      </c>
      <c r="V53" s="5" t="s">
        <v>476</v>
      </c>
      <c r="W53" s="5" t="s">
        <v>477</v>
      </c>
      <c r="X53" s="5" t="s">
        <v>478</v>
      </c>
      <c r="Y53" s="5" t="s">
        <v>494</v>
      </c>
      <c r="Z53" s="5" t="s">
        <v>495</v>
      </c>
    </row>
    <row r="54" spans="1:26" ht="15.75">
      <c r="A54" s="5" t="s">
        <v>496</v>
      </c>
      <c r="B54" s="5" t="s">
        <v>497</v>
      </c>
      <c r="C54" s="5" t="str">
        <f>LEFT(Table1[[#This Row],[product_name]], 27)</f>
        <v>AmazonBasics New Release Ny</v>
      </c>
      <c r="D54" s="5" t="s">
        <v>18</v>
      </c>
      <c r="E54" s="5" t="str">
        <f>TRIM(LEFT(Table1[[#This Row],[category]], FIND("|", Table1[[#This Row],[category]]) - 1))</f>
        <v>Computers&amp;Accessories</v>
      </c>
      <c r="F54" s="5" t="str">
        <f>TRIM(MID(Table1[[#This Row],[category]], FIND("|", Table1[[#This Row],[category]]) + 1, FIND("|", Table1[[#This Row],[category]], FIND("|", Table1[[#This Row],[category]]) + 1) - FIND("|", Table1[[#This Row],[category]]) - 1))</f>
        <v>Accessories&amp;Peripherals</v>
      </c>
      <c r="G5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4" s="5">
        <v>799</v>
      </c>
      <c r="I54" s="6">
        <v>2100</v>
      </c>
      <c r="J54" s="7">
        <v>0.62</v>
      </c>
      <c r="K54" s="7" t="str">
        <f>IF(Table1[[#This Row],[discount_percentage]]&gt;=50%, "YES", "NO")</f>
        <v>YES</v>
      </c>
      <c r="L54" s="7" t="str">
        <f>IF(Table1[[#This Row],[discount_percentage]]&lt;20%, "&lt;20%", IF(Table1[[#This Row],[discount_percentage]]&lt;=40%, "20%-40%", IF(Table1[[#This Row],[discount_percentage]]&lt;=60%, "41%-60%", IF(Table1[[#This Row],[discount_percentage]]&lt;=80%, "61%-80%", "&gt;80%"))))</f>
        <v>61%-80%</v>
      </c>
      <c r="M54" s="7" t="str">
        <f>IF(Table1[[#This Row],[discounted_price]]&lt;200, "&lt;200", IF(Table1[[#This Row],[discounted_price]]&lt;=500, "200-500", "&gt;500"))</f>
        <v>&gt;500</v>
      </c>
      <c r="N54" s="5">
        <v>4.3</v>
      </c>
      <c r="O54" s="8">
        <v>8188</v>
      </c>
      <c r="P54" s="9" t="str">
        <f>IF(Table1[[#This Row],[rating_count]]&gt;1000, "More than 1000", "Fewer than 1000")</f>
        <v>More than 1000</v>
      </c>
      <c r="Q54" s="8">
        <f>IFERROR( VALUE(Table1[[#This Row],[rating]]) * VALUE((Table1[[#This Row],[rating_count]]/1000)), 0)</f>
        <v>35.208400000000005</v>
      </c>
      <c r="R54" s="6">
        <f>IFERROR( VALUE(Table1[[#This Row],[actual_price]]) * VALUE(Table1[[#This Row],[rating_count]]), 0)</f>
        <v>17194800</v>
      </c>
      <c r="S54" s="5" t="s">
        <v>498</v>
      </c>
      <c r="T54" s="5" t="s">
        <v>499</v>
      </c>
      <c r="U54" s="5" t="s">
        <v>500</v>
      </c>
      <c r="V54" s="5" t="s">
        <v>501</v>
      </c>
      <c r="W54" s="5" t="s">
        <v>502</v>
      </c>
      <c r="X54" s="5" t="s">
        <v>503</v>
      </c>
      <c r="Y54" s="5" t="s">
        <v>504</v>
      </c>
      <c r="Z54" s="5" t="s">
        <v>505</v>
      </c>
    </row>
    <row r="55" spans="1:26" ht="15.75">
      <c r="A55" s="5" t="s">
        <v>506</v>
      </c>
      <c r="B55" s="5" t="s">
        <v>507</v>
      </c>
      <c r="C55" s="5" t="str">
        <f>LEFT(Table1[[#This Row],[product_name]], 27)</f>
        <v>VW 80 cm (32 inches) Framel</v>
      </c>
      <c r="D55" s="5" t="s">
        <v>508</v>
      </c>
      <c r="E55" s="5" t="str">
        <f>TRIM(LEFT(Table1[[#This Row],[category]], FIND("|", Table1[[#This Row],[category]]) - 1))</f>
        <v>Electronics</v>
      </c>
      <c r="F55" s="5" t="str">
        <f>TRIM(MID(Table1[[#This Row],[category]], FIND("|", Table1[[#This Row],[category]]) + 1, FIND("|", Table1[[#This Row],[category]], FIND("|", Table1[[#This Row],[category]]) + 1) - FIND("|", Table1[[#This Row],[category]]) - 1))</f>
        <v>HomeTheater,TV&amp;Video</v>
      </c>
      <c r="G55" s="5" t="str">
        <f>TRIM(MID(Table1[[#This Row],[category]], FIND("|", Table1[[#This Row],[category]], FIND("|", Table1[[#This Row],[category]]) + 1) + 1, FIND("|", Table1[[#This Row],[category]], FIND("|", Table1[[#This Row],[category]], FIND("|", Table1[[#This Row],[category]]) + 1) + 1) - FIND("|", Table1[[#This Row],[category]], FIND("|", Table1[[#This Row],[category]]) + 1) - 1))</f>
        <v>Televisions</v>
      </c>
      <c r="H55" s="6">
        <v>6999</v>
      </c>
      <c r="I55" s="6">
        <v>12999</v>
      </c>
      <c r="J55" s="7">
        <v>0.46</v>
      </c>
      <c r="K55" s="7" t="str">
        <f>IF(Table1[[#This Row],[discount_percentage]]&gt;=50%, "YES", "NO")</f>
        <v>NO</v>
      </c>
      <c r="L55" s="7" t="str">
        <f>IF(Table1[[#This Row],[discount_percentage]]&lt;20%, "&lt;20%", IF(Table1[[#This Row],[discount_percentage]]&lt;=40%, "20%-40%", IF(Table1[[#This Row],[discount_percentage]]&lt;=60%, "41%-60%", IF(Table1[[#This Row],[discount_percentage]]&lt;=80%, "61%-80%", "&gt;80%"))))</f>
        <v>41%-60%</v>
      </c>
      <c r="M55" s="7" t="str">
        <f>IF(Table1[[#This Row],[discounted_price]]&lt;200, "&lt;200", IF(Table1[[#This Row],[discounted_price]]&lt;=500, "200-500", "&gt;500"))</f>
        <v>&gt;500</v>
      </c>
      <c r="N55" s="5">
        <v>4.2</v>
      </c>
      <c r="O55" s="8">
        <v>4003</v>
      </c>
      <c r="P55" s="9" t="str">
        <f>IF(Table1[[#This Row],[rating_count]]&gt;1000, "More than 1000", "Fewer than 1000")</f>
        <v>More than 1000</v>
      </c>
      <c r="Q55" s="8">
        <f>IFERROR( VALUE(Table1[[#This Row],[rating]]) * VALUE((Table1[[#This Row],[rating_count]]/1000)), 0)</f>
        <v>16.8126</v>
      </c>
      <c r="R55" s="6">
        <f>IFERROR( VALUE(Table1[[#This Row],[actual_price]]) * VALUE(Table1[[#This Row],[rating_count]]), 0)</f>
        <v>52034997</v>
      </c>
      <c r="S55" s="5" t="s">
        <v>509</v>
      </c>
      <c r="T55" s="5" t="s">
        <v>510</v>
      </c>
      <c r="U55" s="5" t="s">
        <v>511</v>
      </c>
      <c r="V55" s="5" t="s">
        <v>512</v>
      </c>
      <c r="W55" s="5" t="s">
        <v>513</v>
      </c>
      <c r="X55" s="5" t="s">
        <v>13028</v>
      </c>
      <c r="Y55" s="5" t="s">
        <v>514</v>
      </c>
      <c r="Z55" s="5" t="s">
        <v>515</v>
      </c>
    </row>
    <row r="56" spans="1:26" ht="15.75">
      <c r="A56" s="5" t="s">
        <v>516</v>
      </c>
      <c r="B56" s="5" t="s">
        <v>517</v>
      </c>
      <c r="C56" s="5" t="str">
        <f>LEFT(Table1[[#This Row],[product_name]], 27)</f>
        <v>Ambrane Unbreakable 3A Fast</v>
      </c>
      <c r="D56" s="5" t="s">
        <v>18</v>
      </c>
      <c r="E56" s="5" t="str">
        <f>TRIM(LEFT(Table1[[#This Row],[category]], FIND("|", Table1[[#This Row],[category]]) - 1))</f>
        <v>Computers&amp;Accessories</v>
      </c>
      <c r="F56" s="5" t="str">
        <f>TRIM(MID(Table1[[#This Row],[category]], FIND("|", Table1[[#This Row],[category]]) + 1, FIND("|", Table1[[#This Row],[category]], FIND("|", Table1[[#This Row],[category]]) + 1) - FIND("|", Table1[[#This Row],[category]]) - 1))</f>
        <v>Accessories&amp;Peripherals</v>
      </c>
      <c r="G5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6" s="5">
        <v>199</v>
      </c>
      <c r="I56" s="6">
        <v>349</v>
      </c>
      <c r="J56" s="7">
        <v>0.43</v>
      </c>
      <c r="K56" s="7" t="str">
        <f>IF(Table1[[#This Row],[discount_percentage]]&gt;=50%, "YES", "NO")</f>
        <v>NO</v>
      </c>
      <c r="L56" s="7" t="str">
        <f>IF(Table1[[#This Row],[discount_percentage]]&lt;20%, "&lt;20%", IF(Table1[[#This Row],[discount_percentage]]&lt;=40%, "20%-40%", IF(Table1[[#This Row],[discount_percentage]]&lt;=60%, "41%-60%", IF(Table1[[#This Row],[discount_percentage]]&lt;=80%, "61%-80%", "&gt;80%"))))</f>
        <v>41%-60%</v>
      </c>
      <c r="M56" s="7" t="str">
        <f>IF(Table1[[#This Row],[discounted_price]]&lt;200, "&lt;200", IF(Table1[[#This Row],[discounted_price]]&lt;=500, "200-500", "&gt;500"))</f>
        <v>&lt;200</v>
      </c>
      <c r="N56" s="5">
        <v>4.0999999999999996</v>
      </c>
      <c r="O56" s="8">
        <v>314</v>
      </c>
      <c r="P56" s="9" t="str">
        <f>IF(Table1[[#This Row],[rating_count]]&gt;1000, "More than 1000", "Fewer than 1000")</f>
        <v>Fewer than 1000</v>
      </c>
      <c r="Q56" s="8">
        <f>IFERROR( VALUE(Table1[[#This Row],[rating]]) * VALUE((Table1[[#This Row],[rating_count]]/1000)), 0)</f>
        <v>1.2873999999999999</v>
      </c>
      <c r="R56" s="6">
        <f>IFERROR( VALUE(Table1[[#This Row],[actual_price]]) * VALUE(Table1[[#This Row],[rating_count]]), 0)</f>
        <v>109586</v>
      </c>
      <c r="S56" s="5" t="s">
        <v>518</v>
      </c>
      <c r="T56" s="5" t="s">
        <v>519</v>
      </c>
      <c r="U56" s="5" t="s">
        <v>520</v>
      </c>
      <c r="V56" s="5" t="s">
        <v>521</v>
      </c>
      <c r="W56" s="5" t="s">
        <v>522</v>
      </c>
      <c r="X56" s="5" t="s">
        <v>523</v>
      </c>
      <c r="Y56" s="5" t="s">
        <v>524</v>
      </c>
      <c r="Z56" s="5" t="s">
        <v>525</v>
      </c>
    </row>
    <row r="57" spans="1:26" ht="15.75">
      <c r="A57" s="5" t="s">
        <v>526</v>
      </c>
      <c r="B57" s="5" t="s">
        <v>527</v>
      </c>
      <c r="C57" s="5" t="str">
        <f>LEFT(Table1[[#This Row],[product_name]], 27)</f>
        <v>Tata Sky Universal Remote</v>
      </c>
      <c r="D57" s="5" t="s">
        <v>462</v>
      </c>
      <c r="E57" s="5" t="str">
        <f>TRIM(LEFT(Table1[[#This Row],[category]], FIND("|", Table1[[#This Row],[category]]) - 1))</f>
        <v>Electronics</v>
      </c>
      <c r="F57" s="5" t="str">
        <f>TRIM(MID(Table1[[#This Row],[category]], FIND("|", Table1[[#This Row],[category]]) + 1, FIND("|", Table1[[#This Row],[category]], FIND("|", Table1[[#This Row],[category]]) + 1) - FIND("|", Table1[[#This Row],[category]]) - 1))</f>
        <v>HomeTheater,TV&amp;Video</v>
      </c>
      <c r="G57" s="5" t="str">
        <f>TRIM(MID(Table1[[#This Row],[category]], FIND("|", Table1[[#This Row],[category]], FIND("|", Table1[[#This Row],[category]]) + 1) + 1, FIND("|", Table1[[#This Row],[category]], FIND("|", Table1[[#This Row],[category]], FIND("|", Table1[[#This Row],[category]]) + 1) + 1) - FIND("|", Table1[[#This Row],[category]], FIND("|", Table1[[#This Row],[category]]) + 1) - 1))</f>
        <v>Accessories</v>
      </c>
      <c r="H57" s="5">
        <v>230</v>
      </c>
      <c r="I57" s="6">
        <v>499</v>
      </c>
      <c r="J57" s="7">
        <v>0.54</v>
      </c>
      <c r="K57" s="7" t="str">
        <f>IF(Table1[[#This Row],[discount_percentage]]&gt;=50%, "YES", "NO")</f>
        <v>YES</v>
      </c>
      <c r="L57" s="7" t="str">
        <f>IF(Table1[[#This Row],[discount_percentage]]&lt;20%, "&lt;20%", IF(Table1[[#This Row],[discount_percentage]]&lt;=40%, "20%-40%", IF(Table1[[#This Row],[discount_percentage]]&lt;=60%, "41%-60%", IF(Table1[[#This Row],[discount_percentage]]&lt;=80%, "61%-80%", "&gt;80%"))))</f>
        <v>41%-60%</v>
      </c>
      <c r="M57" s="7" t="str">
        <f>IF(Table1[[#This Row],[discounted_price]]&lt;200, "&lt;200", IF(Table1[[#This Row],[discounted_price]]&lt;=500, "200-500", "&gt;500"))</f>
        <v>200-500</v>
      </c>
      <c r="N57" s="5">
        <v>3.7</v>
      </c>
      <c r="O57" s="8">
        <v>2960</v>
      </c>
      <c r="P57" s="9" t="str">
        <f>IF(Table1[[#This Row],[rating_count]]&gt;1000, "More than 1000", "Fewer than 1000")</f>
        <v>More than 1000</v>
      </c>
      <c r="Q57" s="8">
        <f>IFERROR( VALUE(Table1[[#This Row],[rating]]) * VALUE((Table1[[#This Row],[rating_count]]/1000)), 0)</f>
        <v>10.952</v>
      </c>
      <c r="R57" s="6">
        <f>IFERROR( VALUE(Table1[[#This Row],[actual_price]]) * VALUE(Table1[[#This Row],[rating_count]]), 0)</f>
        <v>1477040</v>
      </c>
      <c r="S57" s="5" t="s">
        <v>528</v>
      </c>
      <c r="T57" s="5" t="s">
        <v>529</v>
      </c>
      <c r="U57" s="5" t="s">
        <v>530</v>
      </c>
      <c r="V57" s="5" t="s">
        <v>531</v>
      </c>
      <c r="W57" s="5" t="s">
        <v>532</v>
      </c>
      <c r="X57" s="5" t="s">
        <v>533</v>
      </c>
      <c r="Y57" s="5" t="s">
        <v>534</v>
      </c>
      <c r="Z57" s="5" t="s">
        <v>535</v>
      </c>
    </row>
    <row r="58" spans="1:26" ht="15.75">
      <c r="A58" s="5" t="s">
        <v>536</v>
      </c>
      <c r="B58" s="5" t="s">
        <v>537</v>
      </c>
      <c r="C58" s="5" t="str">
        <f>LEFT(Table1[[#This Row],[product_name]], 27)</f>
        <v>TP-LINK WiFi Dongle 300 Mbp</v>
      </c>
      <c r="D58" s="5" t="s">
        <v>98</v>
      </c>
      <c r="E58" s="5" t="str">
        <f>TRIM(LEFT(Table1[[#This Row],[category]], FIND("|", Table1[[#This Row],[category]]) - 1))</f>
        <v>Computers&amp;Accessories</v>
      </c>
      <c r="F58" s="5" t="str">
        <f>TRIM(MID(Table1[[#This Row],[category]], FIND("|", Table1[[#This Row],[category]]) + 1, FIND("|", Table1[[#This Row],[category]], FIND("|", Table1[[#This Row],[category]]) + 1) - FIND("|", Table1[[#This Row],[category]]) - 1))</f>
        <v>NetworkingDevices</v>
      </c>
      <c r="G58"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58" s="5">
        <v>649</v>
      </c>
      <c r="I58" s="6">
        <v>1399</v>
      </c>
      <c r="J58" s="7">
        <v>0.54</v>
      </c>
      <c r="K58" s="7" t="str">
        <f>IF(Table1[[#This Row],[discount_percentage]]&gt;=50%, "YES", "NO")</f>
        <v>YES</v>
      </c>
      <c r="L58" s="7" t="str">
        <f>IF(Table1[[#This Row],[discount_percentage]]&lt;20%, "&lt;20%", IF(Table1[[#This Row],[discount_percentage]]&lt;=40%, "20%-40%", IF(Table1[[#This Row],[discount_percentage]]&lt;=60%, "41%-60%", IF(Table1[[#This Row],[discount_percentage]]&lt;=80%, "61%-80%", "&gt;80%"))))</f>
        <v>41%-60%</v>
      </c>
      <c r="M58" s="7" t="str">
        <f>IF(Table1[[#This Row],[discounted_price]]&lt;200, "&lt;200", IF(Table1[[#This Row],[discounted_price]]&lt;=500, "200-500", "&gt;500"))</f>
        <v>&gt;500</v>
      </c>
      <c r="N58" s="5">
        <v>4.2</v>
      </c>
      <c r="O58" s="8">
        <v>179691</v>
      </c>
      <c r="P58" s="9" t="str">
        <f>IF(Table1[[#This Row],[rating_count]]&gt;1000, "More than 1000", "Fewer than 1000")</f>
        <v>More than 1000</v>
      </c>
      <c r="Q58" s="8">
        <f>IFERROR( VALUE(Table1[[#This Row],[rating]]) * VALUE((Table1[[#This Row],[rating_count]]/1000)), 0)</f>
        <v>754.70220000000006</v>
      </c>
      <c r="R58" s="6">
        <f>IFERROR( VALUE(Table1[[#This Row],[actual_price]]) * VALUE(Table1[[#This Row],[rating_count]]), 0)</f>
        <v>251387709</v>
      </c>
      <c r="S58" s="5" t="s">
        <v>538</v>
      </c>
      <c r="T58" s="5" t="s">
        <v>100</v>
      </c>
      <c r="U58" s="5" t="s">
        <v>101</v>
      </c>
      <c r="V58" s="5" t="s">
        <v>102</v>
      </c>
      <c r="W58" s="5" t="s">
        <v>103</v>
      </c>
      <c r="X58" s="5" t="s">
        <v>104</v>
      </c>
      <c r="Y58" s="5" t="s">
        <v>539</v>
      </c>
      <c r="Z58" s="5" t="s">
        <v>540</v>
      </c>
    </row>
    <row r="59" spans="1:26" ht="15.75">
      <c r="A59" s="5" t="s">
        <v>541</v>
      </c>
      <c r="B59" s="5" t="s">
        <v>542</v>
      </c>
      <c r="C59" s="5" t="str">
        <f>LEFT(Table1[[#This Row],[product_name]], 27)</f>
        <v>OnePlus 80 cm (32 inches) Y</v>
      </c>
      <c r="D59" s="5" t="s">
        <v>169</v>
      </c>
      <c r="E59" s="5" t="str">
        <f>TRIM(LEFT(Table1[[#This Row],[category]], FIND("|", Table1[[#This Row],[category]]) - 1))</f>
        <v>Electronics</v>
      </c>
      <c r="F59" s="5" t="str">
        <f>TRIM(MID(Table1[[#This Row],[category]], FIND("|", Table1[[#This Row],[category]]) + 1, FIND("|", Table1[[#This Row],[category]], FIND("|", Table1[[#This Row],[category]]) + 1) - FIND("|", Table1[[#This Row],[category]]) - 1))</f>
        <v>HomeTheater,TV&amp;Video</v>
      </c>
      <c r="G59" s="5" t="str">
        <f>TRIM(MID(Table1[[#This Row],[category]], FIND("|", Table1[[#This Row],[category]], FIND("|", Table1[[#This Row],[category]]) + 1) + 1, FIND("|", Table1[[#This Row],[category]], FIND("|", Table1[[#This Row],[category]], FIND("|", Table1[[#This Row],[category]]) + 1) + 1) - FIND("|", Table1[[#This Row],[category]], FIND("|", Table1[[#This Row],[category]]) + 1) - 1))</f>
        <v>Televisions</v>
      </c>
      <c r="H59" s="6">
        <v>15999</v>
      </c>
      <c r="I59" s="6">
        <v>21999</v>
      </c>
      <c r="J59" s="7">
        <v>0.27</v>
      </c>
      <c r="K59" s="7" t="str">
        <f>IF(Table1[[#This Row],[discount_percentage]]&gt;=50%, "YES", "NO")</f>
        <v>NO</v>
      </c>
      <c r="L59" s="7" t="str">
        <f>IF(Table1[[#This Row],[discount_percentage]]&lt;20%, "&lt;20%", IF(Table1[[#This Row],[discount_percentage]]&lt;=40%, "20%-40%", IF(Table1[[#This Row],[discount_percentage]]&lt;=60%, "41%-60%", IF(Table1[[#This Row],[discount_percentage]]&lt;=80%, "61%-80%", "&gt;80%"))))</f>
        <v>20%-40%</v>
      </c>
      <c r="M59" s="7" t="str">
        <f>IF(Table1[[#This Row],[discounted_price]]&lt;200, "&lt;200", IF(Table1[[#This Row],[discounted_price]]&lt;=500, "200-500", "&gt;500"))</f>
        <v>&gt;500</v>
      </c>
      <c r="N59" s="5">
        <v>4.2</v>
      </c>
      <c r="O59" s="8">
        <v>34899</v>
      </c>
      <c r="P59" s="9" t="str">
        <f>IF(Table1[[#This Row],[rating_count]]&gt;1000, "More than 1000", "Fewer than 1000")</f>
        <v>More than 1000</v>
      </c>
      <c r="Q59" s="8">
        <f>IFERROR( VALUE(Table1[[#This Row],[rating]]) * VALUE((Table1[[#This Row],[rating_count]]/1000)), 0)</f>
        <v>146.57580000000002</v>
      </c>
      <c r="R59" s="6">
        <f>IFERROR( VALUE(Table1[[#This Row],[actual_price]]) * VALUE(Table1[[#This Row],[rating_count]]), 0)</f>
        <v>767743101</v>
      </c>
      <c r="S59" s="5" t="s">
        <v>543</v>
      </c>
      <c r="T59" s="5" t="s">
        <v>265</v>
      </c>
      <c r="U59" s="5" t="s">
        <v>266</v>
      </c>
      <c r="V59" s="5" t="s">
        <v>267</v>
      </c>
      <c r="W59" s="5" t="s">
        <v>268</v>
      </c>
      <c r="X59" s="5" t="s">
        <v>269</v>
      </c>
      <c r="Y59" s="5" t="s">
        <v>544</v>
      </c>
      <c r="Z59" s="5" t="s">
        <v>545</v>
      </c>
    </row>
    <row r="60" spans="1:26" ht="15.75">
      <c r="A60" s="5" t="s">
        <v>546</v>
      </c>
      <c r="B60" s="5" t="s">
        <v>547</v>
      </c>
      <c r="C60" s="5" t="str">
        <f>LEFT(Table1[[#This Row],[product_name]], 27)</f>
        <v>Wecool Unbreakable 3 in 1 C</v>
      </c>
      <c r="D60" s="5" t="s">
        <v>18</v>
      </c>
      <c r="E60" s="5" t="str">
        <f>TRIM(LEFT(Table1[[#This Row],[category]], FIND("|", Table1[[#This Row],[category]]) - 1))</f>
        <v>Computers&amp;Accessories</v>
      </c>
      <c r="F60" s="5" t="str">
        <f>TRIM(MID(Table1[[#This Row],[category]], FIND("|", Table1[[#This Row],[category]]) + 1, FIND("|", Table1[[#This Row],[category]], FIND("|", Table1[[#This Row],[category]]) + 1) - FIND("|", Table1[[#This Row],[category]]) - 1))</f>
        <v>Accessories&amp;Peripherals</v>
      </c>
      <c r="G6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0" s="5">
        <v>348</v>
      </c>
      <c r="I60" s="6">
        <v>1499</v>
      </c>
      <c r="J60" s="7">
        <v>0.77</v>
      </c>
      <c r="K60" s="7" t="str">
        <f>IF(Table1[[#This Row],[discount_percentage]]&gt;=50%, "YES", "NO")</f>
        <v>YES</v>
      </c>
      <c r="L60" s="7" t="str">
        <f>IF(Table1[[#This Row],[discount_percentage]]&lt;20%, "&lt;20%", IF(Table1[[#This Row],[discount_percentage]]&lt;=40%, "20%-40%", IF(Table1[[#This Row],[discount_percentage]]&lt;=60%, "41%-60%", IF(Table1[[#This Row],[discount_percentage]]&lt;=80%, "61%-80%", "&gt;80%"))))</f>
        <v>61%-80%</v>
      </c>
      <c r="M60" s="7" t="str">
        <f>IF(Table1[[#This Row],[discounted_price]]&lt;200, "&lt;200", IF(Table1[[#This Row],[discounted_price]]&lt;=500, "200-500", "&gt;500"))</f>
        <v>200-500</v>
      </c>
      <c r="N60" s="5">
        <v>4.2</v>
      </c>
      <c r="O60" s="8">
        <v>656</v>
      </c>
      <c r="P60" s="9" t="str">
        <f>IF(Table1[[#This Row],[rating_count]]&gt;1000, "More than 1000", "Fewer than 1000")</f>
        <v>Fewer than 1000</v>
      </c>
      <c r="Q60" s="8">
        <f>IFERROR( VALUE(Table1[[#This Row],[rating]]) * VALUE((Table1[[#This Row],[rating_count]]/1000)), 0)</f>
        <v>2.7552000000000003</v>
      </c>
      <c r="R60" s="6">
        <f>IFERROR( VALUE(Table1[[#This Row],[actual_price]]) * VALUE(Table1[[#This Row],[rating_count]]), 0)</f>
        <v>983344</v>
      </c>
      <c r="S60" s="5" t="s">
        <v>548</v>
      </c>
      <c r="T60" s="5" t="s">
        <v>549</v>
      </c>
      <c r="U60" s="5" t="s">
        <v>550</v>
      </c>
      <c r="V60" s="5" t="s">
        <v>551</v>
      </c>
      <c r="W60" s="5" t="s">
        <v>552</v>
      </c>
      <c r="X60" s="5" t="s">
        <v>553</v>
      </c>
      <c r="Y60" s="5" t="s">
        <v>554</v>
      </c>
      <c r="Z60" s="5" t="s">
        <v>555</v>
      </c>
    </row>
    <row r="61" spans="1:26" ht="15.75">
      <c r="A61" s="5" t="s">
        <v>556</v>
      </c>
      <c r="B61" s="5" t="s">
        <v>557</v>
      </c>
      <c r="C61" s="5" t="str">
        <f>LEFT(Table1[[#This Row],[product_name]], 27)</f>
        <v>Portronics Konnect L 1.2Mtr</v>
      </c>
      <c r="D61" s="5" t="s">
        <v>18</v>
      </c>
      <c r="E61" s="5" t="str">
        <f>TRIM(LEFT(Table1[[#This Row],[category]], FIND("|", Table1[[#This Row],[category]]) - 1))</f>
        <v>Computers&amp;Accessories</v>
      </c>
      <c r="F61" s="5" t="str">
        <f>TRIM(MID(Table1[[#This Row],[category]], FIND("|", Table1[[#This Row],[category]]) + 1, FIND("|", Table1[[#This Row],[category]], FIND("|", Table1[[#This Row],[category]]) + 1) - FIND("|", Table1[[#This Row],[category]]) - 1))</f>
        <v>Accessories&amp;Peripherals</v>
      </c>
      <c r="G6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1" s="5">
        <v>154</v>
      </c>
      <c r="I61" s="6">
        <v>349</v>
      </c>
      <c r="J61" s="7">
        <v>0.56000000000000005</v>
      </c>
      <c r="K61" s="7" t="str">
        <f>IF(Table1[[#This Row],[discount_percentage]]&gt;=50%, "YES", "NO")</f>
        <v>YES</v>
      </c>
      <c r="L61" s="7" t="str">
        <f>IF(Table1[[#This Row],[discount_percentage]]&lt;20%, "&lt;20%", IF(Table1[[#This Row],[discount_percentage]]&lt;=40%, "20%-40%", IF(Table1[[#This Row],[discount_percentage]]&lt;=60%, "41%-60%", IF(Table1[[#This Row],[discount_percentage]]&lt;=80%, "61%-80%", "&gt;80%"))))</f>
        <v>41%-60%</v>
      </c>
      <c r="M61" s="7" t="str">
        <f>IF(Table1[[#This Row],[discounted_price]]&lt;200, "&lt;200", IF(Table1[[#This Row],[discounted_price]]&lt;=500, "200-500", "&gt;500"))</f>
        <v>&lt;200</v>
      </c>
      <c r="N61" s="5">
        <v>4.3</v>
      </c>
      <c r="O61" s="8">
        <v>7064</v>
      </c>
      <c r="P61" s="9" t="str">
        <f>IF(Table1[[#This Row],[rating_count]]&gt;1000, "More than 1000", "Fewer than 1000")</f>
        <v>More than 1000</v>
      </c>
      <c r="Q61" s="8">
        <f>IFERROR( VALUE(Table1[[#This Row],[rating]]) * VALUE((Table1[[#This Row],[rating_count]]/1000)), 0)</f>
        <v>30.3752</v>
      </c>
      <c r="R61" s="6">
        <f>IFERROR( VALUE(Table1[[#This Row],[actual_price]]) * VALUE(Table1[[#This Row],[rating_count]]), 0)</f>
        <v>2465336</v>
      </c>
      <c r="S61" s="5" t="s">
        <v>558</v>
      </c>
      <c r="T61" s="5" t="s">
        <v>559</v>
      </c>
      <c r="U61" s="5" t="s">
        <v>560</v>
      </c>
      <c r="V61" s="5" t="s">
        <v>561</v>
      </c>
      <c r="W61" s="5" t="s">
        <v>562</v>
      </c>
      <c r="X61" s="5" t="s">
        <v>563</v>
      </c>
      <c r="Y61" s="5" t="s">
        <v>564</v>
      </c>
      <c r="Z61" s="5" t="s">
        <v>565</v>
      </c>
    </row>
    <row r="62" spans="1:26" ht="15.75">
      <c r="A62" s="5" t="s">
        <v>566</v>
      </c>
      <c r="B62" s="5" t="s">
        <v>567</v>
      </c>
      <c r="C62" s="5" t="str">
        <f>LEFT(Table1[[#This Row],[product_name]], 27)</f>
        <v>Airtel DigitalTV DTH Televi</v>
      </c>
      <c r="D62" s="5" t="s">
        <v>462</v>
      </c>
      <c r="E62" s="5" t="str">
        <f>TRIM(LEFT(Table1[[#This Row],[category]], FIND("|", Table1[[#This Row],[category]]) - 1))</f>
        <v>Electronics</v>
      </c>
      <c r="F62" s="5" t="str">
        <f>TRIM(MID(Table1[[#This Row],[category]], FIND("|", Table1[[#This Row],[category]]) + 1, FIND("|", Table1[[#This Row],[category]], FIND("|", Table1[[#This Row],[category]]) + 1) - FIND("|", Table1[[#This Row],[category]]) - 1))</f>
        <v>HomeTheater,TV&amp;Video</v>
      </c>
      <c r="G62" s="5" t="str">
        <f>TRIM(MID(Table1[[#This Row],[category]], FIND("|", Table1[[#This Row],[category]], FIND("|", Table1[[#This Row],[category]]) + 1) + 1, FIND("|", Table1[[#This Row],[category]], FIND("|", Table1[[#This Row],[category]], FIND("|", Table1[[#This Row],[category]]) + 1) + 1) - FIND("|", Table1[[#This Row],[category]], FIND("|", Table1[[#This Row],[category]]) + 1) - 1))</f>
        <v>Accessories</v>
      </c>
      <c r="H62" s="5">
        <v>179</v>
      </c>
      <c r="I62" s="6">
        <v>799</v>
      </c>
      <c r="J62" s="7">
        <v>0.78</v>
      </c>
      <c r="K62" s="7" t="str">
        <f>IF(Table1[[#This Row],[discount_percentage]]&gt;=50%, "YES", "NO")</f>
        <v>YES</v>
      </c>
      <c r="L62" s="7" t="str">
        <f>IF(Table1[[#This Row],[discount_percentage]]&lt;20%, "&lt;20%", IF(Table1[[#This Row],[discount_percentage]]&lt;=40%, "20%-40%", IF(Table1[[#This Row],[discount_percentage]]&lt;=60%, "41%-60%", IF(Table1[[#This Row],[discount_percentage]]&lt;=80%, "61%-80%", "&gt;80%"))))</f>
        <v>61%-80%</v>
      </c>
      <c r="M62" s="7" t="str">
        <f>IF(Table1[[#This Row],[discounted_price]]&lt;200, "&lt;200", IF(Table1[[#This Row],[discounted_price]]&lt;=500, "200-500", "&gt;500"))</f>
        <v>&lt;200</v>
      </c>
      <c r="N62" s="5">
        <v>3.7</v>
      </c>
      <c r="O62" s="8">
        <v>2201</v>
      </c>
      <c r="P62" s="9" t="str">
        <f>IF(Table1[[#This Row],[rating_count]]&gt;1000, "More than 1000", "Fewer than 1000")</f>
        <v>More than 1000</v>
      </c>
      <c r="Q62" s="8">
        <f>IFERROR( VALUE(Table1[[#This Row],[rating]]) * VALUE((Table1[[#This Row],[rating_count]]/1000)), 0)</f>
        <v>8.1437000000000008</v>
      </c>
      <c r="R62" s="6">
        <f>IFERROR( VALUE(Table1[[#This Row],[actual_price]]) * VALUE(Table1[[#This Row],[rating_count]]), 0)</f>
        <v>1758599</v>
      </c>
      <c r="S62" s="5" t="s">
        <v>568</v>
      </c>
      <c r="T62" s="5" t="s">
        <v>569</v>
      </c>
      <c r="U62" s="5" t="s">
        <v>570</v>
      </c>
      <c r="V62" s="5" t="s">
        <v>571</v>
      </c>
      <c r="W62" s="5" t="s">
        <v>572</v>
      </c>
      <c r="X62" s="5" t="s">
        <v>573</v>
      </c>
      <c r="Y62" s="5" t="s">
        <v>574</v>
      </c>
      <c r="Z62" s="5" t="s">
        <v>575</v>
      </c>
    </row>
    <row r="63" spans="1:26" ht="15.75">
      <c r="A63" s="5" t="s">
        <v>576</v>
      </c>
      <c r="B63" s="5" t="s">
        <v>577</v>
      </c>
      <c r="C63" s="5" t="str">
        <f>LEFT(Table1[[#This Row],[product_name]], 27)</f>
        <v xml:space="preserve">Samsung 108 cm (43 inches) </v>
      </c>
      <c r="D63" s="5" t="s">
        <v>169</v>
      </c>
      <c r="E63" s="5" t="str">
        <f>TRIM(LEFT(Table1[[#This Row],[category]], FIND("|", Table1[[#This Row],[category]]) - 1))</f>
        <v>Electronics</v>
      </c>
      <c r="F63" s="5" t="str">
        <f>TRIM(MID(Table1[[#This Row],[category]], FIND("|", Table1[[#This Row],[category]]) + 1, FIND("|", Table1[[#This Row],[category]], FIND("|", Table1[[#This Row],[category]]) + 1) - FIND("|", Table1[[#This Row],[category]]) - 1))</f>
        <v>HomeTheater,TV&amp;Video</v>
      </c>
      <c r="G63" s="5" t="str">
        <f>TRIM(MID(Table1[[#This Row],[category]], FIND("|", Table1[[#This Row],[category]], FIND("|", Table1[[#This Row],[category]]) + 1) + 1, FIND("|", Table1[[#This Row],[category]], FIND("|", Table1[[#This Row],[category]], FIND("|", Table1[[#This Row],[category]]) + 1) + 1) - FIND("|", Table1[[#This Row],[category]], FIND("|", Table1[[#This Row],[category]]) + 1) - 1))</f>
        <v>Televisions</v>
      </c>
      <c r="H63" s="6">
        <v>32990</v>
      </c>
      <c r="I63" s="6">
        <v>47900</v>
      </c>
      <c r="J63" s="7">
        <v>0.31</v>
      </c>
      <c r="K63" s="7" t="str">
        <f>IF(Table1[[#This Row],[discount_percentage]]&gt;=50%, "YES", "NO")</f>
        <v>NO</v>
      </c>
      <c r="L63" s="7" t="str">
        <f>IF(Table1[[#This Row],[discount_percentage]]&lt;20%, "&lt;20%", IF(Table1[[#This Row],[discount_percentage]]&lt;=40%, "20%-40%", IF(Table1[[#This Row],[discount_percentage]]&lt;=60%, "41%-60%", IF(Table1[[#This Row],[discount_percentage]]&lt;=80%, "61%-80%", "&gt;80%"))))</f>
        <v>20%-40%</v>
      </c>
      <c r="M63" s="7" t="str">
        <f>IF(Table1[[#This Row],[discounted_price]]&lt;200, "&lt;200", IF(Table1[[#This Row],[discounted_price]]&lt;=500, "200-500", "&gt;500"))</f>
        <v>&gt;500</v>
      </c>
      <c r="N63" s="5">
        <v>4.3</v>
      </c>
      <c r="O63" s="8">
        <v>7109</v>
      </c>
      <c r="P63" s="9" t="str">
        <f>IF(Table1[[#This Row],[rating_count]]&gt;1000, "More than 1000", "Fewer than 1000")</f>
        <v>More than 1000</v>
      </c>
      <c r="Q63" s="8">
        <f>IFERROR( VALUE(Table1[[#This Row],[rating]]) * VALUE((Table1[[#This Row],[rating_count]]/1000)), 0)</f>
        <v>30.5687</v>
      </c>
      <c r="R63" s="6">
        <f>IFERROR( VALUE(Table1[[#This Row],[actual_price]]) * VALUE(Table1[[#This Row],[rating_count]]), 0)</f>
        <v>340521100</v>
      </c>
      <c r="S63" s="5" t="s">
        <v>578</v>
      </c>
      <c r="T63" s="5" t="s">
        <v>579</v>
      </c>
      <c r="U63" s="5" t="s">
        <v>580</v>
      </c>
      <c r="V63" s="5" t="s">
        <v>581</v>
      </c>
      <c r="W63" s="5" t="s">
        <v>582</v>
      </c>
      <c r="X63" s="5" t="s">
        <v>583</v>
      </c>
      <c r="Y63" s="5" t="s">
        <v>584</v>
      </c>
      <c r="Z63" s="5" t="s">
        <v>585</v>
      </c>
    </row>
    <row r="64" spans="1:26" ht="15.75">
      <c r="A64" s="5" t="s">
        <v>586</v>
      </c>
      <c r="B64" s="5" t="s">
        <v>587</v>
      </c>
      <c r="C64" s="5" t="str">
        <f>LEFT(Table1[[#This Row],[product_name]], 27)</f>
        <v>Lapster 1.5 mtr USB 2.0 Typ</v>
      </c>
      <c r="D64" s="5" t="s">
        <v>18</v>
      </c>
      <c r="E64" s="5" t="str">
        <f>TRIM(LEFT(Table1[[#This Row],[category]], FIND("|", Table1[[#This Row],[category]]) - 1))</f>
        <v>Computers&amp;Accessories</v>
      </c>
      <c r="F64" s="5" t="str">
        <f>TRIM(MID(Table1[[#This Row],[category]], FIND("|", Table1[[#This Row],[category]]) + 1, FIND("|", Table1[[#This Row],[category]], FIND("|", Table1[[#This Row],[category]]) + 1) - FIND("|", Table1[[#This Row],[category]]) - 1))</f>
        <v>Accessories&amp;Peripherals</v>
      </c>
      <c r="G6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4" s="5">
        <v>139</v>
      </c>
      <c r="I64" s="6">
        <v>999</v>
      </c>
      <c r="J64" s="7">
        <v>0.86</v>
      </c>
      <c r="K64" s="7" t="str">
        <f>IF(Table1[[#This Row],[discount_percentage]]&gt;=50%, "YES", "NO")</f>
        <v>YES</v>
      </c>
      <c r="L64" s="7" t="str">
        <f>IF(Table1[[#This Row],[discount_percentage]]&lt;20%, "&lt;20%", IF(Table1[[#This Row],[discount_percentage]]&lt;=40%, "20%-40%", IF(Table1[[#This Row],[discount_percentage]]&lt;=60%, "41%-60%", IF(Table1[[#This Row],[discount_percentage]]&lt;=80%, "61%-80%", "&gt;80%"))))</f>
        <v>&gt;80%</v>
      </c>
      <c r="M64" s="7" t="str">
        <f>IF(Table1[[#This Row],[discounted_price]]&lt;200, "&lt;200", IF(Table1[[#This Row],[discounted_price]]&lt;=500, "200-500", "&gt;500"))</f>
        <v>&lt;200</v>
      </c>
      <c r="N64" s="5">
        <v>4</v>
      </c>
      <c r="O64" s="8">
        <v>1313</v>
      </c>
      <c r="P64" s="9" t="str">
        <f>IF(Table1[[#This Row],[rating_count]]&gt;1000, "More than 1000", "Fewer than 1000")</f>
        <v>More than 1000</v>
      </c>
      <c r="Q64" s="8">
        <f>IFERROR( VALUE(Table1[[#This Row],[rating]]) * VALUE((Table1[[#This Row],[rating_count]]/1000)), 0)</f>
        <v>5.2519999999999998</v>
      </c>
      <c r="R64" s="6">
        <f>IFERROR( VALUE(Table1[[#This Row],[actual_price]]) * VALUE(Table1[[#This Row],[rating_count]]), 0)</f>
        <v>1311687</v>
      </c>
      <c r="S64" s="5" t="s">
        <v>588</v>
      </c>
      <c r="T64" s="5" t="s">
        <v>589</v>
      </c>
      <c r="U64" s="5" t="s">
        <v>590</v>
      </c>
      <c r="V64" s="5" t="s">
        <v>591</v>
      </c>
      <c r="W64" s="5" t="s">
        <v>592</v>
      </c>
      <c r="X64" s="5" t="s">
        <v>593</v>
      </c>
      <c r="Y64" s="5" t="s">
        <v>594</v>
      </c>
      <c r="Z64" s="5" t="s">
        <v>595</v>
      </c>
    </row>
    <row r="65" spans="1:26" ht="15.75">
      <c r="A65" s="5" t="s">
        <v>596</v>
      </c>
      <c r="B65" s="5" t="s">
        <v>597</v>
      </c>
      <c r="C65" s="5" t="str">
        <f>LEFT(Table1[[#This Row],[product_name]], 27)</f>
        <v xml:space="preserve">AmazonBasics USB Type-C to </v>
      </c>
      <c r="D65" s="5" t="s">
        <v>18</v>
      </c>
      <c r="E65" s="5" t="str">
        <f>TRIM(LEFT(Table1[[#This Row],[category]], FIND("|", Table1[[#This Row],[category]]) - 1))</f>
        <v>Computers&amp;Accessories</v>
      </c>
      <c r="F65" s="5" t="str">
        <f>TRIM(MID(Table1[[#This Row],[category]], FIND("|", Table1[[#This Row],[category]]) + 1, FIND("|", Table1[[#This Row],[category]], FIND("|", Table1[[#This Row],[category]]) + 1) - FIND("|", Table1[[#This Row],[category]]) - 1))</f>
        <v>Accessories&amp;Peripherals</v>
      </c>
      <c r="G6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5" s="5">
        <v>329</v>
      </c>
      <c r="I65" s="6">
        <v>845</v>
      </c>
      <c r="J65" s="7">
        <v>0.61</v>
      </c>
      <c r="K65" s="7" t="str">
        <f>IF(Table1[[#This Row],[discount_percentage]]&gt;=50%, "YES", "NO")</f>
        <v>YES</v>
      </c>
      <c r="L65" s="7" t="str">
        <f>IF(Table1[[#This Row],[discount_percentage]]&lt;20%, "&lt;20%", IF(Table1[[#This Row],[discount_percentage]]&lt;=40%, "20%-40%", IF(Table1[[#This Row],[discount_percentage]]&lt;=60%, "41%-60%", IF(Table1[[#This Row],[discount_percentage]]&lt;=80%, "61%-80%", "&gt;80%"))))</f>
        <v>61%-80%</v>
      </c>
      <c r="M65" s="7" t="str">
        <f>IF(Table1[[#This Row],[discounted_price]]&lt;200, "&lt;200", IF(Table1[[#This Row],[discounted_price]]&lt;=500, "200-500", "&gt;500"))</f>
        <v>200-500</v>
      </c>
      <c r="N65" s="5">
        <v>4.2</v>
      </c>
      <c r="O65" s="8">
        <v>29746</v>
      </c>
      <c r="P65" s="9" t="str">
        <f>IF(Table1[[#This Row],[rating_count]]&gt;1000, "More than 1000", "Fewer than 1000")</f>
        <v>More than 1000</v>
      </c>
      <c r="Q65" s="8">
        <f>IFERROR( VALUE(Table1[[#This Row],[rating]]) * VALUE((Table1[[#This Row],[rating_count]]/1000)), 0)</f>
        <v>124.9332</v>
      </c>
      <c r="R65" s="6">
        <f>IFERROR( VALUE(Table1[[#This Row],[actual_price]]) * VALUE(Table1[[#This Row],[rating_count]]), 0)</f>
        <v>25135370</v>
      </c>
      <c r="S65" s="5" t="s">
        <v>598</v>
      </c>
      <c r="T65" s="5" t="s">
        <v>599</v>
      </c>
      <c r="U65" s="5" t="s">
        <v>600</v>
      </c>
      <c r="V65" s="5" t="s">
        <v>601</v>
      </c>
      <c r="W65" s="5" t="s">
        <v>602</v>
      </c>
      <c r="X65" s="5" t="s">
        <v>603</v>
      </c>
      <c r="Y65" s="5" t="s">
        <v>604</v>
      </c>
      <c r="Z65" s="5" t="s">
        <v>605</v>
      </c>
    </row>
    <row r="66" spans="1:26" ht="15.75">
      <c r="A66" s="5" t="s">
        <v>606</v>
      </c>
      <c r="B66" s="5" t="s">
        <v>607</v>
      </c>
      <c r="C66" s="5" t="str">
        <f>LEFT(Table1[[#This Row],[product_name]], 27)</f>
        <v>Redmi 80 cm (32 inches) And</v>
      </c>
      <c r="D66" s="5" t="s">
        <v>169</v>
      </c>
      <c r="E66" s="5" t="str">
        <f>TRIM(LEFT(Table1[[#This Row],[category]], FIND("|", Table1[[#This Row],[category]]) - 1))</f>
        <v>Electronics</v>
      </c>
      <c r="F66" s="5" t="str">
        <f>TRIM(MID(Table1[[#This Row],[category]], FIND("|", Table1[[#This Row],[category]]) + 1, FIND("|", Table1[[#This Row],[category]], FIND("|", Table1[[#This Row],[category]]) + 1) - FIND("|", Table1[[#This Row],[category]]) - 1))</f>
        <v>HomeTheater,TV&amp;Video</v>
      </c>
      <c r="G66" s="5" t="str">
        <f>TRIM(MID(Table1[[#This Row],[category]], FIND("|", Table1[[#This Row],[category]], FIND("|", Table1[[#This Row],[category]]) + 1) + 1, FIND("|", Table1[[#This Row],[category]], FIND("|", Table1[[#This Row],[category]], FIND("|", Table1[[#This Row],[category]]) + 1) + 1) - FIND("|", Table1[[#This Row],[category]], FIND("|", Table1[[#This Row],[category]]) + 1) - 1))</f>
        <v>Televisions</v>
      </c>
      <c r="H66" s="6">
        <v>13999</v>
      </c>
      <c r="I66" s="6">
        <v>24999</v>
      </c>
      <c r="J66" s="7">
        <v>0.44</v>
      </c>
      <c r="K66" s="7" t="str">
        <f>IF(Table1[[#This Row],[discount_percentage]]&gt;=50%, "YES", "NO")</f>
        <v>NO</v>
      </c>
      <c r="L66" s="7" t="str">
        <f>IF(Table1[[#This Row],[discount_percentage]]&lt;20%, "&lt;20%", IF(Table1[[#This Row],[discount_percentage]]&lt;=40%, "20%-40%", IF(Table1[[#This Row],[discount_percentage]]&lt;=60%, "41%-60%", IF(Table1[[#This Row],[discount_percentage]]&lt;=80%, "61%-80%", "&gt;80%"))))</f>
        <v>41%-60%</v>
      </c>
      <c r="M66" s="7" t="str">
        <f>IF(Table1[[#This Row],[discounted_price]]&lt;200, "&lt;200", IF(Table1[[#This Row],[discounted_price]]&lt;=500, "200-500", "&gt;500"))</f>
        <v>&gt;500</v>
      </c>
      <c r="N66" s="5">
        <v>4.2</v>
      </c>
      <c r="O66" s="8">
        <v>45238</v>
      </c>
      <c r="P66" s="9" t="str">
        <f>IF(Table1[[#This Row],[rating_count]]&gt;1000, "More than 1000", "Fewer than 1000")</f>
        <v>More than 1000</v>
      </c>
      <c r="Q66" s="8">
        <f>IFERROR( VALUE(Table1[[#This Row],[rating]]) * VALUE((Table1[[#This Row],[rating_count]]/1000)), 0)</f>
        <v>189.99960000000002</v>
      </c>
      <c r="R66" s="6">
        <f>IFERROR( VALUE(Table1[[#This Row],[actual_price]]) * VALUE(Table1[[#This Row],[rating_count]]), 0)</f>
        <v>1130904762</v>
      </c>
      <c r="S66" s="5" t="s">
        <v>608</v>
      </c>
      <c r="T66" s="5" t="s">
        <v>609</v>
      </c>
      <c r="U66" s="5" t="s">
        <v>610</v>
      </c>
      <c r="V66" s="5" t="s">
        <v>611</v>
      </c>
      <c r="W66" s="5" t="s">
        <v>612</v>
      </c>
      <c r="X66" s="5" t="s">
        <v>613</v>
      </c>
      <c r="Y66" s="5" t="s">
        <v>614</v>
      </c>
      <c r="Z66" s="5" t="s">
        <v>615</v>
      </c>
    </row>
    <row r="67" spans="1:26" ht="15.75">
      <c r="A67" s="5" t="s">
        <v>616</v>
      </c>
      <c r="B67" s="5" t="s">
        <v>617</v>
      </c>
      <c r="C67" s="5" t="str">
        <f>LEFT(Table1[[#This Row],[product_name]], 27)</f>
        <v>Amazon Basics High-Speed HD</v>
      </c>
      <c r="D67" s="5" t="s">
        <v>129</v>
      </c>
      <c r="E67" s="5" t="str">
        <f>TRIM(LEFT(Table1[[#This Row],[category]], FIND("|", Table1[[#This Row],[category]]) - 1))</f>
        <v>Electronics</v>
      </c>
      <c r="F67" s="5" t="str">
        <f>TRIM(MID(Table1[[#This Row],[category]], FIND("|", Table1[[#This Row],[category]]) + 1, FIND("|", Table1[[#This Row],[category]], FIND("|", Table1[[#This Row],[category]]) + 1) - FIND("|", Table1[[#This Row],[category]]) - 1))</f>
        <v>HomeTheater,TV&amp;Video</v>
      </c>
      <c r="G67" s="5" t="str">
        <f>TRIM(MID(Table1[[#This Row],[category]], FIND("|", Table1[[#This Row],[category]], FIND("|", Table1[[#This Row],[category]]) + 1) + 1, FIND("|", Table1[[#This Row],[category]], FIND("|", Table1[[#This Row],[category]], FIND("|", Table1[[#This Row],[category]]) + 1) + 1) - FIND("|", Table1[[#This Row],[category]], FIND("|", Table1[[#This Row],[category]]) + 1) - 1))</f>
        <v>Accessories</v>
      </c>
      <c r="H67" s="5">
        <v>309</v>
      </c>
      <c r="I67" s="6">
        <v>1400</v>
      </c>
      <c r="J67" s="7">
        <v>0.78</v>
      </c>
      <c r="K67" s="7" t="str">
        <f>IF(Table1[[#This Row],[discount_percentage]]&gt;=50%, "YES", "NO")</f>
        <v>YES</v>
      </c>
      <c r="L67" s="7" t="str">
        <f>IF(Table1[[#This Row],[discount_percentage]]&lt;20%, "&lt;20%", IF(Table1[[#This Row],[discount_percentage]]&lt;=40%, "20%-40%", IF(Table1[[#This Row],[discount_percentage]]&lt;=60%, "41%-60%", IF(Table1[[#This Row],[discount_percentage]]&lt;=80%, "61%-80%", "&gt;80%"))))</f>
        <v>61%-80%</v>
      </c>
      <c r="M67" s="7" t="str">
        <f>IF(Table1[[#This Row],[discounted_price]]&lt;200, "&lt;200", IF(Table1[[#This Row],[discounted_price]]&lt;=500, "200-500", "&gt;500"))</f>
        <v>200-500</v>
      </c>
      <c r="N67" s="5">
        <v>4.4000000000000004</v>
      </c>
      <c r="O67" s="8">
        <v>426973</v>
      </c>
      <c r="P67" s="9" t="str">
        <f>IF(Table1[[#This Row],[rating_count]]&gt;1000, "More than 1000", "Fewer than 1000")</f>
        <v>More than 1000</v>
      </c>
      <c r="Q67" s="8">
        <f>IFERROR( VALUE(Table1[[#This Row],[rating]]) * VALUE((Table1[[#This Row],[rating_count]]/1000)), 0)</f>
        <v>1878.6812000000002</v>
      </c>
      <c r="R67" s="6">
        <f>IFERROR( VALUE(Table1[[#This Row],[actual_price]]) * VALUE(Table1[[#This Row],[rating_count]]), 0)</f>
        <v>597762200</v>
      </c>
      <c r="S67" s="5" t="s">
        <v>618</v>
      </c>
      <c r="T67" s="5" t="s">
        <v>131</v>
      </c>
      <c r="U67" s="5" t="s">
        <v>132</v>
      </c>
      <c r="V67" s="5" t="s">
        <v>133</v>
      </c>
      <c r="W67" s="5" t="s">
        <v>134</v>
      </c>
      <c r="X67" s="5" t="s">
        <v>135</v>
      </c>
      <c r="Y67" s="5" t="s">
        <v>619</v>
      </c>
      <c r="Z67" s="5" t="s">
        <v>620</v>
      </c>
    </row>
    <row r="68" spans="1:26" ht="15.75">
      <c r="A68" s="5" t="s">
        <v>621</v>
      </c>
      <c r="B68" s="5" t="s">
        <v>622</v>
      </c>
      <c r="C68" s="5" t="str">
        <f>LEFT(Table1[[#This Row],[product_name]], 27)</f>
        <v>Portronics Konnect L 20W PD</v>
      </c>
      <c r="D68" s="5" t="s">
        <v>18</v>
      </c>
      <c r="E68" s="5" t="str">
        <f>TRIM(LEFT(Table1[[#This Row],[category]], FIND("|", Table1[[#This Row],[category]]) - 1))</f>
        <v>Computers&amp;Accessories</v>
      </c>
      <c r="F68" s="5" t="str">
        <f>TRIM(MID(Table1[[#This Row],[category]], FIND("|", Table1[[#This Row],[category]]) + 1, FIND("|", Table1[[#This Row],[category]], FIND("|", Table1[[#This Row],[category]]) + 1) - FIND("|", Table1[[#This Row],[category]]) - 1))</f>
        <v>Accessories&amp;Peripherals</v>
      </c>
      <c r="G6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8" s="5">
        <v>263</v>
      </c>
      <c r="I68" s="6">
        <v>699</v>
      </c>
      <c r="J68" s="7">
        <v>0.62</v>
      </c>
      <c r="K68" s="7" t="str">
        <f>IF(Table1[[#This Row],[discount_percentage]]&gt;=50%, "YES", "NO")</f>
        <v>YES</v>
      </c>
      <c r="L68" s="7" t="str">
        <f>IF(Table1[[#This Row],[discount_percentage]]&lt;20%, "&lt;20%", IF(Table1[[#This Row],[discount_percentage]]&lt;=40%, "20%-40%", IF(Table1[[#This Row],[discount_percentage]]&lt;=60%, "41%-60%", IF(Table1[[#This Row],[discount_percentage]]&lt;=80%, "61%-80%", "&gt;80%"))))</f>
        <v>61%-80%</v>
      </c>
      <c r="M68" s="7" t="str">
        <f>IF(Table1[[#This Row],[discounted_price]]&lt;200, "&lt;200", IF(Table1[[#This Row],[discounted_price]]&lt;=500, "200-500", "&gt;500"))</f>
        <v>200-500</v>
      </c>
      <c r="N68" s="5">
        <v>4.0999999999999996</v>
      </c>
      <c r="O68" s="8">
        <v>450</v>
      </c>
      <c r="P68" s="9" t="str">
        <f>IF(Table1[[#This Row],[rating_count]]&gt;1000, "More than 1000", "Fewer than 1000")</f>
        <v>Fewer than 1000</v>
      </c>
      <c r="Q68" s="8">
        <f>IFERROR( VALUE(Table1[[#This Row],[rating]]) * VALUE((Table1[[#This Row],[rating_count]]/1000)), 0)</f>
        <v>1.845</v>
      </c>
      <c r="R68" s="6">
        <f>IFERROR( VALUE(Table1[[#This Row],[actual_price]]) * VALUE(Table1[[#This Row],[rating_count]]), 0)</f>
        <v>314550</v>
      </c>
      <c r="S68" s="5" t="s">
        <v>623</v>
      </c>
      <c r="T68" s="5" t="s">
        <v>624</v>
      </c>
      <c r="U68" s="5" t="s">
        <v>625</v>
      </c>
      <c r="V68" s="5" t="s">
        <v>626</v>
      </c>
      <c r="W68" s="5" t="s">
        <v>627</v>
      </c>
      <c r="X68" s="5" t="s">
        <v>628</v>
      </c>
      <c r="Y68" s="5" t="s">
        <v>629</v>
      </c>
      <c r="Z68" s="5" t="s">
        <v>630</v>
      </c>
    </row>
    <row r="69" spans="1:26" ht="15.75">
      <c r="A69" s="5" t="s">
        <v>631</v>
      </c>
      <c r="B69" s="5" t="s">
        <v>632</v>
      </c>
      <c r="C69" s="5" t="str">
        <f>LEFT(Table1[[#This Row],[product_name]], 27)</f>
        <v>Acer 80 cm (32 inches) N Se</v>
      </c>
      <c r="D69" s="5" t="s">
        <v>508</v>
      </c>
      <c r="E69" s="5" t="str">
        <f>TRIM(LEFT(Table1[[#This Row],[category]], FIND("|", Table1[[#This Row],[category]]) - 1))</f>
        <v>Electronics</v>
      </c>
      <c r="F69" s="5" t="str">
        <f>TRIM(MID(Table1[[#This Row],[category]], FIND("|", Table1[[#This Row],[category]]) + 1, FIND("|", Table1[[#This Row],[category]], FIND("|", Table1[[#This Row],[category]]) + 1) - FIND("|", Table1[[#This Row],[category]]) - 1))</f>
        <v>HomeTheater,TV&amp;Video</v>
      </c>
      <c r="G69" s="5" t="str">
        <f>TRIM(MID(Table1[[#This Row],[category]], FIND("|", Table1[[#This Row],[category]], FIND("|", Table1[[#This Row],[category]]) + 1) + 1, FIND("|", Table1[[#This Row],[category]], FIND("|", Table1[[#This Row],[category]], FIND("|", Table1[[#This Row],[category]]) + 1) + 1) - FIND("|", Table1[[#This Row],[category]], FIND("|", Table1[[#This Row],[category]]) + 1) - 1))</f>
        <v>Televisions</v>
      </c>
      <c r="H69" s="6">
        <v>7999</v>
      </c>
      <c r="I69" s="6">
        <v>14990</v>
      </c>
      <c r="J69" s="7">
        <v>0.47</v>
      </c>
      <c r="K69" s="7" t="str">
        <f>IF(Table1[[#This Row],[discount_percentage]]&gt;=50%, "YES", "NO")</f>
        <v>NO</v>
      </c>
      <c r="L69" s="7" t="str">
        <f>IF(Table1[[#This Row],[discount_percentage]]&lt;20%, "&lt;20%", IF(Table1[[#This Row],[discount_percentage]]&lt;=40%, "20%-40%", IF(Table1[[#This Row],[discount_percentage]]&lt;=60%, "41%-60%", IF(Table1[[#This Row],[discount_percentage]]&lt;=80%, "61%-80%", "&gt;80%"))))</f>
        <v>41%-60%</v>
      </c>
      <c r="M69" s="7" t="str">
        <f>IF(Table1[[#This Row],[discounted_price]]&lt;200, "&lt;200", IF(Table1[[#This Row],[discounted_price]]&lt;=500, "200-500", "&gt;500"))</f>
        <v>&gt;500</v>
      </c>
      <c r="N69" s="5">
        <v>4.3</v>
      </c>
      <c r="O69" s="8">
        <v>457</v>
      </c>
      <c r="P69" s="9" t="str">
        <f>IF(Table1[[#This Row],[rating_count]]&gt;1000, "More than 1000", "Fewer than 1000")</f>
        <v>Fewer than 1000</v>
      </c>
      <c r="Q69" s="8">
        <f>IFERROR( VALUE(Table1[[#This Row],[rating]]) * VALUE((Table1[[#This Row],[rating_count]]/1000)), 0)</f>
        <v>1.9651000000000001</v>
      </c>
      <c r="R69" s="6">
        <f>IFERROR( VALUE(Table1[[#This Row],[actual_price]]) * VALUE(Table1[[#This Row],[rating_count]]), 0)</f>
        <v>6850430</v>
      </c>
      <c r="S69" s="5" t="s">
        <v>633</v>
      </c>
      <c r="T69" s="5" t="s">
        <v>634</v>
      </c>
      <c r="U69" s="5" t="s">
        <v>635</v>
      </c>
      <c r="V69" s="5" t="s">
        <v>636</v>
      </c>
      <c r="W69" s="5" t="s">
        <v>637</v>
      </c>
      <c r="X69" s="5" t="s">
        <v>638</v>
      </c>
      <c r="Y69" s="5" t="s">
        <v>639</v>
      </c>
      <c r="Z69" s="5" t="s">
        <v>640</v>
      </c>
    </row>
    <row r="70" spans="1:26" ht="15.75">
      <c r="A70" s="5" t="s">
        <v>641</v>
      </c>
      <c r="B70" s="5" t="s">
        <v>642</v>
      </c>
      <c r="C70" s="5" t="str">
        <f>LEFT(Table1[[#This Row],[product_name]], 27)</f>
        <v xml:space="preserve">Model-P4 6 Way Swivel Tilt </v>
      </c>
      <c r="D70" s="5" t="s">
        <v>643</v>
      </c>
      <c r="E70" s="5" t="str">
        <f>TRIM(LEFT(Table1[[#This Row],[category]], FIND("|", Table1[[#This Row],[category]]) - 1))</f>
        <v>Electronics</v>
      </c>
      <c r="F70" s="5" t="str">
        <f>TRIM(MID(Table1[[#This Row],[category]], FIND("|", Table1[[#This Row],[category]]) + 1, FIND("|", Table1[[#This Row],[category]], FIND("|", Table1[[#This Row],[category]]) + 1) - FIND("|", Table1[[#This Row],[category]]) - 1))</f>
        <v>HomeTheater,TV&amp;Video</v>
      </c>
      <c r="G70" s="5" t="str">
        <f>TRIM(MID(Table1[[#This Row],[category]], FIND("|", Table1[[#This Row],[category]], FIND("|", Table1[[#This Row],[category]]) + 1) + 1, FIND("|", Table1[[#This Row],[category]], FIND("|", Table1[[#This Row],[category]], FIND("|", Table1[[#This Row],[category]]) + 1) + 1) - FIND("|", Table1[[#This Row],[category]], FIND("|", Table1[[#This Row],[category]]) + 1) - 1))</f>
        <v>Accessories</v>
      </c>
      <c r="H70" s="6">
        <v>1599</v>
      </c>
      <c r="I70" s="6">
        <v>2999</v>
      </c>
      <c r="J70" s="7">
        <v>0.47</v>
      </c>
      <c r="K70" s="7" t="str">
        <f>IF(Table1[[#This Row],[discount_percentage]]&gt;=50%, "YES", "NO")</f>
        <v>NO</v>
      </c>
      <c r="L70" s="7" t="str">
        <f>IF(Table1[[#This Row],[discount_percentage]]&lt;20%, "&lt;20%", IF(Table1[[#This Row],[discount_percentage]]&lt;=40%, "20%-40%", IF(Table1[[#This Row],[discount_percentage]]&lt;=60%, "41%-60%", IF(Table1[[#This Row],[discount_percentage]]&lt;=80%, "61%-80%", "&gt;80%"))))</f>
        <v>41%-60%</v>
      </c>
      <c r="M70" s="7" t="str">
        <f>IF(Table1[[#This Row],[discounted_price]]&lt;200, "&lt;200", IF(Table1[[#This Row],[discounted_price]]&lt;=500, "200-500", "&gt;500"))</f>
        <v>&gt;500</v>
      </c>
      <c r="N70" s="5">
        <v>4.2</v>
      </c>
      <c r="O70" s="8">
        <v>2727</v>
      </c>
      <c r="P70" s="9" t="str">
        <f>IF(Table1[[#This Row],[rating_count]]&gt;1000, "More than 1000", "Fewer than 1000")</f>
        <v>More than 1000</v>
      </c>
      <c r="Q70" s="8">
        <f>IFERROR( VALUE(Table1[[#This Row],[rating]]) * VALUE((Table1[[#This Row],[rating_count]]/1000)), 0)</f>
        <v>11.4534</v>
      </c>
      <c r="R70" s="6">
        <f>IFERROR( VALUE(Table1[[#This Row],[actual_price]]) * VALUE(Table1[[#This Row],[rating_count]]), 0)</f>
        <v>8178273</v>
      </c>
      <c r="S70" s="5" t="s">
        <v>644</v>
      </c>
      <c r="T70" s="5" t="s">
        <v>645</v>
      </c>
      <c r="U70" s="5" t="s">
        <v>646</v>
      </c>
      <c r="V70" s="5" t="s">
        <v>647</v>
      </c>
      <c r="W70" s="5" t="s">
        <v>648</v>
      </c>
      <c r="X70" s="5" t="s">
        <v>649</v>
      </c>
      <c r="Y70" s="5" t="s">
        <v>650</v>
      </c>
      <c r="Z70" s="5" t="s">
        <v>651</v>
      </c>
    </row>
    <row r="71" spans="1:26" ht="15.75">
      <c r="A71" s="5" t="s">
        <v>652</v>
      </c>
      <c r="B71" s="5" t="s">
        <v>653</v>
      </c>
      <c r="C71" s="5" t="str">
        <f>LEFT(Table1[[#This Row],[product_name]], 27)</f>
        <v>Amazon Basics USB Type-C to</v>
      </c>
      <c r="D71" s="5" t="s">
        <v>18</v>
      </c>
      <c r="E71" s="5" t="str">
        <f>TRIM(LEFT(Table1[[#This Row],[category]], FIND("|", Table1[[#This Row],[category]]) - 1))</f>
        <v>Computers&amp;Accessories</v>
      </c>
      <c r="F71" s="5" t="str">
        <f>TRIM(MID(Table1[[#This Row],[category]], FIND("|", Table1[[#This Row],[category]]) + 1, FIND("|", Table1[[#This Row],[category]], FIND("|", Table1[[#This Row],[category]]) + 1) - FIND("|", Table1[[#This Row],[category]]) - 1))</f>
        <v>Accessories&amp;Peripherals</v>
      </c>
      <c r="G7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1" s="5">
        <v>219</v>
      </c>
      <c r="I71" s="6">
        <v>700</v>
      </c>
      <c r="J71" s="7">
        <v>0.69</v>
      </c>
      <c r="K71" s="7" t="str">
        <f>IF(Table1[[#This Row],[discount_percentage]]&gt;=50%, "YES", "NO")</f>
        <v>YES</v>
      </c>
      <c r="L71" s="7" t="str">
        <f>IF(Table1[[#This Row],[discount_percentage]]&lt;20%, "&lt;20%", IF(Table1[[#This Row],[discount_percentage]]&lt;=40%, "20%-40%", IF(Table1[[#This Row],[discount_percentage]]&lt;=60%, "41%-60%", IF(Table1[[#This Row],[discount_percentage]]&lt;=80%, "61%-80%", "&gt;80%"))))</f>
        <v>61%-80%</v>
      </c>
      <c r="M71" s="7" t="str">
        <f>IF(Table1[[#This Row],[discounted_price]]&lt;200, "&lt;200", IF(Table1[[#This Row],[discounted_price]]&lt;=500, "200-500", "&gt;500"))</f>
        <v>200-500</v>
      </c>
      <c r="N71" s="5">
        <v>4.3</v>
      </c>
      <c r="O71" s="8">
        <v>20053</v>
      </c>
      <c r="P71" s="9" t="str">
        <f>IF(Table1[[#This Row],[rating_count]]&gt;1000, "More than 1000", "Fewer than 1000")</f>
        <v>More than 1000</v>
      </c>
      <c r="Q71" s="8">
        <f>IFERROR( VALUE(Table1[[#This Row],[rating]]) * VALUE((Table1[[#This Row],[rating_count]]/1000)), 0)</f>
        <v>86.227900000000005</v>
      </c>
      <c r="R71" s="6">
        <f>IFERROR( VALUE(Table1[[#This Row],[actual_price]]) * VALUE(Table1[[#This Row],[rating_count]]), 0)</f>
        <v>14037100</v>
      </c>
      <c r="S71" s="5" t="s">
        <v>654</v>
      </c>
      <c r="T71" s="5" t="s">
        <v>655</v>
      </c>
      <c r="U71" s="5" t="s">
        <v>656</v>
      </c>
      <c r="V71" s="5" t="s">
        <v>657</v>
      </c>
      <c r="W71" s="5" t="s">
        <v>658</v>
      </c>
      <c r="X71" s="5" t="s">
        <v>659</v>
      </c>
      <c r="Y71" s="5" t="s">
        <v>660</v>
      </c>
      <c r="Z71" s="5" t="s">
        <v>661</v>
      </c>
    </row>
    <row r="72" spans="1:26" ht="15.75">
      <c r="A72" s="5" t="s">
        <v>662</v>
      </c>
      <c r="B72" s="5" t="s">
        <v>663</v>
      </c>
      <c r="C72" s="5" t="str">
        <f>LEFT(Table1[[#This Row],[product_name]], 27)</f>
        <v>oraimo 65W Type C to C Fast</v>
      </c>
      <c r="D72" s="5" t="s">
        <v>18</v>
      </c>
      <c r="E72" s="5" t="str">
        <f>TRIM(LEFT(Table1[[#This Row],[category]], FIND("|", Table1[[#This Row],[category]]) - 1))</f>
        <v>Computers&amp;Accessories</v>
      </c>
      <c r="F72" s="5" t="str">
        <f>TRIM(MID(Table1[[#This Row],[category]], FIND("|", Table1[[#This Row],[category]]) + 1, FIND("|", Table1[[#This Row],[category]], FIND("|", Table1[[#This Row],[category]]) + 1) - FIND("|", Table1[[#This Row],[category]]) - 1))</f>
        <v>Accessories&amp;Peripherals</v>
      </c>
      <c r="G7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2" s="5">
        <v>349</v>
      </c>
      <c r="I72" s="6">
        <v>899</v>
      </c>
      <c r="J72" s="7">
        <v>0.61</v>
      </c>
      <c r="K72" s="7" t="str">
        <f>IF(Table1[[#This Row],[discount_percentage]]&gt;=50%, "YES", "NO")</f>
        <v>YES</v>
      </c>
      <c r="L72" s="7" t="str">
        <f>IF(Table1[[#This Row],[discount_percentage]]&lt;20%, "&lt;20%", IF(Table1[[#This Row],[discount_percentage]]&lt;=40%, "20%-40%", IF(Table1[[#This Row],[discount_percentage]]&lt;=60%, "41%-60%", IF(Table1[[#This Row],[discount_percentage]]&lt;=80%, "61%-80%", "&gt;80%"))))</f>
        <v>61%-80%</v>
      </c>
      <c r="M72" s="7" t="str">
        <f>IF(Table1[[#This Row],[discounted_price]]&lt;200, "&lt;200", IF(Table1[[#This Row],[discounted_price]]&lt;=500, "200-500", "&gt;500"))</f>
        <v>200-500</v>
      </c>
      <c r="N72" s="5">
        <v>4.5</v>
      </c>
      <c r="O72" s="8">
        <v>149</v>
      </c>
      <c r="P72" s="9" t="str">
        <f>IF(Table1[[#This Row],[rating_count]]&gt;1000, "More than 1000", "Fewer than 1000")</f>
        <v>Fewer than 1000</v>
      </c>
      <c r="Q72" s="8">
        <f>IFERROR( VALUE(Table1[[#This Row],[rating]]) * VALUE((Table1[[#This Row],[rating_count]]/1000)), 0)</f>
        <v>0.67049999999999998</v>
      </c>
      <c r="R72" s="6">
        <f>IFERROR( VALUE(Table1[[#This Row],[actual_price]]) * VALUE(Table1[[#This Row],[rating_count]]), 0)</f>
        <v>133951</v>
      </c>
      <c r="S72" s="5" t="s">
        <v>664</v>
      </c>
      <c r="T72" s="5" t="s">
        <v>665</v>
      </c>
      <c r="U72" s="5" t="s">
        <v>666</v>
      </c>
      <c r="V72" s="5" t="s">
        <v>667</v>
      </c>
      <c r="W72" s="5" t="s">
        <v>668</v>
      </c>
      <c r="X72" s="5" t="s">
        <v>669</v>
      </c>
      <c r="Y72" s="5" t="s">
        <v>670</v>
      </c>
      <c r="Z72" s="5" t="s">
        <v>671</v>
      </c>
    </row>
    <row r="73" spans="1:26" ht="15.75">
      <c r="A73" s="5" t="s">
        <v>672</v>
      </c>
      <c r="B73" s="5" t="s">
        <v>673</v>
      </c>
      <c r="C73" s="5" t="str">
        <f>LEFT(Table1[[#This Row],[product_name]], 27)</f>
        <v xml:space="preserve">CEDO 65W OnePlus Dash Warp </v>
      </c>
      <c r="D73" s="5" t="s">
        <v>18</v>
      </c>
      <c r="E73" s="5" t="str">
        <f>TRIM(LEFT(Table1[[#This Row],[category]], FIND("|", Table1[[#This Row],[category]]) - 1))</f>
        <v>Computers&amp;Accessories</v>
      </c>
      <c r="F73" s="5" t="str">
        <f>TRIM(MID(Table1[[#This Row],[category]], FIND("|", Table1[[#This Row],[category]]) + 1, FIND("|", Table1[[#This Row],[category]], FIND("|", Table1[[#This Row],[category]]) + 1) - FIND("|", Table1[[#This Row],[category]]) - 1))</f>
        <v>Accessories&amp;Peripherals</v>
      </c>
      <c r="G7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3" s="5">
        <v>349</v>
      </c>
      <c r="I73" s="6">
        <v>599</v>
      </c>
      <c r="J73" s="7">
        <v>0.42</v>
      </c>
      <c r="K73" s="7" t="str">
        <f>IF(Table1[[#This Row],[discount_percentage]]&gt;=50%, "YES", "NO")</f>
        <v>NO</v>
      </c>
      <c r="L73" s="7" t="str">
        <f>IF(Table1[[#This Row],[discount_percentage]]&lt;20%, "&lt;20%", IF(Table1[[#This Row],[discount_percentage]]&lt;=40%, "20%-40%", IF(Table1[[#This Row],[discount_percentage]]&lt;=60%, "41%-60%", IF(Table1[[#This Row],[discount_percentage]]&lt;=80%, "61%-80%", "&gt;80%"))))</f>
        <v>41%-60%</v>
      </c>
      <c r="M73" s="7" t="str">
        <f>IF(Table1[[#This Row],[discounted_price]]&lt;200, "&lt;200", IF(Table1[[#This Row],[discounted_price]]&lt;=500, "200-500", "&gt;500"))</f>
        <v>200-500</v>
      </c>
      <c r="N73" s="5">
        <v>4.0999999999999996</v>
      </c>
      <c r="O73" s="8">
        <v>210</v>
      </c>
      <c r="P73" s="9" t="str">
        <f>IF(Table1[[#This Row],[rating_count]]&gt;1000, "More than 1000", "Fewer than 1000")</f>
        <v>Fewer than 1000</v>
      </c>
      <c r="Q73" s="8">
        <f>IFERROR( VALUE(Table1[[#This Row],[rating]]) * VALUE((Table1[[#This Row],[rating_count]]/1000)), 0)</f>
        <v>0.86099999999999988</v>
      </c>
      <c r="R73" s="6">
        <f>IFERROR( VALUE(Table1[[#This Row],[actual_price]]) * VALUE(Table1[[#This Row],[rating_count]]), 0)</f>
        <v>125790</v>
      </c>
      <c r="S73" s="5" t="s">
        <v>674</v>
      </c>
      <c r="T73" s="5" t="s">
        <v>675</v>
      </c>
      <c r="U73" s="5" t="s">
        <v>676</v>
      </c>
      <c r="V73" s="5" t="s">
        <v>677</v>
      </c>
      <c r="W73" s="5" t="s">
        <v>678</v>
      </c>
      <c r="X73" s="5" t="s">
        <v>679</v>
      </c>
      <c r="Y73" s="5" t="s">
        <v>680</v>
      </c>
      <c r="Z73" s="5" t="s">
        <v>681</v>
      </c>
    </row>
    <row r="74" spans="1:26" ht="15.75">
      <c r="A74" s="5" t="s">
        <v>682</v>
      </c>
      <c r="B74" s="5" t="s">
        <v>683</v>
      </c>
      <c r="C74" s="5" t="str">
        <f>LEFT(Table1[[#This Row],[product_name]], 27)</f>
        <v>Redmi 108 cm (43 inches) 4K</v>
      </c>
      <c r="D74" s="5" t="s">
        <v>169</v>
      </c>
      <c r="E74" s="5" t="str">
        <f>TRIM(LEFT(Table1[[#This Row],[category]], FIND("|", Table1[[#This Row],[category]]) - 1))</f>
        <v>Electronics</v>
      </c>
      <c r="F74" s="5" t="str">
        <f>TRIM(MID(Table1[[#This Row],[category]], FIND("|", Table1[[#This Row],[category]]) + 1, FIND("|", Table1[[#This Row],[category]], FIND("|", Table1[[#This Row],[category]]) + 1) - FIND("|", Table1[[#This Row],[category]]) - 1))</f>
        <v>HomeTheater,TV&amp;Video</v>
      </c>
      <c r="G74" s="5" t="str">
        <f>TRIM(MID(Table1[[#This Row],[category]], FIND("|", Table1[[#This Row],[category]], FIND("|", Table1[[#This Row],[category]]) + 1) + 1, FIND("|", Table1[[#This Row],[category]], FIND("|", Table1[[#This Row],[category]], FIND("|", Table1[[#This Row],[category]]) + 1) + 1) - FIND("|", Table1[[#This Row],[category]], FIND("|", Table1[[#This Row],[category]]) + 1) - 1))</f>
        <v>Televisions</v>
      </c>
      <c r="H74" s="6">
        <v>26999</v>
      </c>
      <c r="I74" s="6">
        <v>42999</v>
      </c>
      <c r="J74" s="7">
        <v>0.37</v>
      </c>
      <c r="K74" s="7" t="str">
        <f>IF(Table1[[#This Row],[discount_percentage]]&gt;=50%, "YES", "NO")</f>
        <v>NO</v>
      </c>
      <c r="L74" s="7" t="str">
        <f>IF(Table1[[#This Row],[discount_percentage]]&lt;20%, "&lt;20%", IF(Table1[[#This Row],[discount_percentage]]&lt;=40%, "20%-40%", IF(Table1[[#This Row],[discount_percentage]]&lt;=60%, "41%-60%", IF(Table1[[#This Row],[discount_percentage]]&lt;=80%, "61%-80%", "&gt;80%"))))</f>
        <v>20%-40%</v>
      </c>
      <c r="M74" s="7" t="str">
        <f>IF(Table1[[#This Row],[discounted_price]]&lt;200, "&lt;200", IF(Table1[[#This Row],[discounted_price]]&lt;=500, "200-500", "&gt;500"))</f>
        <v>&gt;500</v>
      </c>
      <c r="N74" s="5">
        <v>4.2</v>
      </c>
      <c r="O74" s="8">
        <v>45238</v>
      </c>
      <c r="P74" s="9" t="str">
        <f>IF(Table1[[#This Row],[rating_count]]&gt;1000, "More than 1000", "Fewer than 1000")</f>
        <v>More than 1000</v>
      </c>
      <c r="Q74" s="8">
        <f>IFERROR( VALUE(Table1[[#This Row],[rating]]) * VALUE((Table1[[#This Row],[rating_count]]/1000)), 0)</f>
        <v>189.99960000000002</v>
      </c>
      <c r="R74" s="6">
        <f>IFERROR( VALUE(Table1[[#This Row],[actual_price]]) * VALUE(Table1[[#This Row],[rating_count]]), 0)</f>
        <v>1945188762</v>
      </c>
      <c r="S74" s="5" t="s">
        <v>684</v>
      </c>
      <c r="T74" s="5" t="s">
        <v>609</v>
      </c>
      <c r="U74" s="5" t="s">
        <v>610</v>
      </c>
      <c r="V74" s="5" t="s">
        <v>611</v>
      </c>
      <c r="W74" s="5" t="s">
        <v>612</v>
      </c>
      <c r="X74" s="5" t="s">
        <v>613</v>
      </c>
      <c r="Y74" s="5" t="s">
        <v>685</v>
      </c>
      <c r="Z74" s="5" t="s">
        <v>686</v>
      </c>
    </row>
    <row r="75" spans="1:26" ht="15.75">
      <c r="A75" s="5" t="s">
        <v>687</v>
      </c>
      <c r="B75" s="5" t="s">
        <v>688</v>
      </c>
      <c r="C75" s="5" t="str">
        <f>LEFT(Table1[[#This Row],[product_name]], 27)</f>
        <v xml:space="preserve">Pinnaclz Original Combo of </v>
      </c>
      <c r="D75" s="5" t="s">
        <v>18</v>
      </c>
      <c r="E75" s="5" t="str">
        <f>TRIM(LEFT(Table1[[#This Row],[category]], FIND("|", Table1[[#This Row],[category]]) - 1))</f>
        <v>Computers&amp;Accessories</v>
      </c>
      <c r="F75" s="5" t="str">
        <f>TRIM(MID(Table1[[#This Row],[category]], FIND("|", Table1[[#This Row],[category]]) + 1, FIND("|", Table1[[#This Row],[category]], FIND("|", Table1[[#This Row],[category]]) + 1) - FIND("|", Table1[[#This Row],[category]]) - 1))</f>
        <v>Accessories&amp;Peripherals</v>
      </c>
      <c r="G7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5" s="5">
        <v>115</v>
      </c>
      <c r="I75" s="6">
        <v>499</v>
      </c>
      <c r="J75" s="7">
        <v>0.77</v>
      </c>
      <c r="K75" s="7" t="str">
        <f>IF(Table1[[#This Row],[discount_percentage]]&gt;=50%, "YES", "NO")</f>
        <v>YES</v>
      </c>
      <c r="L75" s="7" t="str">
        <f>IF(Table1[[#This Row],[discount_percentage]]&lt;20%, "&lt;20%", IF(Table1[[#This Row],[discount_percentage]]&lt;=40%, "20%-40%", IF(Table1[[#This Row],[discount_percentage]]&lt;=60%, "41%-60%", IF(Table1[[#This Row],[discount_percentage]]&lt;=80%, "61%-80%", "&gt;80%"))))</f>
        <v>61%-80%</v>
      </c>
      <c r="M75" s="7" t="str">
        <f>IF(Table1[[#This Row],[discounted_price]]&lt;200, "&lt;200", IF(Table1[[#This Row],[discounted_price]]&lt;=500, "200-500", "&gt;500"))</f>
        <v>&lt;200</v>
      </c>
      <c r="N75" s="5">
        <v>4</v>
      </c>
      <c r="O75" s="8">
        <v>7732</v>
      </c>
      <c r="P75" s="9" t="str">
        <f>IF(Table1[[#This Row],[rating_count]]&gt;1000, "More than 1000", "Fewer than 1000")</f>
        <v>More than 1000</v>
      </c>
      <c r="Q75" s="8">
        <f>IFERROR( VALUE(Table1[[#This Row],[rating]]) * VALUE((Table1[[#This Row],[rating_count]]/1000)), 0)</f>
        <v>30.928000000000001</v>
      </c>
      <c r="R75" s="6">
        <f>IFERROR( VALUE(Table1[[#This Row],[actual_price]]) * VALUE(Table1[[#This Row],[rating_count]]), 0)</f>
        <v>3858268</v>
      </c>
      <c r="S75" s="5" t="s">
        <v>689</v>
      </c>
      <c r="T75" s="5" t="s">
        <v>690</v>
      </c>
      <c r="U75" s="5" t="s">
        <v>691</v>
      </c>
      <c r="V75" s="5" t="s">
        <v>692</v>
      </c>
      <c r="W75" s="5" t="s">
        <v>693</v>
      </c>
      <c r="X75" s="5" t="s">
        <v>694</v>
      </c>
      <c r="Y75" s="5" t="s">
        <v>695</v>
      </c>
      <c r="Z75" s="5" t="s">
        <v>696</v>
      </c>
    </row>
    <row r="76" spans="1:26" ht="15.75">
      <c r="A76" s="5" t="s">
        <v>697</v>
      </c>
      <c r="B76" s="5" t="s">
        <v>698</v>
      </c>
      <c r="C76" s="5" t="str">
        <f>LEFT(Table1[[#This Row],[product_name]], 27)</f>
        <v>boAt Type C A750 Stress Res</v>
      </c>
      <c r="D76" s="5" t="s">
        <v>18</v>
      </c>
      <c r="E76" s="5" t="str">
        <f>TRIM(LEFT(Table1[[#This Row],[category]], FIND("|", Table1[[#This Row],[category]]) - 1))</f>
        <v>Computers&amp;Accessories</v>
      </c>
      <c r="F76" s="5" t="str">
        <f>TRIM(MID(Table1[[#This Row],[category]], FIND("|", Table1[[#This Row],[category]]) + 1, FIND("|", Table1[[#This Row],[category]], FIND("|", Table1[[#This Row],[category]]) + 1) - FIND("|", Table1[[#This Row],[category]]) - 1))</f>
        <v>Accessories&amp;Peripherals</v>
      </c>
      <c r="G7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6" s="5">
        <v>399</v>
      </c>
      <c r="I76" s="6">
        <v>999</v>
      </c>
      <c r="J76" s="7">
        <v>0.6</v>
      </c>
      <c r="K76" s="7" t="str">
        <f>IF(Table1[[#This Row],[discount_percentage]]&gt;=50%, "YES", "NO")</f>
        <v>YES</v>
      </c>
      <c r="L76" s="7" t="str">
        <f>IF(Table1[[#This Row],[discount_percentage]]&lt;20%, "&lt;20%", IF(Table1[[#This Row],[discount_percentage]]&lt;=40%, "20%-40%", IF(Table1[[#This Row],[discount_percentage]]&lt;=60%, "41%-60%", IF(Table1[[#This Row],[discount_percentage]]&lt;=80%, "61%-80%", "&gt;80%"))))</f>
        <v>41%-60%</v>
      </c>
      <c r="M76" s="7" t="str">
        <f>IF(Table1[[#This Row],[discounted_price]]&lt;200, "&lt;200", IF(Table1[[#This Row],[discounted_price]]&lt;=500, "200-500", "&gt;500"))</f>
        <v>200-500</v>
      </c>
      <c r="N76" s="5">
        <v>4.0999999999999996</v>
      </c>
      <c r="O76" s="8">
        <v>1780</v>
      </c>
      <c r="P76" s="9" t="str">
        <f>IF(Table1[[#This Row],[rating_count]]&gt;1000, "More than 1000", "Fewer than 1000")</f>
        <v>More than 1000</v>
      </c>
      <c r="Q76" s="8">
        <f>IFERROR( VALUE(Table1[[#This Row],[rating]]) * VALUE((Table1[[#This Row],[rating_count]]/1000)), 0)</f>
        <v>7.2979999999999992</v>
      </c>
      <c r="R76" s="6">
        <f>IFERROR( VALUE(Table1[[#This Row],[actual_price]]) * VALUE(Table1[[#This Row],[rating_count]]), 0)</f>
        <v>1778220</v>
      </c>
      <c r="S76" s="5" t="s">
        <v>699</v>
      </c>
      <c r="T76" s="5" t="s">
        <v>700</v>
      </c>
      <c r="U76" s="5" t="s">
        <v>701</v>
      </c>
      <c r="V76" s="5" t="s">
        <v>702</v>
      </c>
      <c r="W76" s="5" t="s">
        <v>703</v>
      </c>
      <c r="X76" s="5" t="s">
        <v>704</v>
      </c>
      <c r="Y76" s="5" t="s">
        <v>705</v>
      </c>
      <c r="Z76" s="5" t="s">
        <v>706</v>
      </c>
    </row>
    <row r="77" spans="1:26" ht="15.75">
      <c r="A77" s="5" t="s">
        <v>707</v>
      </c>
      <c r="B77" s="5" t="s">
        <v>708</v>
      </c>
      <c r="C77" s="5" t="str">
        <f>LEFT(Table1[[#This Row],[product_name]], 27)</f>
        <v>Ambrane 2 in 1 Type-C &amp; Mic</v>
      </c>
      <c r="D77" s="5" t="s">
        <v>18</v>
      </c>
      <c r="E77" s="5" t="str">
        <f>TRIM(LEFT(Table1[[#This Row],[category]], FIND("|", Table1[[#This Row],[category]]) - 1))</f>
        <v>Computers&amp;Accessories</v>
      </c>
      <c r="F77" s="5" t="str">
        <f>TRIM(MID(Table1[[#This Row],[category]], FIND("|", Table1[[#This Row],[category]]) + 1, FIND("|", Table1[[#This Row],[category]], FIND("|", Table1[[#This Row],[category]]) + 1) - FIND("|", Table1[[#This Row],[category]]) - 1))</f>
        <v>Accessories&amp;Peripherals</v>
      </c>
      <c r="G7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7" s="5">
        <v>199</v>
      </c>
      <c r="I77" s="6">
        <v>499</v>
      </c>
      <c r="J77" s="7">
        <v>0.6</v>
      </c>
      <c r="K77" s="7" t="str">
        <f>IF(Table1[[#This Row],[discount_percentage]]&gt;=50%, "YES", "NO")</f>
        <v>YES</v>
      </c>
      <c r="L77" s="7" t="str">
        <f>IF(Table1[[#This Row],[discount_percentage]]&lt;20%, "&lt;20%", IF(Table1[[#This Row],[discount_percentage]]&lt;=40%, "20%-40%", IF(Table1[[#This Row],[discount_percentage]]&lt;=60%, "41%-60%", IF(Table1[[#This Row],[discount_percentage]]&lt;=80%, "61%-80%", "&gt;80%"))))</f>
        <v>41%-60%</v>
      </c>
      <c r="M77" s="7" t="str">
        <f>IF(Table1[[#This Row],[discounted_price]]&lt;200, "&lt;200", IF(Table1[[#This Row],[discounted_price]]&lt;=500, "200-500", "&gt;500"))</f>
        <v>&lt;200</v>
      </c>
      <c r="N77" s="5">
        <v>4.0999999999999996</v>
      </c>
      <c r="O77" s="8">
        <v>602</v>
      </c>
      <c r="P77" s="9" t="str">
        <f>IF(Table1[[#This Row],[rating_count]]&gt;1000, "More than 1000", "Fewer than 1000")</f>
        <v>Fewer than 1000</v>
      </c>
      <c r="Q77" s="8">
        <f>IFERROR( VALUE(Table1[[#This Row],[rating]]) * VALUE((Table1[[#This Row],[rating_count]]/1000)), 0)</f>
        <v>2.4681999999999995</v>
      </c>
      <c r="R77" s="6">
        <f>IFERROR( VALUE(Table1[[#This Row],[actual_price]]) * VALUE(Table1[[#This Row],[rating_count]]), 0)</f>
        <v>300398</v>
      </c>
      <c r="S77" s="5" t="s">
        <v>709</v>
      </c>
      <c r="T77" s="5" t="s">
        <v>710</v>
      </c>
      <c r="U77" s="5" t="s">
        <v>711</v>
      </c>
      <c r="V77" s="5" t="s">
        <v>712</v>
      </c>
      <c r="W77" s="5" t="s">
        <v>713</v>
      </c>
      <c r="X77" s="5" t="s">
        <v>714</v>
      </c>
      <c r="Y77" s="5" t="s">
        <v>715</v>
      </c>
      <c r="Z77" s="5" t="s">
        <v>716</v>
      </c>
    </row>
    <row r="78" spans="1:26" ht="15.75">
      <c r="A78" s="5" t="s">
        <v>717</v>
      </c>
      <c r="B78" s="5" t="s">
        <v>718</v>
      </c>
      <c r="C78" s="5" t="str">
        <f>LEFT(Table1[[#This Row],[product_name]], 27)</f>
        <v>Ambrane 60W / 3A Fast Charg</v>
      </c>
      <c r="D78" s="5" t="s">
        <v>18</v>
      </c>
      <c r="E78" s="5" t="str">
        <f>TRIM(LEFT(Table1[[#This Row],[category]], FIND("|", Table1[[#This Row],[category]]) - 1))</f>
        <v>Computers&amp;Accessories</v>
      </c>
      <c r="F78" s="5" t="str">
        <f>TRIM(MID(Table1[[#This Row],[category]], FIND("|", Table1[[#This Row],[category]]) + 1, FIND("|", Table1[[#This Row],[category]], FIND("|", Table1[[#This Row],[category]]) + 1) - FIND("|", Table1[[#This Row],[category]]) - 1))</f>
        <v>Accessories&amp;Peripherals</v>
      </c>
      <c r="G7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8" s="5">
        <v>179</v>
      </c>
      <c r="I78" s="6">
        <v>399</v>
      </c>
      <c r="J78" s="7">
        <v>0.55000000000000004</v>
      </c>
      <c r="K78" s="7" t="str">
        <f>IF(Table1[[#This Row],[discount_percentage]]&gt;=50%, "YES", "NO")</f>
        <v>YES</v>
      </c>
      <c r="L78" s="7" t="str">
        <f>IF(Table1[[#This Row],[discount_percentage]]&lt;20%, "&lt;20%", IF(Table1[[#This Row],[discount_percentage]]&lt;=40%, "20%-40%", IF(Table1[[#This Row],[discount_percentage]]&lt;=60%, "41%-60%", IF(Table1[[#This Row],[discount_percentage]]&lt;=80%, "61%-80%", "&gt;80%"))))</f>
        <v>41%-60%</v>
      </c>
      <c r="M78" s="7" t="str">
        <f>IF(Table1[[#This Row],[discounted_price]]&lt;200, "&lt;200", IF(Table1[[#This Row],[discounted_price]]&lt;=500, "200-500", "&gt;500"))</f>
        <v>&lt;200</v>
      </c>
      <c r="N78" s="5">
        <v>4</v>
      </c>
      <c r="O78" s="8">
        <v>1423</v>
      </c>
      <c r="P78" s="9" t="str">
        <f>IF(Table1[[#This Row],[rating_count]]&gt;1000, "More than 1000", "Fewer than 1000")</f>
        <v>More than 1000</v>
      </c>
      <c r="Q78" s="8">
        <f>IFERROR( VALUE(Table1[[#This Row],[rating]]) * VALUE((Table1[[#This Row],[rating_count]]/1000)), 0)</f>
        <v>5.6920000000000002</v>
      </c>
      <c r="R78" s="6">
        <f>IFERROR( VALUE(Table1[[#This Row],[actual_price]]) * VALUE(Table1[[#This Row],[rating_count]]), 0)</f>
        <v>567777</v>
      </c>
      <c r="S78" s="5" t="s">
        <v>719</v>
      </c>
      <c r="T78" s="5" t="s">
        <v>720</v>
      </c>
      <c r="U78" s="5" t="s">
        <v>721</v>
      </c>
      <c r="V78" s="5" t="s">
        <v>722</v>
      </c>
      <c r="W78" s="5" t="s">
        <v>723</v>
      </c>
      <c r="X78" s="5" t="s">
        <v>13029</v>
      </c>
      <c r="Y78" s="5" t="s">
        <v>724</v>
      </c>
      <c r="Z78" s="5" t="s">
        <v>725</v>
      </c>
    </row>
    <row r="79" spans="1:26" ht="15.75">
      <c r="A79" s="5" t="s">
        <v>726</v>
      </c>
      <c r="B79" s="5" t="s">
        <v>727</v>
      </c>
      <c r="C79" s="5" t="str">
        <f>LEFT(Table1[[#This Row],[product_name]], 27)</f>
        <v>TCL 80 cm (32 inches) HD Re</v>
      </c>
      <c r="D79" s="5" t="s">
        <v>169</v>
      </c>
      <c r="E79" s="5" t="str">
        <f>TRIM(LEFT(Table1[[#This Row],[category]], FIND("|", Table1[[#This Row],[category]]) - 1))</f>
        <v>Electronics</v>
      </c>
      <c r="F79" s="5" t="str">
        <f>TRIM(MID(Table1[[#This Row],[category]], FIND("|", Table1[[#This Row],[category]]) + 1, FIND("|", Table1[[#This Row],[category]], FIND("|", Table1[[#This Row],[category]]) + 1) - FIND("|", Table1[[#This Row],[category]]) - 1))</f>
        <v>HomeTheater,TV&amp;Video</v>
      </c>
      <c r="G79" s="5" t="str">
        <f>TRIM(MID(Table1[[#This Row],[category]], FIND("|", Table1[[#This Row],[category]], FIND("|", Table1[[#This Row],[category]]) + 1) + 1, FIND("|", Table1[[#This Row],[category]], FIND("|", Table1[[#This Row],[category]], FIND("|", Table1[[#This Row],[category]]) + 1) + 1) - FIND("|", Table1[[#This Row],[category]], FIND("|", Table1[[#This Row],[category]]) + 1) - 1))</f>
        <v>Televisions</v>
      </c>
      <c r="H79" s="6">
        <v>10901</v>
      </c>
      <c r="I79" s="6">
        <v>30990</v>
      </c>
      <c r="J79" s="7">
        <v>0.65</v>
      </c>
      <c r="K79" s="7" t="str">
        <f>IF(Table1[[#This Row],[discount_percentage]]&gt;=50%, "YES", "NO")</f>
        <v>YES</v>
      </c>
      <c r="L79" s="7" t="str">
        <f>IF(Table1[[#This Row],[discount_percentage]]&lt;20%, "&lt;20%", IF(Table1[[#This Row],[discount_percentage]]&lt;=40%, "20%-40%", IF(Table1[[#This Row],[discount_percentage]]&lt;=60%, "41%-60%", IF(Table1[[#This Row],[discount_percentage]]&lt;=80%, "61%-80%", "&gt;80%"))))</f>
        <v>61%-80%</v>
      </c>
      <c r="M79" s="7" t="str">
        <f>IF(Table1[[#This Row],[discounted_price]]&lt;200, "&lt;200", IF(Table1[[#This Row],[discounted_price]]&lt;=500, "200-500", "&gt;500"))</f>
        <v>&gt;500</v>
      </c>
      <c r="N79" s="5">
        <v>4.0999999999999996</v>
      </c>
      <c r="O79" s="8">
        <v>398</v>
      </c>
      <c r="P79" s="9" t="str">
        <f>IF(Table1[[#This Row],[rating_count]]&gt;1000, "More than 1000", "Fewer than 1000")</f>
        <v>Fewer than 1000</v>
      </c>
      <c r="Q79" s="8">
        <f>IFERROR( VALUE(Table1[[#This Row],[rating]]) * VALUE((Table1[[#This Row],[rating_count]]/1000)), 0)</f>
        <v>1.6317999999999999</v>
      </c>
      <c r="R79" s="6">
        <f>IFERROR( VALUE(Table1[[#This Row],[actual_price]]) * VALUE(Table1[[#This Row],[rating_count]]), 0)</f>
        <v>12334020</v>
      </c>
      <c r="S79" s="5" t="s">
        <v>728</v>
      </c>
      <c r="T79" s="5" t="s">
        <v>729</v>
      </c>
      <c r="U79" s="5" t="s">
        <v>730</v>
      </c>
      <c r="V79" s="5" t="s">
        <v>731</v>
      </c>
      <c r="W79" s="5" t="s">
        <v>732</v>
      </c>
      <c r="X79" s="5" t="s">
        <v>733</v>
      </c>
      <c r="Y79" s="5" t="s">
        <v>734</v>
      </c>
      <c r="Z79" s="5" t="s">
        <v>735</v>
      </c>
    </row>
    <row r="80" spans="1:26" ht="15.75">
      <c r="A80" s="5" t="s">
        <v>736</v>
      </c>
      <c r="B80" s="5" t="s">
        <v>737</v>
      </c>
      <c r="C80" s="5" t="str">
        <f>LEFT(Table1[[#This Row],[product_name]], 27)</f>
        <v>SWAPKART Fast Charging Cabl</v>
      </c>
      <c r="D80" s="5" t="s">
        <v>18</v>
      </c>
      <c r="E80" s="5" t="str">
        <f>TRIM(LEFT(Table1[[#This Row],[category]], FIND("|", Table1[[#This Row],[category]]) - 1))</f>
        <v>Computers&amp;Accessories</v>
      </c>
      <c r="F80" s="5" t="str">
        <f>TRIM(MID(Table1[[#This Row],[category]], FIND("|", Table1[[#This Row],[category]]) + 1, FIND("|", Table1[[#This Row],[category]], FIND("|", Table1[[#This Row],[category]]) + 1) - FIND("|", Table1[[#This Row],[category]]) - 1))</f>
        <v>Accessories&amp;Peripherals</v>
      </c>
      <c r="G8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0" s="5">
        <v>209</v>
      </c>
      <c r="I80" s="6">
        <v>499</v>
      </c>
      <c r="J80" s="7">
        <v>0.57999999999999996</v>
      </c>
      <c r="K80" s="7" t="str">
        <f>IF(Table1[[#This Row],[discount_percentage]]&gt;=50%, "YES", "NO")</f>
        <v>YES</v>
      </c>
      <c r="L80" s="7" t="str">
        <f>IF(Table1[[#This Row],[discount_percentage]]&lt;20%, "&lt;20%", IF(Table1[[#This Row],[discount_percentage]]&lt;=40%, "20%-40%", IF(Table1[[#This Row],[discount_percentage]]&lt;=60%, "41%-60%", IF(Table1[[#This Row],[discount_percentage]]&lt;=80%, "61%-80%", "&gt;80%"))))</f>
        <v>41%-60%</v>
      </c>
      <c r="M80" s="7" t="str">
        <f>IF(Table1[[#This Row],[discounted_price]]&lt;200, "&lt;200", IF(Table1[[#This Row],[discounted_price]]&lt;=500, "200-500", "&gt;500"))</f>
        <v>200-500</v>
      </c>
      <c r="N80" s="5">
        <v>3.9</v>
      </c>
      <c r="O80" s="8">
        <v>536</v>
      </c>
      <c r="P80" s="9" t="str">
        <f>IF(Table1[[#This Row],[rating_count]]&gt;1000, "More than 1000", "Fewer than 1000")</f>
        <v>Fewer than 1000</v>
      </c>
      <c r="Q80" s="8">
        <f>IFERROR( VALUE(Table1[[#This Row],[rating]]) * VALUE((Table1[[#This Row],[rating_count]]/1000)), 0)</f>
        <v>2.0904000000000003</v>
      </c>
      <c r="R80" s="6">
        <f>IFERROR( VALUE(Table1[[#This Row],[actual_price]]) * VALUE(Table1[[#This Row],[rating_count]]), 0)</f>
        <v>267464</v>
      </c>
      <c r="S80" s="5" t="s">
        <v>738</v>
      </c>
      <c r="T80" s="5" t="s">
        <v>739</v>
      </c>
      <c r="U80" s="5" t="s">
        <v>740</v>
      </c>
      <c r="V80" s="5" t="s">
        <v>741</v>
      </c>
      <c r="W80" s="5" t="s">
        <v>742</v>
      </c>
      <c r="X80" s="5" t="s">
        <v>743</v>
      </c>
      <c r="Y80" s="5" t="s">
        <v>744</v>
      </c>
      <c r="Z80" s="5" t="s">
        <v>745</v>
      </c>
    </row>
    <row r="81" spans="1:26" ht="15.75">
      <c r="A81" s="5" t="s">
        <v>746</v>
      </c>
      <c r="B81" s="5" t="s">
        <v>747</v>
      </c>
      <c r="C81" s="5" t="str">
        <f>LEFT(Table1[[#This Row],[product_name]], 27)</f>
        <v>Firestick Remote</v>
      </c>
      <c r="D81" s="5" t="s">
        <v>462</v>
      </c>
      <c r="E81" s="5" t="str">
        <f>TRIM(LEFT(Table1[[#This Row],[category]], FIND("|", Table1[[#This Row],[category]]) - 1))</f>
        <v>Electronics</v>
      </c>
      <c r="F81" s="5" t="str">
        <f>TRIM(MID(Table1[[#This Row],[category]], FIND("|", Table1[[#This Row],[category]]) + 1, FIND("|", Table1[[#This Row],[category]], FIND("|", Table1[[#This Row],[category]]) + 1) - FIND("|", Table1[[#This Row],[category]]) - 1))</f>
        <v>HomeTheater,TV&amp;Video</v>
      </c>
      <c r="G81" s="5" t="str">
        <f>TRIM(MID(Table1[[#This Row],[category]], FIND("|", Table1[[#This Row],[category]], FIND("|", Table1[[#This Row],[category]]) + 1) + 1, FIND("|", Table1[[#This Row],[category]], FIND("|", Table1[[#This Row],[category]], FIND("|", Table1[[#This Row],[category]]) + 1) + 1) - FIND("|", Table1[[#This Row],[category]], FIND("|", Table1[[#This Row],[category]]) + 1) - 1))</f>
        <v>Accessories</v>
      </c>
      <c r="H81" s="6">
        <v>1434</v>
      </c>
      <c r="I81" s="6">
        <v>3999</v>
      </c>
      <c r="J81" s="7">
        <v>0.64</v>
      </c>
      <c r="K81" s="7" t="str">
        <f>IF(Table1[[#This Row],[discount_percentage]]&gt;=50%, "YES", "NO")</f>
        <v>YES</v>
      </c>
      <c r="L81" s="7" t="str">
        <f>IF(Table1[[#This Row],[discount_percentage]]&lt;20%, "&lt;20%", IF(Table1[[#This Row],[discount_percentage]]&lt;=40%, "20%-40%", IF(Table1[[#This Row],[discount_percentage]]&lt;=60%, "41%-60%", IF(Table1[[#This Row],[discount_percentage]]&lt;=80%, "61%-80%", "&gt;80%"))))</f>
        <v>61%-80%</v>
      </c>
      <c r="M81" s="7" t="str">
        <f>IF(Table1[[#This Row],[discounted_price]]&lt;200, "&lt;200", IF(Table1[[#This Row],[discounted_price]]&lt;=500, "200-500", "&gt;500"))</f>
        <v>&gt;500</v>
      </c>
      <c r="N81" s="5">
        <v>4</v>
      </c>
      <c r="O81" s="8">
        <v>32</v>
      </c>
      <c r="P81" s="9" t="str">
        <f>IF(Table1[[#This Row],[rating_count]]&gt;1000, "More than 1000", "Fewer than 1000")</f>
        <v>Fewer than 1000</v>
      </c>
      <c r="Q81" s="8">
        <f>IFERROR( VALUE(Table1[[#This Row],[rating]]) * VALUE((Table1[[#This Row],[rating_count]]/1000)), 0)</f>
        <v>0.128</v>
      </c>
      <c r="R81" s="6">
        <f>IFERROR( VALUE(Table1[[#This Row],[actual_price]]) * VALUE(Table1[[#This Row],[rating_count]]), 0)</f>
        <v>127968</v>
      </c>
      <c r="S81" s="5" t="s">
        <v>748</v>
      </c>
      <c r="T81" s="5" t="s">
        <v>749</v>
      </c>
      <c r="U81" s="5" t="s">
        <v>750</v>
      </c>
      <c r="V81" s="5" t="s">
        <v>751</v>
      </c>
      <c r="W81" s="5" t="s">
        <v>752</v>
      </c>
      <c r="X81" s="5" t="s">
        <v>753</v>
      </c>
      <c r="Y81" s="5" t="s">
        <v>754</v>
      </c>
      <c r="Z81" s="5" t="s">
        <v>755</v>
      </c>
    </row>
    <row r="82" spans="1:26" ht="15.75">
      <c r="A82" s="5" t="s">
        <v>756</v>
      </c>
      <c r="B82" s="5" t="s">
        <v>757</v>
      </c>
      <c r="C82" s="5" t="str">
        <f>LEFT(Table1[[#This Row],[product_name]], 27)</f>
        <v>Wayona Usb Nylon Braided Da</v>
      </c>
      <c r="D82" s="5" t="s">
        <v>18</v>
      </c>
      <c r="E82" s="5" t="str">
        <f>TRIM(LEFT(Table1[[#This Row],[category]], FIND("|", Table1[[#This Row],[category]]) - 1))</f>
        <v>Computers&amp;Accessories</v>
      </c>
      <c r="F82" s="5" t="str">
        <f>TRIM(MID(Table1[[#This Row],[category]], FIND("|", Table1[[#This Row],[category]]) + 1, FIND("|", Table1[[#This Row],[category]], FIND("|", Table1[[#This Row],[category]]) + 1) - FIND("|", Table1[[#This Row],[category]]) - 1))</f>
        <v>Accessories&amp;Peripherals</v>
      </c>
      <c r="G8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2" s="5">
        <v>399</v>
      </c>
      <c r="I82" s="6">
        <v>1099</v>
      </c>
      <c r="J82" s="7">
        <v>0.64</v>
      </c>
      <c r="K82" s="7" t="str">
        <f>IF(Table1[[#This Row],[discount_percentage]]&gt;=50%, "YES", "NO")</f>
        <v>YES</v>
      </c>
      <c r="L82" s="7" t="str">
        <f>IF(Table1[[#This Row],[discount_percentage]]&lt;20%, "&lt;20%", IF(Table1[[#This Row],[discount_percentage]]&lt;=40%, "20%-40%", IF(Table1[[#This Row],[discount_percentage]]&lt;=60%, "41%-60%", IF(Table1[[#This Row],[discount_percentage]]&lt;=80%, "61%-80%", "&gt;80%"))))</f>
        <v>61%-80%</v>
      </c>
      <c r="M82" s="7" t="str">
        <f>IF(Table1[[#This Row],[discounted_price]]&lt;200, "&lt;200", IF(Table1[[#This Row],[discounted_price]]&lt;=500, "200-500", "&gt;500"))</f>
        <v>200-500</v>
      </c>
      <c r="N82" s="5">
        <v>4.2</v>
      </c>
      <c r="O82" s="8">
        <v>24269</v>
      </c>
      <c r="P82" s="9" t="str">
        <f>IF(Table1[[#This Row],[rating_count]]&gt;1000, "More than 1000", "Fewer than 1000")</f>
        <v>More than 1000</v>
      </c>
      <c r="Q82" s="8">
        <f>IFERROR( VALUE(Table1[[#This Row],[rating]]) * VALUE((Table1[[#This Row],[rating_count]]/1000)), 0)</f>
        <v>101.9298</v>
      </c>
      <c r="R82" s="6">
        <f>IFERROR( VALUE(Table1[[#This Row],[actual_price]]) * VALUE(Table1[[#This Row],[rating_count]]), 0)</f>
        <v>26671631</v>
      </c>
      <c r="S82" s="5" t="s">
        <v>758</v>
      </c>
      <c r="T82" s="5" t="s">
        <v>20</v>
      </c>
      <c r="U82" s="5" t="s">
        <v>21</v>
      </c>
      <c r="V82" s="5" t="s">
        <v>22</v>
      </c>
      <c r="W82" s="5" t="s">
        <v>23</v>
      </c>
      <c r="X82" s="5" t="s">
        <v>759</v>
      </c>
      <c r="Y82" s="5" t="s">
        <v>760</v>
      </c>
      <c r="Z82" s="5" t="s">
        <v>761</v>
      </c>
    </row>
    <row r="83" spans="1:26" ht="15.75">
      <c r="A83" s="5" t="s">
        <v>762</v>
      </c>
      <c r="B83" s="5" t="s">
        <v>763</v>
      </c>
      <c r="C83" s="5" t="str">
        <f>LEFT(Table1[[#This Row],[product_name]], 27)</f>
        <v>Flix (Beetel) Usb To Type C</v>
      </c>
      <c r="D83" s="5" t="s">
        <v>18</v>
      </c>
      <c r="E83" s="5" t="str">
        <f>TRIM(LEFT(Table1[[#This Row],[category]], FIND("|", Table1[[#This Row],[category]]) - 1))</f>
        <v>Computers&amp;Accessories</v>
      </c>
      <c r="F83" s="5" t="str">
        <f>TRIM(MID(Table1[[#This Row],[category]], FIND("|", Table1[[#This Row],[category]]) + 1, FIND("|", Table1[[#This Row],[category]], FIND("|", Table1[[#This Row],[category]]) + 1) - FIND("|", Table1[[#This Row],[category]]) - 1))</f>
        <v>Accessories&amp;Peripherals</v>
      </c>
      <c r="G8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3" s="5">
        <v>139</v>
      </c>
      <c r="I83" s="6">
        <v>249</v>
      </c>
      <c r="J83" s="7">
        <v>0.44</v>
      </c>
      <c r="K83" s="7" t="str">
        <f>IF(Table1[[#This Row],[discount_percentage]]&gt;=50%, "YES", "NO")</f>
        <v>NO</v>
      </c>
      <c r="L83" s="7" t="str">
        <f>IF(Table1[[#This Row],[discount_percentage]]&lt;20%, "&lt;20%", IF(Table1[[#This Row],[discount_percentage]]&lt;=40%, "20%-40%", IF(Table1[[#This Row],[discount_percentage]]&lt;=60%, "41%-60%", IF(Table1[[#This Row],[discount_percentage]]&lt;=80%, "61%-80%", "&gt;80%"))))</f>
        <v>41%-60%</v>
      </c>
      <c r="M83" s="7" t="str">
        <f>IF(Table1[[#This Row],[discounted_price]]&lt;200, "&lt;200", IF(Table1[[#This Row],[discounted_price]]&lt;=500, "200-500", "&gt;500"))</f>
        <v>&lt;200</v>
      </c>
      <c r="N83" s="5">
        <v>4</v>
      </c>
      <c r="O83" s="8">
        <v>9378</v>
      </c>
      <c r="P83" s="9" t="str">
        <f>IF(Table1[[#This Row],[rating_count]]&gt;1000, "More than 1000", "Fewer than 1000")</f>
        <v>More than 1000</v>
      </c>
      <c r="Q83" s="8">
        <f>IFERROR( VALUE(Table1[[#This Row],[rating]]) * VALUE((Table1[[#This Row],[rating_count]]/1000)), 0)</f>
        <v>37.512</v>
      </c>
      <c r="R83" s="6">
        <f>IFERROR( VALUE(Table1[[#This Row],[actual_price]]) * VALUE(Table1[[#This Row],[rating_count]]), 0)</f>
        <v>2335122</v>
      </c>
      <c r="S83" s="5" t="s">
        <v>764</v>
      </c>
      <c r="T83" s="5" t="s">
        <v>236</v>
      </c>
      <c r="U83" s="5" t="s">
        <v>237</v>
      </c>
      <c r="V83" s="5" t="s">
        <v>238</v>
      </c>
      <c r="W83" s="5" t="s">
        <v>239</v>
      </c>
      <c r="X83" s="5" t="s">
        <v>765</v>
      </c>
      <c r="Y83" s="5" t="s">
        <v>766</v>
      </c>
      <c r="Z83" s="5" t="s">
        <v>767</v>
      </c>
    </row>
    <row r="84" spans="1:26" ht="15.75">
      <c r="A84" s="5" t="s">
        <v>768</v>
      </c>
      <c r="B84" s="5" t="s">
        <v>769</v>
      </c>
      <c r="C84" s="5" t="str">
        <f>LEFT(Table1[[#This Row],[product_name]], 27)</f>
        <v>SKYWALL 81.28 cm (32 inches</v>
      </c>
      <c r="D84" s="5" t="s">
        <v>169</v>
      </c>
      <c r="E84" s="5" t="str">
        <f>TRIM(LEFT(Table1[[#This Row],[category]], FIND("|", Table1[[#This Row],[category]]) - 1))</f>
        <v>Electronics</v>
      </c>
      <c r="F84" s="5" t="str">
        <f>TRIM(MID(Table1[[#This Row],[category]], FIND("|", Table1[[#This Row],[category]]) + 1, FIND("|", Table1[[#This Row],[category]], FIND("|", Table1[[#This Row],[category]]) + 1) - FIND("|", Table1[[#This Row],[category]]) - 1))</f>
        <v>HomeTheater,TV&amp;Video</v>
      </c>
      <c r="G84" s="5" t="str">
        <f>TRIM(MID(Table1[[#This Row],[category]], FIND("|", Table1[[#This Row],[category]], FIND("|", Table1[[#This Row],[category]]) + 1) + 1, FIND("|", Table1[[#This Row],[category]], FIND("|", Table1[[#This Row],[category]], FIND("|", Table1[[#This Row],[category]]) + 1) + 1) - FIND("|", Table1[[#This Row],[category]], FIND("|", Table1[[#This Row],[category]]) + 1) - 1))</f>
        <v>Televisions</v>
      </c>
      <c r="H84" s="6">
        <v>7299</v>
      </c>
      <c r="I84" s="6">
        <v>19125</v>
      </c>
      <c r="J84" s="7">
        <v>0.62</v>
      </c>
      <c r="K84" s="7" t="str">
        <f>IF(Table1[[#This Row],[discount_percentage]]&gt;=50%, "YES", "NO")</f>
        <v>YES</v>
      </c>
      <c r="L84" s="7" t="str">
        <f>IF(Table1[[#This Row],[discount_percentage]]&lt;20%, "&lt;20%", IF(Table1[[#This Row],[discount_percentage]]&lt;=40%, "20%-40%", IF(Table1[[#This Row],[discount_percentage]]&lt;=60%, "41%-60%", IF(Table1[[#This Row],[discount_percentage]]&lt;=80%, "61%-80%", "&gt;80%"))))</f>
        <v>61%-80%</v>
      </c>
      <c r="M84" s="7" t="str">
        <f>IF(Table1[[#This Row],[discounted_price]]&lt;200, "&lt;200", IF(Table1[[#This Row],[discounted_price]]&lt;=500, "200-500", "&gt;500"))</f>
        <v>&gt;500</v>
      </c>
      <c r="N84" s="5">
        <v>3.4</v>
      </c>
      <c r="O84" s="8">
        <v>902</v>
      </c>
      <c r="P84" s="9" t="str">
        <f>IF(Table1[[#This Row],[rating_count]]&gt;1000, "More than 1000", "Fewer than 1000")</f>
        <v>Fewer than 1000</v>
      </c>
      <c r="Q84" s="8">
        <f>IFERROR( VALUE(Table1[[#This Row],[rating]]) * VALUE((Table1[[#This Row],[rating_count]]/1000)), 0)</f>
        <v>3.0668000000000002</v>
      </c>
      <c r="R84" s="6">
        <f>IFERROR( VALUE(Table1[[#This Row],[actual_price]]) * VALUE(Table1[[#This Row],[rating_count]]), 0)</f>
        <v>17250750</v>
      </c>
      <c r="S84" s="5" t="s">
        <v>770</v>
      </c>
      <c r="T84" s="5" t="s">
        <v>771</v>
      </c>
      <c r="U84" s="5" t="s">
        <v>772</v>
      </c>
      <c r="V84" s="5" t="s">
        <v>773</v>
      </c>
      <c r="W84" s="5" t="s">
        <v>774</v>
      </c>
      <c r="X84" s="5" t="s">
        <v>775</v>
      </c>
      <c r="Y84" s="5" t="s">
        <v>776</v>
      </c>
      <c r="Z84" s="5" t="s">
        <v>777</v>
      </c>
    </row>
    <row r="85" spans="1:26" ht="15.75">
      <c r="A85" s="5" t="s">
        <v>778</v>
      </c>
      <c r="B85" s="5" t="s">
        <v>779</v>
      </c>
      <c r="C85" s="5" t="str">
        <f>LEFT(Table1[[#This Row],[product_name]], 27)</f>
        <v>boAt A 350 Type C Cable for</v>
      </c>
      <c r="D85" s="5" t="s">
        <v>18</v>
      </c>
      <c r="E85" s="5" t="str">
        <f>TRIM(LEFT(Table1[[#This Row],[category]], FIND("|", Table1[[#This Row],[category]]) - 1))</f>
        <v>Computers&amp;Accessories</v>
      </c>
      <c r="F85" s="5" t="str">
        <f>TRIM(MID(Table1[[#This Row],[category]], FIND("|", Table1[[#This Row],[category]]) + 1, FIND("|", Table1[[#This Row],[category]], FIND("|", Table1[[#This Row],[category]]) + 1) - FIND("|", Table1[[#This Row],[category]]) - 1))</f>
        <v>Accessories&amp;Peripherals</v>
      </c>
      <c r="G8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5" s="5">
        <v>299</v>
      </c>
      <c r="I85" s="6">
        <v>799</v>
      </c>
      <c r="J85" s="7">
        <v>0.63</v>
      </c>
      <c r="K85" s="7" t="str">
        <f>IF(Table1[[#This Row],[discount_percentage]]&gt;=50%, "YES", "NO")</f>
        <v>YES</v>
      </c>
      <c r="L85" s="7" t="str">
        <f>IF(Table1[[#This Row],[discount_percentage]]&lt;20%, "&lt;20%", IF(Table1[[#This Row],[discount_percentage]]&lt;=40%, "20%-40%", IF(Table1[[#This Row],[discount_percentage]]&lt;=60%, "41%-60%", IF(Table1[[#This Row],[discount_percentage]]&lt;=80%, "61%-80%", "&gt;80%"))))</f>
        <v>61%-80%</v>
      </c>
      <c r="M85" s="7" t="str">
        <f>IF(Table1[[#This Row],[discounted_price]]&lt;200, "&lt;200", IF(Table1[[#This Row],[discounted_price]]&lt;=500, "200-500", "&gt;500"))</f>
        <v>200-500</v>
      </c>
      <c r="N85" s="5">
        <v>4.4000000000000004</v>
      </c>
      <c r="O85" s="8">
        <v>28791</v>
      </c>
      <c r="P85" s="9" t="str">
        <f>IF(Table1[[#This Row],[rating_count]]&gt;1000, "More than 1000", "Fewer than 1000")</f>
        <v>More than 1000</v>
      </c>
      <c r="Q85" s="8">
        <f>IFERROR( VALUE(Table1[[#This Row],[rating]]) * VALUE((Table1[[#This Row],[rating_count]]/1000)), 0)</f>
        <v>126.68040000000001</v>
      </c>
      <c r="R85" s="6">
        <f>IFERROR( VALUE(Table1[[#This Row],[actual_price]]) * VALUE(Table1[[#This Row],[rating_count]]), 0)</f>
        <v>23004009</v>
      </c>
      <c r="S85" s="5" t="s">
        <v>780</v>
      </c>
      <c r="T85" s="5" t="s">
        <v>781</v>
      </c>
      <c r="U85" s="5" t="s">
        <v>782</v>
      </c>
      <c r="V85" s="5" t="s">
        <v>783</v>
      </c>
      <c r="W85" s="5" t="s">
        <v>784</v>
      </c>
      <c r="X85" s="5" t="s">
        <v>785</v>
      </c>
      <c r="Y85" s="5" t="s">
        <v>786</v>
      </c>
      <c r="Z85" s="5" t="s">
        <v>787</v>
      </c>
    </row>
    <row r="86" spans="1:26" ht="15.75">
      <c r="A86" s="5" t="s">
        <v>788</v>
      </c>
      <c r="B86" s="5" t="s">
        <v>789</v>
      </c>
      <c r="C86" s="5" t="str">
        <f>LEFT(Table1[[#This Row],[product_name]], 27)</f>
        <v>Wayona Usb Type C Fast Char</v>
      </c>
      <c r="D86" s="5" t="s">
        <v>18</v>
      </c>
      <c r="E86" s="5" t="str">
        <f>TRIM(LEFT(Table1[[#This Row],[category]], FIND("|", Table1[[#This Row],[category]]) - 1))</f>
        <v>Computers&amp;Accessories</v>
      </c>
      <c r="F86" s="5" t="str">
        <f>TRIM(MID(Table1[[#This Row],[category]], FIND("|", Table1[[#This Row],[category]]) + 1, FIND("|", Table1[[#This Row],[category]], FIND("|", Table1[[#This Row],[category]]) + 1) - FIND("|", Table1[[#This Row],[category]]) - 1))</f>
        <v>Accessories&amp;Peripherals</v>
      </c>
      <c r="G8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6" s="5">
        <v>325</v>
      </c>
      <c r="I86" s="6">
        <v>1299</v>
      </c>
      <c r="J86" s="7">
        <v>0.75</v>
      </c>
      <c r="K86" s="7" t="str">
        <f>IF(Table1[[#This Row],[discount_percentage]]&gt;=50%, "YES", "NO")</f>
        <v>YES</v>
      </c>
      <c r="L86" s="7" t="str">
        <f>IF(Table1[[#This Row],[discount_percentage]]&lt;20%, "&lt;20%", IF(Table1[[#This Row],[discount_percentage]]&lt;=40%, "20%-40%", IF(Table1[[#This Row],[discount_percentage]]&lt;=60%, "41%-60%", IF(Table1[[#This Row],[discount_percentage]]&lt;=80%, "61%-80%", "&gt;80%"))))</f>
        <v>61%-80%</v>
      </c>
      <c r="M86" s="7" t="str">
        <f>IF(Table1[[#This Row],[discounted_price]]&lt;200, "&lt;200", IF(Table1[[#This Row],[discounted_price]]&lt;=500, "200-500", "&gt;500"))</f>
        <v>200-500</v>
      </c>
      <c r="N86" s="5">
        <v>4.2</v>
      </c>
      <c r="O86" s="8">
        <v>10576</v>
      </c>
      <c r="P86" s="9" t="str">
        <f>IF(Table1[[#This Row],[rating_count]]&gt;1000, "More than 1000", "Fewer than 1000")</f>
        <v>More than 1000</v>
      </c>
      <c r="Q86" s="8">
        <f>IFERROR( VALUE(Table1[[#This Row],[rating]]) * VALUE((Table1[[#This Row],[rating_count]]/1000)), 0)</f>
        <v>44.419200000000004</v>
      </c>
      <c r="R86" s="6">
        <f>IFERROR( VALUE(Table1[[#This Row],[actual_price]]) * VALUE(Table1[[#This Row],[rating_count]]), 0)</f>
        <v>13738224</v>
      </c>
      <c r="S86" s="5" t="s">
        <v>790</v>
      </c>
      <c r="T86" s="5" t="s">
        <v>791</v>
      </c>
      <c r="U86" s="5" t="s">
        <v>792</v>
      </c>
      <c r="V86" s="5" t="s">
        <v>793</v>
      </c>
      <c r="W86" s="5" t="s">
        <v>794</v>
      </c>
      <c r="X86" s="5" t="s">
        <v>795</v>
      </c>
      <c r="Y86" s="5" t="s">
        <v>796</v>
      </c>
      <c r="Z86" s="5" t="s">
        <v>797</v>
      </c>
    </row>
    <row r="87" spans="1:26" ht="15.75">
      <c r="A87" s="5" t="s">
        <v>798</v>
      </c>
      <c r="B87" s="5" t="s">
        <v>799</v>
      </c>
      <c r="C87" s="5" t="str">
        <f>LEFT(Table1[[#This Row],[product_name]], 27)</f>
        <v xml:space="preserve">OnePlus 108 cm (43 inches) </v>
      </c>
      <c r="D87" s="5" t="s">
        <v>169</v>
      </c>
      <c r="E87" s="5" t="str">
        <f>TRIM(LEFT(Table1[[#This Row],[category]], FIND("|", Table1[[#This Row],[category]]) - 1))</f>
        <v>Electronics</v>
      </c>
      <c r="F87" s="5" t="str">
        <f>TRIM(MID(Table1[[#This Row],[category]], FIND("|", Table1[[#This Row],[category]]) + 1, FIND("|", Table1[[#This Row],[category]], FIND("|", Table1[[#This Row],[category]]) + 1) - FIND("|", Table1[[#This Row],[category]]) - 1))</f>
        <v>HomeTheater,TV&amp;Video</v>
      </c>
      <c r="G87" s="5" t="str">
        <f>TRIM(MID(Table1[[#This Row],[category]], FIND("|", Table1[[#This Row],[category]], FIND("|", Table1[[#This Row],[category]]) + 1) + 1, FIND("|", Table1[[#This Row],[category]], FIND("|", Table1[[#This Row],[category]], FIND("|", Table1[[#This Row],[category]]) + 1) + 1) - FIND("|", Table1[[#This Row],[category]], FIND("|", Table1[[#This Row],[category]]) + 1) - 1))</f>
        <v>Televisions</v>
      </c>
      <c r="H87" s="6">
        <v>29999</v>
      </c>
      <c r="I87" s="6">
        <v>39999</v>
      </c>
      <c r="J87" s="7">
        <v>0.25</v>
      </c>
      <c r="K87" s="7" t="str">
        <f>IF(Table1[[#This Row],[discount_percentage]]&gt;=50%, "YES", "NO")</f>
        <v>NO</v>
      </c>
      <c r="L87" s="7" t="str">
        <f>IF(Table1[[#This Row],[discount_percentage]]&lt;20%, "&lt;20%", IF(Table1[[#This Row],[discount_percentage]]&lt;=40%, "20%-40%", IF(Table1[[#This Row],[discount_percentage]]&lt;=60%, "41%-60%", IF(Table1[[#This Row],[discount_percentage]]&lt;=80%, "61%-80%", "&gt;80%"))))</f>
        <v>20%-40%</v>
      </c>
      <c r="M87" s="7" t="str">
        <f>IF(Table1[[#This Row],[discounted_price]]&lt;200, "&lt;200", IF(Table1[[#This Row],[discounted_price]]&lt;=500, "200-500", "&gt;500"))</f>
        <v>&gt;500</v>
      </c>
      <c r="N87" s="5">
        <v>4.2</v>
      </c>
      <c r="O87" s="8">
        <v>7298</v>
      </c>
      <c r="P87" s="9" t="str">
        <f>IF(Table1[[#This Row],[rating_count]]&gt;1000, "More than 1000", "Fewer than 1000")</f>
        <v>More than 1000</v>
      </c>
      <c r="Q87" s="8">
        <f>IFERROR( VALUE(Table1[[#This Row],[rating]]) * VALUE((Table1[[#This Row],[rating_count]]/1000)), 0)</f>
        <v>30.651600000000002</v>
      </c>
      <c r="R87" s="6">
        <f>IFERROR( VALUE(Table1[[#This Row],[actual_price]]) * VALUE(Table1[[#This Row],[rating_count]]), 0)</f>
        <v>291912702</v>
      </c>
      <c r="S87" s="5" t="s">
        <v>800</v>
      </c>
      <c r="T87" s="5" t="s">
        <v>379</v>
      </c>
      <c r="U87" s="5" t="s">
        <v>380</v>
      </c>
      <c r="V87" s="5" t="s">
        <v>381</v>
      </c>
      <c r="W87" s="5" t="s">
        <v>382</v>
      </c>
      <c r="X87" s="5" t="s">
        <v>383</v>
      </c>
      <c r="Y87" s="5" t="s">
        <v>801</v>
      </c>
      <c r="Z87" s="5" t="s">
        <v>802</v>
      </c>
    </row>
    <row r="88" spans="1:26" ht="15.75">
      <c r="A88" s="5" t="s">
        <v>803</v>
      </c>
      <c r="B88" s="5" t="s">
        <v>804</v>
      </c>
      <c r="C88" s="5" t="str">
        <f>LEFT(Table1[[#This Row],[product_name]], 27)</f>
        <v>Acer 127 cm (50 inches) I S</v>
      </c>
      <c r="D88" s="5" t="s">
        <v>169</v>
      </c>
      <c r="E88" s="5" t="str">
        <f>TRIM(LEFT(Table1[[#This Row],[category]], FIND("|", Table1[[#This Row],[category]]) - 1))</f>
        <v>Electronics</v>
      </c>
      <c r="F88" s="5" t="str">
        <f>TRIM(MID(Table1[[#This Row],[category]], FIND("|", Table1[[#This Row],[category]]) + 1, FIND("|", Table1[[#This Row],[category]], FIND("|", Table1[[#This Row],[category]]) + 1) - FIND("|", Table1[[#This Row],[category]]) - 1))</f>
        <v>HomeTheater,TV&amp;Video</v>
      </c>
      <c r="G88" s="5" t="str">
        <f>TRIM(MID(Table1[[#This Row],[category]], FIND("|", Table1[[#This Row],[category]], FIND("|", Table1[[#This Row],[category]]) + 1) + 1, FIND("|", Table1[[#This Row],[category]], FIND("|", Table1[[#This Row],[category]], FIND("|", Table1[[#This Row],[category]]) + 1) + 1) - FIND("|", Table1[[#This Row],[category]], FIND("|", Table1[[#This Row],[category]]) + 1) - 1))</f>
        <v>Televisions</v>
      </c>
      <c r="H88" s="6">
        <v>27999</v>
      </c>
      <c r="I88" s="6">
        <v>40990</v>
      </c>
      <c r="J88" s="7">
        <v>0.32</v>
      </c>
      <c r="K88" s="7" t="str">
        <f>IF(Table1[[#This Row],[discount_percentage]]&gt;=50%, "YES", "NO")</f>
        <v>NO</v>
      </c>
      <c r="L88" s="7" t="str">
        <f>IF(Table1[[#This Row],[discount_percentage]]&lt;20%, "&lt;20%", IF(Table1[[#This Row],[discount_percentage]]&lt;=40%, "20%-40%", IF(Table1[[#This Row],[discount_percentage]]&lt;=60%, "41%-60%", IF(Table1[[#This Row],[discount_percentage]]&lt;=80%, "61%-80%", "&gt;80%"))))</f>
        <v>20%-40%</v>
      </c>
      <c r="M88" s="7" t="str">
        <f>IF(Table1[[#This Row],[discounted_price]]&lt;200, "&lt;200", IF(Table1[[#This Row],[discounted_price]]&lt;=500, "200-500", "&gt;500"))</f>
        <v>&gt;500</v>
      </c>
      <c r="N88" s="5">
        <v>4.3</v>
      </c>
      <c r="O88" s="8">
        <v>4703</v>
      </c>
      <c r="P88" s="9" t="str">
        <f>IF(Table1[[#This Row],[rating_count]]&gt;1000, "More than 1000", "Fewer than 1000")</f>
        <v>More than 1000</v>
      </c>
      <c r="Q88" s="8">
        <f>IFERROR( VALUE(Table1[[#This Row],[rating]]) * VALUE((Table1[[#This Row],[rating_count]]/1000)), 0)</f>
        <v>20.222899999999999</v>
      </c>
      <c r="R88" s="6">
        <f>IFERROR( VALUE(Table1[[#This Row],[actual_price]]) * VALUE(Table1[[#This Row],[rating_count]]), 0)</f>
        <v>192775970</v>
      </c>
      <c r="S88" s="5" t="s">
        <v>805</v>
      </c>
      <c r="T88" s="5" t="s">
        <v>246</v>
      </c>
      <c r="U88" s="5" t="s">
        <v>247</v>
      </c>
      <c r="V88" s="5" t="s">
        <v>248</v>
      </c>
      <c r="W88" s="5" t="s">
        <v>249</v>
      </c>
      <c r="X88" s="5" t="s">
        <v>13024</v>
      </c>
      <c r="Y88" s="5" t="s">
        <v>806</v>
      </c>
      <c r="Z88" s="5" t="s">
        <v>807</v>
      </c>
    </row>
    <row r="89" spans="1:26" ht="15.75">
      <c r="A89" s="5" t="s">
        <v>808</v>
      </c>
      <c r="B89" s="5" t="s">
        <v>809</v>
      </c>
      <c r="C89" s="5" t="str">
        <f>LEFT(Table1[[#This Row],[product_name]], 27)</f>
        <v xml:space="preserve">Samsung 108 cm (43 inches) </v>
      </c>
      <c r="D89" s="5" t="s">
        <v>169</v>
      </c>
      <c r="E89" s="5" t="str">
        <f>TRIM(LEFT(Table1[[#This Row],[category]], FIND("|", Table1[[#This Row],[category]]) - 1))</f>
        <v>Electronics</v>
      </c>
      <c r="F89" s="5" t="str">
        <f>TRIM(MID(Table1[[#This Row],[category]], FIND("|", Table1[[#This Row],[category]]) + 1, FIND("|", Table1[[#This Row],[category]], FIND("|", Table1[[#This Row],[category]]) + 1) - FIND("|", Table1[[#This Row],[category]]) - 1))</f>
        <v>HomeTheater,TV&amp;Video</v>
      </c>
      <c r="G89" s="5" t="str">
        <f>TRIM(MID(Table1[[#This Row],[category]], FIND("|", Table1[[#This Row],[category]], FIND("|", Table1[[#This Row],[category]]) + 1) + 1, FIND("|", Table1[[#This Row],[category]], FIND("|", Table1[[#This Row],[category]], FIND("|", Table1[[#This Row],[category]]) + 1) + 1) - FIND("|", Table1[[#This Row],[category]], FIND("|", Table1[[#This Row],[category]]) + 1) - 1))</f>
        <v>Televisions</v>
      </c>
      <c r="H89" s="6">
        <v>30990</v>
      </c>
      <c r="I89" s="6">
        <v>52900</v>
      </c>
      <c r="J89" s="7">
        <v>0.41</v>
      </c>
      <c r="K89" s="7" t="str">
        <f>IF(Table1[[#This Row],[discount_percentage]]&gt;=50%, "YES", "NO")</f>
        <v>NO</v>
      </c>
      <c r="L89" s="7" t="str">
        <f>IF(Table1[[#This Row],[discount_percentage]]&lt;20%, "&lt;20%", IF(Table1[[#This Row],[discount_percentage]]&lt;=40%, "20%-40%", IF(Table1[[#This Row],[discount_percentage]]&lt;=60%, "41%-60%", IF(Table1[[#This Row],[discount_percentage]]&lt;=80%, "61%-80%", "&gt;80%"))))</f>
        <v>41%-60%</v>
      </c>
      <c r="M89" s="7" t="str">
        <f>IF(Table1[[#This Row],[discounted_price]]&lt;200, "&lt;200", IF(Table1[[#This Row],[discounted_price]]&lt;=500, "200-500", "&gt;500"))</f>
        <v>&gt;500</v>
      </c>
      <c r="N89" s="5">
        <v>4.3</v>
      </c>
      <c r="O89" s="8">
        <v>7109</v>
      </c>
      <c r="P89" s="9" t="str">
        <f>IF(Table1[[#This Row],[rating_count]]&gt;1000, "More than 1000", "Fewer than 1000")</f>
        <v>More than 1000</v>
      </c>
      <c r="Q89" s="8">
        <f>IFERROR( VALUE(Table1[[#This Row],[rating]]) * VALUE((Table1[[#This Row],[rating_count]]/1000)), 0)</f>
        <v>30.5687</v>
      </c>
      <c r="R89" s="6">
        <f>IFERROR( VALUE(Table1[[#This Row],[actual_price]]) * VALUE(Table1[[#This Row],[rating_count]]), 0)</f>
        <v>376066100</v>
      </c>
      <c r="S89" s="5" t="s">
        <v>810</v>
      </c>
      <c r="T89" s="5" t="s">
        <v>579</v>
      </c>
      <c r="U89" s="5" t="s">
        <v>580</v>
      </c>
      <c r="V89" s="5" t="s">
        <v>581</v>
      </c>
      <c r="W89" s="5" t="s">
        <v>582</v>
      </c>
      <c r="X89" s="5" t="s">
        <v>583</v>
      </c>
      <c r="Y89" s="5" t="s">
        <v>811</v>
      </c>
      <c r="Z89" s="5" t="s">
        <v>812</v>
      </c>
    </row>
    <row r="90" spans="1:26" ht="15.75">
      <c r="A90" s="5" t="s">
        <v>813</v>
      </c>
      <c r="B90" s="5" t="s">
        <v>814</v>
      </c>
      <c r="C90" s="5" t="str">
        <f>LEFT(Table1[[#This Row],[product_name]], 27)</f>
        <v xml:space="preserve">Lapster 65W compatible for </v>
      </c>
      <c r="D90" s="5" t="s">
        <v>18</v>
      </c>
      <c r="E90" s="5" t="str">
        <f>TRIM(LEFT(Table1[[#This Row],[category]], FIND("|", Table1[[#This Row],[category]]) - 1))</f>
        <v>Computers&amp;Accessories</v>
      </c>
      <c r="F90" s="5" t="str">
        <f>TRIM(MID(Table1[[#This Row],[category]], FIND("|", Table1[[#This Row],[category]]) + 1, FIND("|", Table1[[#This Row],[category]], FIND("|", Table1[[#This Row],[category]]) + 1) - FIND("|", Table1[[#This Row],[category]]) - 1))</f>
        <v>Accessories&amp;Peripherals</v>
      </c>
      <c r="G9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0" s="5">
        <v>199</v>
      </c>
      <c r="I90" s="6">
        <v>999</v>
      </c>
      <c r="J90" s="7">
        <v>0.8</v>
      </c>
      <c r="K90" s="7" t="str">
        <f>IF(Table1[[#This Row],[discount_percentage]]&gt;=50%, "YES", "NO")</f>
        <v>YES</v>
      </c>
      <c r="L90" s="7" t="str">
        <f>IF(Table1[[#This Row],[discount_percentage]]&lt;20%, "&lt;20%", IF(Table1[[#This Row],[discount_percentage]]&lt;=40%, "20%-40%", IF(Table1[[#This Row],[discount_percentage]]&lt;=60%, "41%-60%", IF(Table1[[#This Row],[discount_percentage]]&lt;=80%, "61%-80%", "&gt;80%"))))</f>
        <v>61%-80%</v>
      </c>
      <c r="M90" s="7" t="str">
        <f>IF(Table1[[#This Row],[discounted_price]]&lt;200, "&lt;200", IF(Table1[[#This Row],[discounted_price]]&lt;=500, "200-500", "&gt;500"))</f>
        <v>&lt;200</v>
      </c>
      <c r="N90" s="5">
        <v>4.5</v>
      </c>
      <c r="O90" s="8">
        <v>127</v>
      </c>
      <c r="P90" s="9" t="str">
        <f>IF(Table1[[#This Row],[rating_count]]&gt;1000, "More than 1000", "Fewer than 1000")</f>
        <v>Fewer than 1000</v>
      </c>
      <c r="Q90" s="8">
        <f>IFERROR( VALUE(Table1[[#This Row],[rating]]) * VALUE((Table1[[#This Row],[rating_count]]/1000)), 0)</f>
        <v>0.57150000000000001</v>
      </c>
      <c r="R90" s="6">
        <f>IFERROR( VALUE(Table1[[#This Row],[actual_price]]) * VALUE(Table1[[#This Row],[rating_count]]), 0)</f>
        <v>126873</v>
      </c>
      <c r="S90" s="5" t="s">
        <v>815</v>
      </c>
      <c r="T90" s="5" t="s">
        <v>816</v>
      </c>
      <c r="U90" s="5" t="s">
        <v>817</v>
      </c>
      <c r="V90" s="5" t="s">
        <v>818</v>
      </c>
      <c r="W90" s="5" t="s">
        <v>819</v>
      </c>
      <c r="X90" s="5" t="s">
        <v>820</v>
      </c>
      <c r="Y90" s="5" t="s">
        <v>821</v>
      </c>
      <c r="Z90" s="5" t="s">
        <v>822</v>
      </c>
    </row>
    <row r="91" spans="1:26" ht="15.75">
      <c r="A91" s="5" t="s">
        <v>823</v>
      </c>
      <c r="B91" s="5" t="s">
        <v>824</v>
      </c>
      <c r="C91" s="5" t="str">
        <f>LEFT(Table1[[#This Row],[product_name]], 27)</f>
        <v>Wayona Nylon Braided (2 Pac</v>
      </c>
      <c r="D91" s="5" t="s">
        <v>18</v>
      </c>
      <c r="E91" s="5" t="str">
        <f>TRIM(LEFT(Table1[[#This Row],[category]], FIND("|", Table1[[#This Row],[category]]) - 1))</f>
        <v>Computers&amp;Accessories</v>
      </c>
      <c r="F91" s="5" t="str">
        <f>TRIM(MID(Table1[[#This Row],[category]], FIND("|", Table1[[#This Row],[category]]) + 1, FIND("|", Table1[[#This Row],[category]], FIND("|", Table1[[#This Row],[category]]) + 1) - FIND("|", Table1[[#This Row],[category]]) - 1))</f>
        <v>Accessories&amp;Peripherals</v>
      </c>
      <c r="G9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1" s="5">
        <v>649</v>
      </c>
      <c r="I91" s="6">
        <v>1999</v>
      </c>
      <c r="J91" s="7">
        <v>0.68</v>
      </c>
      <c r="K91" s="7" t="str">
        <f>IF(Table1[[#This Row],[discount_percentage]]&gt;=50%, "YES", "NO")</f>
        <v>YES</v>
      </c>
      <c r="L91" s="7" t="str">
        <f>IF(Table1[[#This Row],[discount_percentage]]&lt;20%, "&lt;20%", IF(Table1[[#This Row],[discount_percentage]]&lt;=40%, "20%-40%", IF(Table1[[#This Row],[discount_percentage]]&lt;=60%, "41%-60%", IF(Table1[[#This Row],[discount_percentage]]&lt;=80%, "61%-80%", "&gt;80%"))))</f>
        <v>61%-80%</v>
      </c>
      <c r="M91" s="7" t="str">
        <f>IF(Table1[[#This Row],[discounted_price]]&lt;200, "&lt;200", IF(Table1[[#This Row],[discounted_price]]&lt;=500, "200-500", "&gt;500"))</f>
        <v>&gt;500</v>
      </c>
      <c r="N91" s="5">
        <v>4.2</v>
      </c>
      <c r="O91" s="8">
        <v>24269</v>
      </c>
      <c r="P91" s="9" t="str">
        <f>IF(Table1[[#This Row],[rating_count]]&gt;1000, "More than 1000", "Fewer than 1000")</f>
        <v>More than 1000</v>
      </c>
      <c r="Q91" s="8">
        <f>IFERROR( VALUE(Table1[[#This Row],[rating]]) * VALUE((Table1[[#This Row],[rating_count]]/1000)), 0)</f>
        <v>101.9298</v>
      </c>
      <c r="R91" s="6">
        <f>IFERROR( VALUE(Table1[[#This Row],[actual_price]]) * VALUE(Table1[[#This Row],[rating_count]]), 0)</f>
        <v>48513731</v>
      </c>
      <c r="S91" s="5" t="s">
        <v>417</v>
      </c>
      <c r="T91" s="5" t="s">
        <v>20</v>
      </c>
      <c r="U91" s="5" t="s">
        <v>21</v>
      </c>
      <c r="V91" s="5" t="s">
        <v>22</v>
      </c>
      <c r="W91" s="5" t="s">
        <v>23</v>
      </c>
      <c r="X91" s="5" t="s">
        <v>825</v>
      </c>
      <c r="Y91" s="5" t="s">
        <v>826</v>
      </c>
      <c r="Z91" s="5" t="s">
        <v>827</v>
      </c>
    </row>
    <row r="92" spans="1:26" ht="15.75">
      <c r="A92" s="5" t="s">
        <v>828</v>
      </c>
      <c r="B92" s="5" t="s">
        <v>829</v>
      </c>
      <c r="C92" s="5" t="str">
        <f>LEFT(Table1[[#This Row],[product_name]], 27)</f>
        <v>Gizga Essentials USB WiFi A</v>
      </c>
      <c r="D92" s="5" t="s">
        <v>98</v>
      </c>
      <c r="E92" s="5" t="str">
        <f>TRIM(LEFT(Table1[[#This Row],[category]], FIND("|", Table1[[#This Row],[category]]) - 1))</f>
        <v>Computers&amp;Accessories</v>
      </c>
      <c r="F92" s="5" t="str">
        <f>TRIM(MID(Table1[[#This Row],[category]], FIND("|", Table1[[#This Row],[category]]) + 1, FIND("|", Table1[[#This Row],[category]], FIND("|", Table1[[#This Row],[category]]) + 1) - FIND("|", Table1[[#This Row],[category]]) - 1))</f>
        <v>NetworkingDevices</v>
      </c>
      <c r="G92"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92" s="5">
        <v>269</v>
      </c>
      <c r="I92" s="6">
        <v>800</v>
      </c>
      <c r="J92" s="7">
        <v>0.66</v>
      </c>
      <c r="K92" s="7" t="str">
        <f>IF(Table1[[#This Row],[discount_percentage]]&gt;=50%, "YES", "NO")</f>
        <v>YES</v>
      </c>
      <c r="L92" s="7" t="str">
        <f>IF(Table1[[#This Row],[discount_percentage]]&lt;20%, "&lt;20%", IF(Table1[[#This Row],[discount_percentage]]&lt;=40%, "20%-40%", IF(Table1[[#This Row],[discount_percentage]]&lt;=60%, "41%-60%", IF(Table1[[#This Row],[discount_percentage]]&lt;=80%, "61%-80%", "&gt;80%"))))</f>
        <v>61%-80%</v>
      </c>
      <c r="M92" s="7" t="str">
        <f>IF(Table1[[#This Row],[discounted_price]]&lt;200, "&lt;200", IF(Table1[[#This Row],[discounted_price]]&lt;=500, "200-500", "&gt;500"))</f>
        <v>200-500</v>
      </c>
      <c r="N92" s="5">
        <v>3.6</v>
      </c>
      <c r="O92" s="8">
        <v>10134</v>
      </c>
      <c r="P92" s="9" t="str">
        <f>IF(Table1[[#This Row],[rating_count]]&gt;1000, "More than 1000", "Fewer than 1000")</f>
        <v>More than 1000</v>
      </c>
      <c r="Q92" s="8">
        <f>IFERROR( VALUE(Table1[[#This Row],[rating]]) * VALUE((Table1[[#This Row],[rating_count]]/1000)), 0)</f>
        <v>36.482400000000005</v>
      </c>
      <c r="R92" s="6">
        <f>IFERROR( VALUE(Table1[[#This Row],[actual_price]]) * VALUE(Table1[[#This Row],[rating_count]]), 0)</f>
        <v>8107200</v>
      </c>
      <c r="S92" s="5" t="s">
        <v>830</v>
      </c>
      <c r="T92" s="5" t="s">
        <v>831</v>
      </c>
      <c r="U92" s="5" t="s">
        <v>832</v>
      </c>
      <c r="V92" s="5" t="s">
        <v>833</v>
      </c>
      <c r="W92" s="5" t="s">
        <v>834</v>
      </c>
      <c r="X92" s="5" t="s">
        <v>835</v>
      </c>
      <c r="Y92" s="5" t="s">
        <v>836</v>
      </c>
      <c r="Z92" s="5" t="s">
        <v>837</v>
      </c>
    </row>
    <row r="93" spans="1:26" ht="15.75">
      <c r="A93" s="5" t="s">
        <v>838</v>
      </c>
      <c r="B93" s="5" t="s">
        <v>839</v>
      </c>
      <c r="C93" s="5" t="str">
        <f>LEFT(Table1[[#This Row],[product_name]], 27)</f>
        <v xml:space="preserve">OnePlus 108 cm (43 inches) </v>
      </c>
      <c r="D93" s="5" t="s">
        <v>169</v>
      </c>
      <c r="E93" s="5" t="str">
        <f>TRIM(LEFT(Table1[[#This Row],[category]], FIND("|", Table1[[#This Row],[category]]) - 1))</f>
        <v>Electronics</v>
      </c>
      <c r="F93" s="5" t="str">
        <f>TRIM(MID(Table1[[#This Row],[category]], FIND("|", Table1[[#This Row],[category]]) + 1, FIND("|", Table1[[#This Row],[category]], FIND("|", Table1[[#This Row],[category]]) + 1) - FIND("|", Table1[[#This Row],[category]]) - 1))</f>
        <v>HomeTheater,TV&amp;Video</v>
      </c>
      <c r="G93" s="5" t="str">
        <f>TRIM(MID(Table1[[#This Row],[category]], FIND("|", Table1[[#This Row],[category]], FIND("|", Table1[[#This Row],[category]]) + 1) + 1, FIND("|", Table1[[#This Row],[category]], FIND("|", Table1[[#This Row],[category]], FIND("|", Table1[[#This Row],[category]]) + 1) + 1) - FIND("|", Table1[[#This Row],[category]], FIND("|", Table1[[#This Row],[category]]) + 1) - 1))</f>
        <v>Televisions</v>
      </c>
      <c r="H93" s="6">
        <v>24999</v>
      </c>
      <c r="I93" s="6">
        <v>31999</v>
      </c>
      <c r="J93" s="7">
        <v>0.22</v>
      </c>
      <c r="K93" s="7" t="str">
        <f>IF(Table1[[#This Row],[discount_percentage]]&gt;=50%, "YES", "NO")</f>
        <v>NO</v>
      </c>
      <c r="L93" s="7" t="str">
        <f>IF(Table1[[#This Row],[discount_percentage]]&lt;20%, "&lt;20%", IF(Table1[[#This Row],[discount_percentage]]&lt;=40%, "20%-40%", IF(Table1[[#This Row],[discount_percentage]]&lt;=60%, "41%-60%", IF(Table1[[#This Row],[discount_percentage]]&lt;=80%, "61%-80%", "&gt;80%"))))</f>
        <v>20%-40%</v>
      </c>
      <c r="M93" s="7" t="str">
        <f>IF(Table1[[#This Row],[discounted_price]]&lt;200, "&lt;200", IF(Table1[[#This Row],[discounted_price]]&lt;=500, "200-500", "&gt;500"))</f>
        <v>&gt;500</v>
      </c>
      <c r="N93" s="5">
        <v>4.2</v>
      </c>
      <c r="O93" s="8">
        <v>34899</v>
      </c>
      <c r="P93" s="9" t="str">
        <f>IF(Table1[[#This Row],[rating_count]]&gt;1000, "More than 1000", "Fewer than 1000")</f>
        <v>More than 1000</v>
      </c>
      <c r="Q93" s="8">
        <f>IFERROR( VALUE(Table1[[#This Row],[rating]]) * VALUE((Table1[[#This Row],[rating_count]]/1000)), 0)</f>
        <v>146.57580000000002</v>
      </c>
      <c r="R93" s="6">
        <f>IFERROR( VALUE(Table1[[#This Row],[actual_price]]) * VALUE(Table1[[#This Row],[rating_count]]), 0)</f>
        <v>1116733101</v>
      </c>
      <c r="S93" s="5" t="s">
        <v>840</v>
      </c>
      <c r="T93" s="5" t="s">
        <v>265</v>
      </c>
      <c r="U93" s="5" t="s">
        <v>266</v>
      </c>
      <c r="V93" s="5" t="s">
        <v>267</v>
      </c>
      <c r="W93" s="5" t="s">
        <v>268</v>
      </c>
      <c r="X93" s="5" t="s">
        <v>269</v>
      </c>
      <c r="Y93" s="5" t="s">
        <v>841</v>
      </c>
      <c r="Z93" s="5" t="s">
        <v>842</v>
      </c>
    </row>
    <row r="94" spans="1:26" ht="15.75">
      <c r="A94" s="5" t="s">
        <v>843</v>
      </c>
      <c r="B94" s="5" t="s">
        <v>844</v>
      </c>
      <c r="C94" s="5" t="str">
        <f>LEFT(Table1[[#This Row],[product_name]], 27)</f>
        <v>boAt Deuce USB 300 2 in 1 T</v>
      </c>
      <c r="D94" s="5" t="s">
        <v>18</v>
      </c>
      <c r="E94" s="5" t="str">
        <f>TRIM(LEFT(Table1[[#This Row],[category]], FIND("|", Table1[[#This Row],[category]]) - 1))</f>
        <v>Computers&amp;Accessories</v>
      </c>
      <c r="F94" s="5" t="str">
        <f>TRIM(MID(Table1[[#This Row],[category]], FIND("|", Table1[[#This Row],[category]]) + 1, FIND("|", Table1[[#This Row],[category]], FIND("|", Table1[[#This Row],[category]]) + 1) - FIND("|", Table1[[#This Row],[category]]) - 1))</f>
        <v>Accessories&amp;Peripherals</v>
      </c>
      <c r="G9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4" s="5">
        <v>299</v>
      </c>
      <c r="I94" s="6">
        <v>699</v>
      </c>
      <c r="J94" s="7">
        <v>0.56999999999999995</v>
      </c>
      <c r="K94" s="7" t="str">
        <f>IF(Table1[[#This Row],[discount_percentage]]&gt;=50%, "YES", "NO")</f>
        <v>YES</v>
      </c>
      <c r="L94" s="7" t="str">
        <f>IF(Table1[[#This Row],[discount_percentage]]&lt;20%, "&lt;20%", IF(Table1[[#This Row],[discount_percentage]]&lt;=40%, "20%-40%", IF(Table1[[#This Row],[discount_percentage]]&lt;=60%, "41%-60%", IF(Table1[[#This Row],[discount_percentage]]&lt;=80%, "61%-80%", "&gt;80%"))))</f>
        <v>41%-60%</v>
      </c>
      <c r="M94" s="7" t="str">
        <f>IF(Table1[[#This Row],[discounted_price]]&lt;200, "&lt;200", IF(Table1[[#This Row],[discounted_price]]&lt;=500, "200-500", "&gt;500"))</f>
        <v>200-500</v>
      </c>
      <c r="N94" s="5">
        <v>4.2</v>
      </c>
      <c r="O94" s="8">
        <v>94363</v>
      </c>
      <c r="P94" s="9" t="str">
        <f>IF(Table1[[#This Row],[rating_count]]&gt;1000, "More than 1000", "Fewer than 1000")</f>
        <v>More than 1000</v>
      </c>
      <c r="Q94" s="8">
        <f>IFERROR( VALUE(Table1[[#This Row],[rating]]) * VALUE((Table1[[#This Row],[rating_count]]/1000)), 0)</f>
        <v>396.32460000000003</v>
      </c>
      <c r="R94" s="6">
        <f>IFERROR( VALUE(Table1[[#This Row],[actual_price]]) * VALUE(Table1[[#This Row],[rating_count]]), 0)</f>
        <v>65959737</v>
      </c>
      <c r="S94" s="5" t="s">
        <v>49</v>
      </c>
      <c r="T94" s="5" t="s">
        <v>50</v>
      </c>
      <c r="U94" s="5" t="s">
        <v>51</v>
      </c>
      <c r="V94" s="5" t="s">
        <v>52</v>
      </c>
      <c r="W94" s="5" t="s">
        <v>53</v>
      </c>
      <c r="X94" s="5" t="s">
        <v>54</v>
      </c>
      <c r="Y94" s="5" t="s">
        <v>845</v>
      </c>
      <c r="Z94" s="5" t="s">
        <v>846</v>
      </c>
    </row>
    <row r="95" spans="1:26" ht="15.75">
      <c r="A95" s="5" t="s">
        <v>847</v>
      </c>
      <c r="B95" s="5" t="s">
        <v>848</v>
      </c>
      <c r="C95" s="5" t="str">
        <f>LEFT(Table1[[#This Row],[product_name]], 27)</f>
        <v xml:space="preserve">Lapster USB 3.0 A to Micro </v>
      </c>
      <c r="D95" s="5" t="s">
        <v>18</v>
      </c>
      <c r="E95" s="5" t="str">
        <f>TRIM(LEFT(Table1[[#This Row],[category]], FIND("|", Table1[[#This Row],[category]]) - 1))</f>
        <v>Computers&amp;Accessories</v>
      </c>
      <c r="F95" s="5" t="str">
        <f>TRIM(MID(Table1[[#This Row],[category]], FIND("|", Table1[[#This Row],[category]]) + 1, FIND("|", Table1[[#This Row],[category]], FIND("|", Table1[[#This Row],[category]]) + 1) - FIND("|", Table1[[#This Row],[category]]) - 1))</f>
        <v>Accessories&amp;Peripherals</v>
      </c>
      <c r="G9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5" s="5">
        <v>199</v>
      </c>
      <c r="I95" s="6">
        <v>999</v>
      </c>
      <c r="J95" s="7">
        <v>0.8</v>
      </c>
      <c r="K95" s="7" t="str">
        <f>IF(Table1[[#This Row],[discount_percentage]]&gt;=50%, "YES", "NO")</f>
        <v>YES</v>
      </c>
      <c r="L95" s="7" t="str">
        <f>IF(Table1[[#This Row],[discount_percentage]]&lt;20%, "&lt;20%", IF(Table1[[#This Row],[discount_percentage]]&lt;=40%, "20%-40%", IF(Table1[[#This Row],[discount_percentage]]&lt;=60%, "41%-60%", IF(Table1[[#This Row],[discount_percentage]]&lt;=80%, "61%-80%", "&gt;80%"))))</f>
        <v>61%-80%</v>
      </c>
      <c r="M95" s="7" t="str">
        <f>IF(Table1[[#This Row],[discounted_price]]&lt;200, "&lt;200", IF(Table1[[#This Row],[discounted_price]]&lt;=500, "200-500", "&gt;500"))</f>
        <v>&lt;200</v>
      </c>
      <c r="N95" s="5">
        <v>4.0999999999999996</v>
      </c>
      <c r="O95" s="8">
        <v>425</v>
      </c>
      <c r="P95" s="9" t="str">
        <f>IF(Table1[[#This Row],[rating_count]]&gt;1000, "More than 1000", "Fewer than 1000")</f>
        <v>Fewer than 1000</v>
      </c>
      <c r="Q95" s="8">
        <f>IFERROR( VALUE(Table1[[#This Row],[rating]]) * VALUE((Table1[[#This Row],[rating_count]]/1000)), 0)</f>
        <v>1.7424999999999997</v>
      </c>
      <c r="R95" s="6">
        <f>IFERROR( VALUE(Table1[[#This Row],[actual_price]]) * VALUE(Table1[[#This Row],[rating_count]]), 0)</f>
        <v>424575</v>
      </c>
      <c r="S95" s="5" t="s">
        <v>849</v>
      </c>
      <c r="T95" s="5" t="s">
        <v>850</v>
      </c>
      <c r="U95" s="5" t="s">
        <v>851</v>
      </c>
      <c r="V95" s="5" t="s">
        <v>852</v>
      </c>
      <c r="W95" s="5" t="s">
        <v>853</v>
      </c>
      <c r="X95" s="5" t="s">
        <v>854</v>
      </c>
      <c r="Y95" s="5" t="s">
        <v>855</v>
      </c>
      <c r="Z95" s="5" t="s">
        <v>856</v>
      </c>
    </row>
    <row r="96" spans="1:26" ht="15.75">
      <c r="A96" s="5" t="s">
        <v>857</v>
      </c>
      <c r="B96" s="5" t="s">
        <v>858</v>
      </c>
      <c r="C96" s="5" t="str">
        <f>LEFT(Table1[[#This Row],[product_name]], 27)</f>
        <v>TCL 100 cm (40 inches) Full</v>
      </c>
      <c r="D96" s="5" t="s">
        <v>169</v>
      </c>
      <c r="E96" s="5" t="str">
        <f>TRIM(LEFT(Table1[[#This Row],[category]], FIND("|", Table1[[#This Row],[category]]) - 1))</f>
        <v>Electronics</v>
      </c>
      <c r="F96" s="5" t="str">
        <f>TRIM(MID(Table1[[#This Row],[category]], FIND("|", Table1[[#This Row],[category]]) + 1, FIND("|", Table1[[#This Row],[category]], FIND("|", Table1[[#This Row],[category]]) + 1) - FIND("|", Table1[[#This Row],[category]]) - 1))</f>
        <v>HomeTheater,TV&amp;Video</v>
      </c>
      <c r="G96" s="5" t="str">
        <f>TRIM(MID(Table1[[#This Row],[category]], FIND("|", Table1[[#This Row],[category]], FIND("|", Table1[[#This Row],[category]]) + 1) + 1, FIND("|", Table1[[#This Row],[category]], FIND("|", Table1[[#This Row],[category]], FIND("|", Table1[[#This Row],[category]]) + 1) + 1) - FIND("|", Table1[[#This Row],[category]], FIND("|", Table1[[#This Row],[category]]) + 1) - 1))</f>
        <v>Televisions</v>
      </c>
      <c r="H96" s="6">
        <v>18990</v>
      </c>
      <c r="I96" s="6">
        <v>40990</v>
      </c>
      <c r="J96" s="7">
        <v>0.54</v>
      </c>
      <c r="K96" s="7" t="str">
        <f>IF(Table1[[#This Row],[discount_percentage]]&gt;=50%, "YES", "NO")</f>
        <v>YES</v>
      </c>
      <c r="L96" s="7" t="str">
        <f>IF(Table1[[#This Row],[discount_percentage]]&lt;20%, "&lt;20%", IF(Table1[[#This Row],[discount_percentage]]&lt;=40%, "20%-40%", IF(Table1[[#This Row],[discount_percentage]]&lt;=60%, "41%-60%", IF(Table1[[#This Row],[discount_percentage]]&lt;=80%, "61%-80%", "&gt;80%"))))</f>
        <v>41%-60%</v>
      </c>
      <c r="M96" s="7" t="str">
        <f>IF(Table1[[#This Row],[discounted_price]]&lt;200, "&lt;200", IF(Table1[[#This Row],[discounted_price]]&lt;=500, "200-500", "&gt;500"))</f>
        <v>&gt;500</v>
      </c>
      <c r="N96" s="5">
        <v>4.2</v>
      </c>
      <c r="O96" s="8">
        <v>6659</v>
      </c>
      <c r="P96" s="9" t="str">
        <f>IF(Table1[[#This Row],[rating_count]]&gt;1000, "More than 1000", "Fewer than 1000")</f>
        <v>More than 1000</v>
      </c>
      <c r="Q96" s="8">
        <f>IFERROR( VALUE(Table1[[#This Row],[rating]]) * VALUE((Table1[[#This Row],[rating_count]]/1000)), 0)</f>
        <v>27.9678</v>
      </c>
      <c r="R96" s="6">
        <f>IFERROR( VALUE(Table1[[#This Row],[actual_price]]) * VALUE(Table1[[#This Row],[rating_count]]), 0)</f>
        <v>272952410</v>
      </c>
      <c r="S96" s="5" t="s">
        <v>859</v>
      </c>
      <c r="T96" s="5" t="s">
        <v>860</v>
      </c>
      <c r="U96" s="5" t="s">
        <v>861</v>
      </c>
      <c r="V96" s="5" t="s">
        <v>862</v>
      </c>
      <c r="W96" s="5" t="s">
        <v>863</v>
      </c>
      <c r="X96" s="5" t="s">
        <v>864</v>
      </c>
      <c r="Y96" s="5" t="s">
        <v>865</v>
      </c>
      <c r="Z96" s="5" t="s">
        <v>866</v>
      </c>
    </row>
    <row r="97" spans="1:26" ht="15.75">
      <c r="A97" s="5" t="s">
        <v>867</v>
      </c>
      <c r="B97" s="5" t="s">
        <v>868</v>
      </c>
      <c r="C97" s="5" t="str">
        <f>LEFT(Table1[[#This Row],[product_name]], 27)</f>
        <v>ZEBRONICS ZEB-USB150WF1 WiF</v>
      </c>
      <c r="D97" s="5" t="s">
        <v>98</v>
      </c>
      <c r="E97" s="5" t="str">
        <f>TRIM(LEFT(Table1[[#This Row],[category]], FIND("|", Table1[[#This Row],[category]]) - 1))</f>
        <v>Computers&amp;Accessories</v>
      </c>
      <c r="F97" s="5" t="str">
        <f>TRIM(MID(Table1[[#This Row],[category]], FIND("|", Table1[[#This Row],[category]]) + 1, FIND("|", Table1[[#This Row],[category]], FIND("|", Table1[[#This Row],[category]]) + 1) - FIND("|", Table1[[#This Row],[category]]) - 1))</f>
        <v>NetworkingDevices</v>
      </c>
      <c r="G97"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97" s="5">
        <v>290</v>
      </c>
      <c r="I97" s="6">
        <v>349</v>
      </c>
      <c r="J97" s="7">
        <v>0.17</v>
      </c>
      <c r="K97" s="7" t="str">
        <f>IF(Table1[[#This Row],[discount_percentage]]&gt;=50%, "YES", "NO")</f>
        <v>NO</v>
      </c>
      <c r="L97" s="7" t="str">
        <f>IF(Table1[[#This Row],[discount_percentage]]&lt;20%, "&lt;20%", IF(Table1[[#This Row],[discount_percentage]]&lt;=40%, "20%-40%", IF(Table1[[#This Row],[discount_percentage]]&lt;=60%, "41%-60%", IF(Table1[[#This Row],[discount_percentage]]&lt;=80%, "61%-80%", "&gt;80%"))))</f>
        <v>&lt;20%</v>
      </c>
      <c r="M97" s="7" t="str">
        <f>IF(Table1[[#This Row],[discounted_price]]&lt;200, "&lt;200", IF(Table1[[#This Row],[discounted_price]]&lt;=500, "200-500", "&gt;500"))</f>
        <v>200-500</v>
      </c>
      <c r="N97" s="5">
        <v>3.7</v>
      </c>
      <c r="O97" s="8">
        <v>1977</v>
      </c>
      <c r="P97" s="9" t="str">
        <f>IF(Table1[[#This Row],[rating_count]]&gt;1000, "More than 1000", "Fewer than 1000")</f>
        <v>More than 1000</v>
      </c>
      <c r="Q97" s="8">
        <f>IFERROR( VALUE(Table1[[#This Row],[rating]]) * VALUE((Table1[[#This Row],[rating_count]]/1000)), 0)</f>
        <v>7.3149000000000006</v>
      </c>
      <c r="R97" s="6">
        <f>IFERROR( VALUE(Table1[[#This Row],[actual_price]]) * VALUE(Table1[[#This Row],[rating_count]]), 0)</f>
        <v>689973</v>
      </c>
      <c r="S97" s="5" t="s">
        <v>869</v>
      </c>
      <c r="T97" s="5" t="s">
        <v>870</v>
      </c>
      <c r="U97" s="5" t="s">
        <v>871</v>
      </c>
      <c r="V97" s="5" t="s">
        <v>872</v>
      </c>
      <c r="W97" s="5" t="s">
        <v>873</v>
      </c>
      <c r="X97" s="5" t="s">
        <v>874</v>
      </c>
      <c r="Y97" s="5" t="s">
        <v>875</v>
      </c>
      <c r="Z97" s="5" t="s">
        <v>876</v>
      </c>
    </row>
    <row r="98" spans="1:26" ht="15.75">
      <c r="A98" s="5" t="s">
        <v>877</v>
      </c>
      <c r="B98" s="5" t="s">
        <v>878</v>
      </c>
      <c r="C98" s="5" t="str">
        <f>LEFT(Table1[[#This Row],[product_name]], 27)</f>
        <v>LOHAYA Remote Compatible fo</v>
      </c>
      <c r="D98" s="5" t="s">
        <v>462</v>
      </c>
      <c r="E98" s="5" t="str">
        <f>TRIM(LEFT(Table1[[#This Row],[category]], FIND("|", Table1[[#This Row],[category]]) - 1))</f>
        <v>Electronics</v>
      </c>
      <c r="F98" s="5" t="str">
        <f>TRIM(MID(Table1[[#This Row],[category]], FIND("|", Table1[[#This Row],[category]]) + 1, FIND("|", Table1[[#This Row],[category]], FIND("|", Table1[[#This Row],[category]]) + 1) - FIND("|", Table1[[#This Row],[category]]) - 1))</f>
        <v>HomeTheater,TV&amp;Video</v>
      </c>
      <c r="G98" s="5" t="str">
        <f>TRIM(MID(Table1[[#This Row],[category]], FIND("|", Table1[[#This Row],[category]], FIND("|", Table1[[#This Row],[category]]) + 1) + 1, FIND("|", Table1[[#This Row],[category]], FIND("|", Table1[[#This Row],[category]], FIND("|", Table1[[#This Row],[category]]) + 1) + 1) - FIND("|", Table1[[#This Row],[category]], FIND("|", Table1[[#This Row],[category]]) + 1) - 1))</f>
        <v>Accessories</v>
      </c>
      <c r="H98" s="5">
        <v>249</v>
      </c>
      <c r="I98" s="6">
        <v>799</v>
      </c>
      <c r="J98" s="7">
        <v>0.69</v>
      </c>
      <c r="K98" s="7" t="str">
        <f>IF(Table1[[#This Row],[discount_percentage]]&gt;=50%, "YES", "NO")</f>
        <v>YES</v>
      </c>
      <c r="L98" s="7" t="str">
        <f>IF(Table1[[#This Row],[discount_percentage]]&lt;20%, "&lt;20%", IF(Table1[[#This Row],[discount_percentage]]&lt;=40%, "20%-40%", IF(Table1[[#This Row],[discount_percentage]]&lt;=60%, "41%-60%", IF(Table1[[#This Row],[discount_percentage]]&lt;=80%, "61%-80%", "&gt;80%"))))</f>
        <v>61%-80%</v>
      </c>
      <c r="M98" s="7" t="str">
        <f>IF(Table1[[#This Row],[discounted_price]]&lt;200, "&lt;200", IF(Table1[[#This Row],[discounted_price]]&lt;=500, "200-500", "&gt;500"))</f>
        <v>200-500</v>
      </c>
      <c r="N98" s="5">
        <v>3.8</v>
      </c>
      <c r="O98" s="8">
        <v>1079</v>
      </c>
      <c r="P98" s="9" t="str">
        <f>IF(Table1[[#This Row],[rating_count]]&gt;1000, "More than 1000", "Fewer than 1000")</f>
        <v>More than 1000</v>
      </c>
      <c r="Q98" s="8">
        <f>IFERROR( VALUE(Table1[[#This Row],[rating]]) * VALUE((Table1[[#This Row],[rating_count]]/1000)), 0)</f>
        <v>4.1002000000000001</v>
      </c>
      <c r="R98" s="6">
        <f>IFERROR( VALUE(Table1[[#This Row],[actual_price]]) * VALUE(Table1[[#This Row],[rating_count]]), 0)</f>
        <v>862121</v>
      </c>
      <c r="S98" s="5" t="s">
        <v>879</v>
      </c>
      <c r="T98" s="5" t="s">
        <v>880</v>
      </c>
      <c r="U98" s="5" t="s">
        <v>881</v>
      </c>
      <c r="V98" s="5" t="s">
        <v>882</v>
      </c>
      <c r="W98" s="5" t="s">
        <v>883</v>
      </c>
      <c r="X98" s="5" t="s">
        <v>884</v>
      </c>
      <c r="Y98" s="5" t="s">
        <v>885</v>
      </c>
      <c r="Z98" s="5" t="s">
        <v>886</v>
      </c>
    </row>
    <row r="99" spans="1:26" ht="15.75">
      <c r="A99" s="5" t="s">
        <v>887</v>
      </c>
      <c r="B99" s="5" t="s">
        <v>888</v>
      </c>
      <c r="C99" s="5" t="str">
        <f>LEFT(Table1[[#This Row],[product_name]], 27)</f>
        <v>Gilary Multi Charging Cable</v>
      </c>
      <c r="D99" s="5" t="s">
        <v>18</v>
      </c>
      <c r="E99" s="5" t="str">
        <f>TRIM(LEFT(Table1[[#This Row],[category]], FIND("|", Table1[[#This Row],[category]]) - 1))</f>
        <v>Computers&amp;Accessories</v>
      </c>
      <c r="F99" s="5" t="str">
        <f>TRIM(MID(Table1[[#This Row],[category]], FIND("|", Table1[[#This Row],[category]]) + 1, FIND("|", Table1[[#This Row],[category]], FIND("|", Table1[[#This Row],[category]]) + 1) - FIND("|", Table1[[#This Row],[category]]) - 1))</f>
        <v>Accessories&amp;Peripherals</v>
      </c>
      <c r="G9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9" s="5">
        <v>345</v>
      </c>
      <c r="I99" s="6">
        <v>999</v>
      </c>
      <c r="J99" s="7">
        <v>0.65</v>
      </c>
      <c r="K99" s="7" t="str">
        <f>IF(Table1[[#This Row],[discount_percentage]]&gt;=50%, "YES", "NO")</f>
        <v>YES</v>
      </c>
      <c r="L99" s="7" t="str">
        <f>IF(Table1[[#This Row],[discount_percentage]]&lt;20%, "&lt;20%", IF(Table1[[#This Row],[discount_percentage]]&lt;=40%, "20%-40%", IF(Table1[[#This Row],[discount_percentage]]&lt;=60%, "41%-60%", IF(Table1[[#This Row],[discount_percentage]]&lt;=80%, "61%-80%", "&gt;80%"))))</f>
        <v>61%-80%</v>
      </c>
      <c r="M99" s="7" t="str">
        <f>IF(Table1[[#This Row],[discounted_price]]&lt;200, "&lt;200", IF(Table1[[#This Row],[discounted_price]]&lt;=500, "200-500", "&gt;500"))</f>
        <v>200-500</v>
      </c>
      <c r="N99" s="5">
        <v>3.7</v>
      </c>
      <c r="O99" s="8">
        <v>1097</v>
      </c>
      <c r="P99" s="9" t="str">
        <f>IF(Table1[[#This Row],[rating_count]]&gt;1000, "More than 1000", "Fewer than 1000")</f>
        <v>More than 1000</v>
      </c>
      <c r="Q99" s="8">
        <f>IFERROR( VALUE(Table1[[#This Row],[rating]]) * VALUE((Table1[[#This Row],[rating_count]]/1000)), 0)</f>
        <v>4.0589000000000004</v>
      </c>
      <c r="R99" s="6">
        <f>IFERROR( VALUE(Table1[[#This Row],[actual_price]]) * VALUE(Table1[[#This Row],[rating_count]]), 0)</f>
        <v>1095903</v>
      </c>
      <c r="S99" s="5" t="s">
        <v>889</v>
      </c>
      <c r="T99" s="5" t="s">
        <v>890</v>
      </c>
      <c r="U99" s="5" t="s">
        <v>891</v>
      </c>
      <c r="V99" s="5" t="s">
        <v>892</v>
      </c>
      <c r="W99" s="5" t="s">
        <v>893</v>
      </c>
      <c r="X99" s="5" t="s">
        <v>894</v>
      </c>
      <c r="Y99" s="5" t="s">
        <v>895</v>
      </c>
      <c r="Z99" s="5" t="s">
        <v>896</v>
      </c>
    </row>
    <row r="100" spans="1:26" ht="15.75">
      <c r="A100" s="5" t="s">
        <v>897</v>
      </c>
      <c r="B100" s="5" t="s">
        <v>898</v>
      </c>
      <c r="C100" s="5" t="str">
        <f>LEFT(Table1[[#This Row],[product_name]], 27)</f>
        <v>TP-Link UE300 USB 3.0 to RJ</v>
      </c>
      <c r="D100" s="5" t="s">
        <v>98</v>
      </c>
      <c r="E100" s="5" t="str">
        <f>TRIM(LEFT(Table1[[#This Row],[category]], FIND("|", Table1[[#This Row],[category]]) - 1))</f>
        <v>Computers&amp;Accessories</v>
      </c>
      <c r="F100" s="5" t="str">
        <f>TRIM(MID(Table1[[#This Row],[category]], FIND("|", Table1[[#This Row],[category]]) + 1, FIND("|", Table1[[#This Row],[category]], FIND("|", Table1[[#This Row],[category]]) + 1) - FIND("|", Table1[[#This Row],[category]]) - 1))</f>
        <v>NetworkingDevices</v>
      </c>
      <c r="G100"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00" s="6">
        <v>1099</v>
      </c>
      <c r="I100" s="6">
        <v>1899</v>
      </c>
      <c r="J100" s="7">
        <v>0.42</v>
      </c>
      <c r="K100" s="7" t="str">
        <f>IF(Table1[[#This Row],[discount_percentage]]&gt;=50%, "YES", "NO")</f>
        <v>NO</v>
      </c>
      <c r="L100" s="7" t="str">
        <f>IF(Table1[[#This Row],[discount_percentage]]&lt;20%, "&lt;20%", IF(Table1[[#This Row],[discount_percentage]]&lt;=40%, "20%-40%", IF(Table1[[#This Row],[discount_percentage]]&lt;=60%, "41%-60%", IF(Table1[[#This Row],[discount_percentage]]&lt;=80%, "61%-80%", "&gt;80%"))))</f>
        <v>41%-60%</v>
      </c>
      <c r="M100" s="7" t="str">
        <f>IF(Table1[[#This Row],[discounted_price]]&lt;200, "&lt;200", IF(Table1[[#This Row],[discounted_price]]&lt;=500, "200-500", "&gt;500"))</f>
        <v>&gt;500</v>
      </c>
      <c r="N100" s="5">
        <v>4.5</v>
      </c>
      <c r="O100" s="8">
        <v>22420</v>
      </c>
      <c r="P100" s="9" t="str">
        <f>IF(Table1[[#This Row],[rating_count]]&gt;1000, "More than 1000", "Fewer than 1000")</f>
        <v>More than 1000</v>
      </c>
      <c r="Q100" s="8">
        <f>IFERROR( VALUE(Table1[[#This Row],[rating]]) * VALUE((Table1[[#This Row],[rating_count]]/1000)), 0)</f>
        <v>100.89000000000001</v>
      </c>
      <c r="R100" s="6">
        <f>IFERROR( VALUE(Table1[[#This Row],[actual_price]]) * VALUE(Table1[[#This Row],[rating_count]]), 0)</f>
        <v>42575580</v>
      </c>
      <c r="S100" s="5" t="s">
        <v>899</v>
      </c>
      <c r="T100" s="5" t="s">
        <v>900</v>
      </c>
      <c r="U100" s="5" t="s">
        <v>901</v>
      </c>
      <c r="V100" s="5" t="s">
        <v>902</v>
      </c>
      <c r="W100" s="5" t="s">
        <v>903</v>
      </c>
      <c r="X100" s="5" t="s">
        <v>904</v>
      </c>
      <c r="Y100" s="5" t="s">
        <v>905</v>
      </c>
      <c r="Z100" s="5" t="s">
        <v>906</v>
      </c>
    </row>
    <row r="101" spans="1:26" ht="15.75">
      <c r="A101" s="5" t="s">
        <v>907</v>
      </c>
      <c r="B101" s="5" t="s">
        <v>908</v>
      </c>
      <c r="C101" s="5" t="str">
        <f>LEFT(Table1[[#This Row],[product_name]], 27)</f>
        <v xml:space="preserve">Wayona Type C to Lightning </v>
      </c>
      <c r="D101" s="5" t="s">
        <v>18</v>
      </c>
      <c r="E101" s="5" t="str">
        <f>TRIM(LEFT(Table1[[#This Row],[category]], FIND("|", Table1[[#This Row],[category]]) - 1))</f>
        <v>Computers&amp;Accessories</v>
      </c>
      <c r="F101" s="5" t="str">
        <f>TRIM(MID(Table1[[#This Row],[category]], FIND("|", Table1[[#This Row],[category]]) + 1, FIND("|", Table1[[#This Row],[category]], FIND("|", Table1[[#This Row],[category]]) + 1) - FIND("|", Table1[[#This Row],[category]]) - 1))</f>
        <v>Accessories&amp;Peripherals</v>
      </c>
      <c r="G10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1" s="5">
        <v>719</v>
      </c>
      <c r="I101" s="6">
        <v>1499</v>
      </c>
      <c r="J101" s="7">
        <v>0.52</v>
      </c>
      <c r="K101" s="7" t="str">
        <f>IF(Table1[[#This Row],[discount_percentage]]&gt;=50%, "YES", "NO")</f>
        <v>YES</v>
      </c>
      <c r="L101" s="7" t="str">
        <f>IF(Table1[[#This Row],[discount_percentage]]&lt;20%, "&lt;20%", IF(Table1[[#This Row],[discount_percentage]]&lt;=40%, "20%-40%", IF(Table1[[#This Row],[discount_percentage]]&lt;=60%, "41%-60%", IF(Table1[[#This Row],[discount_percentage]]&lt;=80%, "61%-80%", "&gt;80%"))))</f>
        <v>41%-60%</v>
      </c>
      <c r="M101" s="7" t="str">
        <f>IF(Table1[[#This Row],[discounted_price]]&lt;200, "&lt;200", IF(Table1[[#This Row],[discounted_price]]&lt;=500, "200-500", "&gt;500"))</f>
        <v>&gt;500</v>
      </c>
      <c r="N101" s="5">
        <v>4.0999999999999996</v>
      </c>
      <c r="O101" s="8">
        <v>1045</v>
      </c>
      <c r="P101" s="9" t="str">
        <f>IF(Table1[[#This Row],[rating_count]]&gt;1000, "More than 1000", "Fewer than 1000")</f>
        <v>More than 1000</v>
      </c>
      <c r="Q101" s="8">
        <f>IFERROR( VALUE(Table1[[#This Row],[rating]]) * VALUE((Table1[[#This Row],[rating_count]]/1000)), 0)</f>
        <v>4.2844999999999995</v>
      </c>
      <c r="R101" s="6">
        <f>IFERROR( VALUE(Table1[[#This Row],[actual_price]]) * VALUE(Table1[[#This Row],[rating_count]]), 0)</f>
        <v>1566455</v>
      </c>
      <c r="S101" s="5" t="s">
        <v>909</v>
      </c>
      <c r="T101" s="5" t="s">
        <v>910</v>
      </c>
      <c r="U101" s="5" t="s">
        <v>911</v>
      </c>
      <c r="V101" s="5" t="s">
        <v>912</v>
      </c>
      <c r="W101" s="5" t="s">
        <v>913</v>
      </c>
      <c r="X101" s="5" t="s">
        <v>914</v>
      </c>
      <c r="Y101" s="5" t="s">
        <v>915</v>
      </c>
      <c r="Z101" s="5" t="s">
        <v>916</v>
      </c>
    </row>
    <row r="102" spans="1:26" ht="15.75">
      <c r="A102" s="5" t="s">
        <v>917</v>
      </c>
      <c r="B102" s="5" t="s">
        <v>918</v>
      </c>
      <c r="C102" s="5" t="str">
        <f>LEFT(Table1[[#This Row],[product_name]], 27)</f>
        <v>Dealfreez Case Compatible w</v>
      </c>
      <c r="D102" s="5" t="s">
        <v>462</v>
      </c>
      <c r="E102" s="5" t="str">
        <f>TRIM(LEFT(Table1[[#This Row],[category]], FIND("|", Table1[[#This Row],[category]]) - 1))</f>
        <v>Electronics</v>
      </c>
      <c r="F102" s="5" t="str">
        <f>TRIM(MID(Table1[[#This Row],[category]], FIND("|", Table1[[#This Row],[category]]) + 1, FIND("|", Table1[[#This Row],[category]], FIND("|", Table1[[#This Row],[category]]) + 1) - FIND("|", Table1[[#This Row],[category]]) - 1))</f>
        <v>HomeTheater,TV&amp;Video</v>
      </c>
      <c r="G102" s="5" t="str">
        <f>TRIM(MID(Table1[[#This Row],[category]], FIND("|", Table1[[#This Row],[category]], FIND("|", Table1[[#This Row],[category]]) + 1) + 1, FIND("|", Table1[[#This Row],[category]], FIND("|", Table1[[#This Row],[category]], FIND("|", Table1[[#This Row],[category]]) + 1) + 1) - FIND("|", Table1[[#This Row],[category]], FIND("|", Table1[[#This Row],[category]]) + 1) - 1))</f>
        <v>Accessories</v>
      </c>
      <c r="H102" s="5">
        <v>349</v>
      </c>
      <c r="I102" s="6">
        <v>1499</v>
      </c>
      <c r="J102" s="7">
        <v>0.77</v>
      </c>
      <c r="K102" s="7" t="str">
        <f>IF(Table1[[#This Row],[discount_percentage]]&gt;=50%, "YES", "NO")</f>
        <v>YES</v>
      </c>
      <c r="L102" s="7" t="str">
        <f>IF(Table1[[#This Row],[discount_percentage]]&lt;20%, "&lt;20%", IF(Table1[[#This Row],[discount_percentage]]&lt;=40%, "20%-40%", IF(Table1[[#This Row],[discount_percentage]]&lt;=60%, "41%-60%", IF(Table1[[#This Row],[discount_percentage]]&lt;=80%, "61%-80%", "&gt;80%"))))</f>
        <v>61%-80%</v>
      </c>
      <c r="M102" s="7" t="str">
        <f>IF(Table1[[#This Row],[discounted_price]]&lt;200, "&lt;200", IF(Table1[[#This Row],[discounted_price]]&lt;=500, "200-500", "&gt;500"))</f>
        <v>200-500</v>
      </c>
      <c r="N102" s="5">
        <v>4.3</v>
      </c>
      <c r="O102" s="8">
        <v>4145</v>
      </c>
      <c r="P102" s="9" t="str">
        <f>IF(Table1[[#This Row],[rating_count]]&gt;1000, "More than 1000", "Fewer than 1000")</f>
        <v>More than 1000</v>
      </c>
      <c r="Q102" s="8">
        <f>IFERROR( VALUE(Table1[[#This Row],[rating]]) * VALUE((Table1[[#This Row],[rating_count]]/1000)), 0)</f>
        <v>17.823499999999996</v>
      </c>
      <c r="R102" s="6">
        <f>IFERROR( VALUE(Table1[[#This Row],[actual_price]]) * VALUE(Table1[[#This Row],[rating_count]]), 0)</f>
        <v>6213355</v>
      </c>
      <c r="S102" s="5" t="s">
        <v>919</v>
      </c>
      <c r="T102" s="5" t="s">
        <v>920</v>
      </c>
      <c r="U102" s="5" t="s">
        <v>921</v>
      </c>
      <c r="V102" s="5" t="s">
        <v>922</v>
      </c>
      <c r="W102" s="5" t="s">
        <v>923</v>
      </c>
      <c r="X102" s="5" t="s">
        <v>924</v>
      </c>
      <c r="Y102" s="5" t="s">
        <v>925</v>
      </c>
      <c r="Z102" s="5" t="s">
        <v>926</v>
      </c>
    </row>
    <row r="103" spans="1:26" ht="15.75">
      <c r="A103" s="5" t="s">
        <v>927</v>
      </c>
      <c r="B103" s="5" t="s">
        <v>928</v>
      </c>
      <c r="C103" s="5" t="str">
        <f>LEFT(Table1[[#This Row],[product_name]], 27)</f>
        <v>Amazon Basics New Release N</v>
      </c>
      <c r="D103" s="5" t="s">
        <v>18</v>
      </c>
      <c r="E103" s="5" t="str">
        <f>TRIM(LEFT(Table1[[#This Row],[category]], FIND("|", Table1[[#This Row],[category]]) - 1))</f>
        <v>Computers&amp;Accessories</v>
      </c>
      <c r="F103" s="5" t="str">
        <f>TRIM(MID(Table1[[#This Row],[category]], FIND("|", Table1[[#This Row],[category]]) + 1, FIND("|", Table1[[#This Row],[category]], FIND("|", Table1[[#This Row],[category]]) + 1) - FIND("|", Table1[[#This Row],[category]]) - 1))</f>
        <v>Accessories&amp;Peripherals</v>
      </c>
      <c r="G10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3" s="5">
        <v>849</v>
      </c>
      <c r="I103" s="6">
        <v>1809</v>
      </c>
      <c r="J103" s="7">
        <v>0.53</v>
      </c>
      <c r="K103" s="7" t="str">
        <f>IF(Table1[[#This Row],[discount_percentage]]&gt;=50%, "YES", "NO")</f>
        <v>YES</v>
      </c>
      <c r="L103" s="7" t="str">
        <f>IF(Table1[[#This Row],[discount_percentage]]&lt;20%, "&lt;20%", IF(Table1[[#This Row],[discount_percentage]]&lt;=40%, "20%-40%", IF(Table1[[#This Row],[discount_percentage]]&lt;=60%, "41%-60%", IF(Table1[[#This Row],[discount_percentage]]&lt;=80%, "61%-80%", "&gt;80%"))))</f>
        <v>41%-60%</v>
      </c>
      <c r="M103" s="7" t="str">
        <f>IF(Table1[[#This Row],[discounted_price]]&lt;200, "&lt;200", IF(Table1[[#This Row],[discounted_price]]&lt;=500, "200-500", "&gt;500"))</f>
        <v>&gt;500</v>
      </c>
      <c r="N103" s="5">
        <v>4.3</v>
      </c>
      <c r="O103" s="8">
        <v>6547</v>
      </c>
      <c r="P103" s="9" t="str">
        <f>IF(Table1[[#This Row],[rating_count]]&gt;1000, "More than 1000", "Fewer than 1000")</f>
        <v>More than 1000</v>
      </c>
      <c r="Q103" s="8">
        <f>IFERROR( VALUE(Table1[[#This Row],[rating]]) * VALUE((Table1[[#This Row],[rating_count]]/1000)), 0)</f>
        <v>28.152099999999997</v>
      </c>
      <c r="R103" s="6">
        <f>IFERROR( VALUE(Table1[[#This Row],[actual_price]]) * VALUE(Table1[[#This Row],[rating_count]]), 0)</f>
        <v>11843523</v>
      </c>
      <c r="S103" s="5" t="s">
        <v>498</v>
      </c>
      <c r="T103" s="5" t="s">
        <v>929</v>
      </c>
      <c r="U103" s="5" t="s">
        <v>930</v>
      </c>
      <c r="V103" s="5" t="s">
        <v>931</v>
      </c>
      <c r="W103" s="5" t="s">
        <v>932</v>
      </c>
      <c r="X103" s="5" t="s">
        <v>933</v>
      </c>
      <c r="Y103" s="5" t="s">
        <v>504</v>
      </c>
      <c r="Z103" s="5" t="s">
        <v>934</v>
      </c>
    </row>
    <row r="104" spans="1:26" ht="15.75">
      <c r="A104" s="5" t="s">
        <v>935</v>
      </c>
      <c r="B104" s="5" t="s">
        <v>936</v>
      </c>
      <c r="C104" s="5" t="str">
        <f>LEFT(Table1[[#This Row],[product_name]], 27)</f>
        <v xml:space="preserve">Isoelite Remote Compatible </v>
      </c>
      <c r="D104" s="5" t="s">
        <v>462</v>
      </c>
      <c r="E104" s="5" t="str">
        <f>TRIM(LEFT(Table1[[#This Row],[category]], FIND("|", Table1[[#This Row],[category]]) - 1))</f>
        <v>Electronics</v>
      </c>
      <c r="F104" s="5" t="str">
        <f>TRIM(MID(Table1[[#This Row],[category]], FIND("|", Table1[[#This Row],[category]]) + 1, FIND("|", Table1[[#This Row],[category]], FIND("|", Table1[[#This Row],[category]]) + 1) - FIND("|", Table1[[#This Row],[category]]) - 1))</f>
        <v>HomeTheater,TV&amp;Video</v>
      </c>
      <c r="G104" s="5" t="str">
        <f>TRIM(MID(Table1[[#This Row],[category]], FIND("|", Table1[[#This Row],[category]], FIND("|", Table1[[#This Row],[category]]) + 1) + 1, FIND("|", Table1[[#This Row],[category]], FIND("|", Table1[[#This Row],[category]], FIND("|", Table1[[#This Row],[category]]) + 1) + 1) - FIND("|", Table1[[#This Row],[category]], FIND("|", Table1[[#This Row],[category]]) + 1) - 1))</f>
        <v>Accessories</v>
      </c>
      <c r="H104" s="5">
        <v>299</v>
      </c>
      <c r="I104" s="6">
        <v>899</v>
      </c>
      <c r="J104" s="7">
        <v>0.67</v>
      </c>
      <c r="K104" s="7" t="str">
        <f>IF(Table1[[#This Row],[discount_percentage]]&gt;=50%, "YES", "NO")</f>
        <v>YES</v>
      </c>
      <c r="L104" s="7" t="str">
        <f>IF(Table1[[#This Row],[discount_percentage]]&lt;20%, "&lt;20%", IF(Table1[[#This Row],[discount_percentage]]&lt;=40%, "20%-40%", IF(Table1[[#This Row],[discount_percentage]]&lt;=60%, "41%-60%", IF(Table1[[#This Row],[discount_percentage]]&lt;=80%, "61%-80%", "&gt;80%"))))</f>
        <v>61%-80%</v>
      </c>
      <c r="M104" s="7" t="str">
        <f>IF(Table1[[#This Row],[discounted_price]]&lt;200, "&lt;200", IF(Table1[[#This Row],[discounted_price]]&lt;=500, "200-500", "&gt;500"))</f>
        <v>200-500</v>
      </c>
      <c r="N104" s="5">
        <v>4</v>
      </c>
      <c r="O104" s="8">
        <v>1588</v>
      </c>
      <c r="P104" s="9" t="str">
        <f>IF(Table1[[#This Row],[rating_count]]&gt;1000, "More than 1000", "Fewer than 1000")</f>
        <v>More than 1000</v>
      </c>
      <c r="Q104" s="8">
        <f>IFERROR( VALUE(Table1[[#This Row],[rating]]) * VALUE((Table1[[#This Row],[rating_count]]/1000)), 0)</f>
        <v>6.3520000000000003</v>
      </c>
      <c r="R104" s="6">
        <f>IFERROR( VALUE(Table1[[#This Row],[actual_price]]) * VALUE(Table1[[#This Row],[rating_count]]), 0)</f>
        <v>1427612</v>
      </c>
      <c r="S104" s="5" t="s">
        <v>937</v>
      </c>
      <c r="T104" s="5" t="s">
        <v>938</v>
      </c>
      <c r="U104" s="5" t="s">
        <v>939</v>
      </c>
      <c r="V104" s="5" t="s">
        <v>940</v>
      </c>
      <c r="W104" s="5" t="s">
        <v>941</v>
      </c>
      <c r="X104" s="5" t="s">
        <v>942</v>
      </c>
      <c r="Y104" s="5" t="s">
        <v>943</v>
      </c>
      <c r="Z104" s="5" t="s">
        <v>944</v>
      </c>
    </row>
    <row r="105" spans="1:26" ht="15.75">
      <c r="A105" s="5" t="s">
        <v>945</v>
      </c>
      <c r="B105" s="5" t="s">
        <v>946</v>
      </c>
      <c r="C105" s="5" t="str">
        <f>LEFT(Table1[[#This Row],[product_name]], 27)</f>
        <v>MI 100 cm (40 inches) 5A Se</v>
      </c>
      <c r="D105" s="5" t="s">
        <v>169</v>
      </c>
      <c r="E105" s="5" t="str">
        <f>TRIM(LEFT(Table1[[#This Row],[category]], FIND("|", Table1[[#This Row],[category]]) - 1))</f>
        <v>Electronics</v>
      </c>
      <c r="F105" s="5" t="str">
        <f>TRIM(MID(Table1[[#This Row],[category]], FIND("|", Table1[[#This Row],[category]]) + 1, FIND("|", Table1[[#This Row],[category]], FIND("|", Table1[[#This Row],[category]]) + 1) - FIND("|", Table1[[#This Row],[category]]) - 1))</f>
        <v>HomeTheater,TV&amp;Video</v>
      </c>
      <c r="G105" s="5" t="str">
        <f>TRIM(MID(Table1[[#This Row],[category]], FIND("|", Table1[[#This Row],[category]], FIND("|", Table1[[#This Row],[category]]) + 1) + 1, FIND("|", Table1[[#This Row],[category]], FIND("|", Table1[[#This Row],[category]], FIND("|", Table1[[#This Row],[category]]) + 1) + 1) - FIND("|", Table1[[#This Row],[category]], FIND("|", Table1[[#This Row],[category]]) + 1) - 1))</f>
        <v>Televisions</v>
      </c>
      <c r="H105" s="6">
        <v>21999</v>
      </c>
      <c r="I105" s="6">
        <v>29999</v>
      </c>
      <c r="J105" s="7">
        <v>0.27</v>
      </c>
      <c r="K105" s="7" t="str">
        <f>IF(Table1[[#This Row],[discount_percentage]]&gt;=50%, "YES", "NO")</f>
        <v>NO</v>
      </c>
      <c r="L105" s="7" t="str">
        <f>IF(Table1[[#This Row],[discount_percentage]]&lt;20%, "&lt;20%", IF(Table1[[#This Row],[discount_percentage]]&lt;=40%, "20%-40%", IF(Table1[[#This Row],[discount_percentage]]&lt;=60%, "41%-60%", IF(Table1[[#This Row],[discount_percentage]]&lt;=80%, "61%-80%", "&gt;80%"))))</f>
        <v>20%-40%</v>
      </c>
      <c r="M105" s="7" t="str">
        <f>IF(Table1[[#This Row],[discounted_price]]&lt;200, "&lt;200", IF(Table1[[#This Row],[discounted_price]]&lt;=500, "200-500", "&gt;500"))</f>
        <v>&gt;500</v>
      </c>
      <c r="N105" s="5">
        <v>4.2</v>
      </c>
      <c r="O105" s="8">
        <v>32840</v>
      </c>
      <c r="P105" s="9" t="str">
        <f>IF(Table1[[#This Row],[rating_count]]&gt;1000, "More than 1000", "Fewer than 1000")</f>
        <v>More than 1000</v>
      </c>
      <c r="Q105" s="8">
        <f>IFERROR( VALUE(Table1[[#This Row],[rating]]) * VALUE((Table1[[#This Row],[rating_count]]/1000)), 0)</f>
        <v>137.92800000000003</v>
      </c>
      <c r="R105" s="6">
        <f>IFERROR( VALUE(Table1[[#This Row],[actual_price]]) * VALUE(Table1[[#This Row],[rating_count]]), 0)</f>
        <v>985167160</v>
      </c>
      <c r="S105" s="5" t="s">
        <v>947</v>
      </c>
      <c r="T105" s="5" t="s">
        <v>171</v>
      </c>
      <c r="U105" s="5" t="s">
        <v>172</v>
      </c>
      <c r="V105" s="5" t="s">
        <v>173</v>
      </c>
      <c r="W105" s="5" t="s">
        <v>174</v>
      </c>
      <c r="X105" s="5" t="s">
        <v>948</v>
      </c>
      <c r="Y105" s="5" t="s">
        <v>949</v>
      </c>
      <c r="Z105" s="5" t="s">
        <v>950</v>
      </c>
    </row>
    <row r="106" spans="1:26" ht="15.75">
      <c r="A106" s="5" t="s">
        <v>951</v>
      </c>
      <c r="B106" s="5" t="s">
        <v>952</v>
      </c>
      <c r="C106" s="5" t="str">
        <f>LEFT(Table1[[#This Row],[product_name]], 27)</f>
        <v>Wayona Nylon Braided USB Da</v>
      </c>
      <c r="D106" s="5" t="s">
        <v>18</v>
      </c>
      <c r="E106" s="5" t="str">
        <f>TRIM(LEFT(Table1[[#This Row],[category]], FIND("|", Table1[[#This Row],[category]]) - 1))</f>
        <v>Computers&amp;Accessories</v>
      </c>
      <c r="F106" s="5" t="str">
        <f>TRIM(MID(Table1[[#This Row],[category]], FIND("|", Table1[[#This Row],[category]]) + 1, FIND("|", Table1[[#This Row],[category]], FIND("|", Table1[[#This Row],[category]]) + 1) - FIND("|", Table1[[#This Row],[category]]) - 1))</f>
        <v>Accessories&amp;Peripherals</v>
      </c>
      <c r="G10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6" s="5">
        <v>349</v>
      </c>
      <c r="I106" s="6">
        <v>999</v>
      </c>
      <c r="J106" s="7">
        <v>0.65</v>
      </c>
      <c r="K106" s="7" t="str">
        <f>IF(Table1[[#This Row],[discount_percentage]]&gt;=50%, "YES", "NO")</f>
        <v>YES</v>
      </c>
      <c r="L106" s="7" t="str">
        <f>IF(Table1[[#This Row],[discount_percentage]]&lt;20%, "&lt;20%", IF(Table1[[#This Row],[discount_percentage]]&lt;=40%, "20%-40%", IF(Table1[[#This Row],[discount_percentage]]&lt;=60%, "41%-60%", IF(Table1[[#This Row],[discount_percentage]]&lt;=80%, "61%-80%", "&gt;80%"))))</f>
        <v>61%-80%</v>
      </c>
      <c r="M106" s="7" t="str">
        <f>IF(Table1[[#This Row],[discounted_price]]&lt;200, "&lt;200", IF(Table1[[#This Row],[discounted_price]]&lt;=500, "200-500", "&gt;500"))</f>
        <v>200-500</v>
      </c>
      <c r="N106" s="5">
        <v>4.2</v>
      </c>
      <c r="O106" s="8">
        <v>13120</v>
      </c>
      <c r="P106" s="9" t="str">
        <f>IF(Table1[[#This Row],[rating_count]]&gt;1000, "More than 1000", "Fewer than 1000")</f>
        <v>More than 1000</v>
      </c>
      <c r="Q106" s="8">
        <f>IFERROR( VALUE(Table1[[#This Row],[rating]]) * VALUE((Table1[[#This Row],[rating_count]]/1000)), 0)</f>
        <v>55.103999999999999</v>
      </c>
      <c r="R106" s="6">
        <f>IFERROR( VALUE(Table1[[#This Row],[actual_price]]) * VALUE(Table1[[#This Row],[rating_count]]), 0)</f>
        <v>13106880</v>
      </c>
      <c r="S106" s="5" t="s">
        <v>953</v>
      </c>
      <c r="T106" s="5" t="s">
        <v>954</v>
      </c>
      <c r="U106" s="5" t="s">
        <v>955</v>
      </c>
      <c r="V106" s="5" t="s">
        <v>956</v>
      </c>
      <c r="W106" s="5" t="s">
        <v>957</v>
      </c>
      <c r="X106" s="5" t="s">
        <v>958</v>
      </c>
      <c r="Y106" s="5" t="s">
        <v>959</v>
      </c>
      <c r="Z106" s="5" t="s">
        <v>960</v>
      </c>
    </row>
    <row r="107" spans="1:26" ht="15.75">
      <c r="A107" s="5" t="s">
        <v>961</v>
      </c>
      <c r="B107" s="5" t="s">
        <v>962</v>
      </c>
      <c r="C107" s="5" t="str">
        <f>LEFT(Table1[[#This Row],[product_name]], 27)</f>
        <v>Wayona Type C To Type C Lon</v>
      </c>
      <c r="D107" s="5" t="s">
        <v>18</v>
      </c>
      <c r="E107" s="5" t="str">
        <f>TRIM(LEFT(Table1[[#This Row],[category]], FIND("|", Table1[[#This Row],[category]]) - 1))</f>
        <v>Computers&amp;Accessories</v>
      </c>
      <c r="F107" s="5" t="str">
        <f>TRIM(MID(Table1[[#This Row],[category]], FIND("|", Table1[[#This Row],[category]]) + 1, FIND("|", Table1[[#This Row],[category]], FIND("|", Table1[[#This Row],[category]]) + 1) - FIND("|", Table1[[#This Row],[category]]) - 1))</f>
        <v>Accessories&amp;Peripherals</v>
      </c>
      <c r="G10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7" s="5">
        <v>399</v>
      </c>
      <c r="I107" s="6">
        <v>999</v>
      </c>
      <c r="J107" s="7">
        <v>0.6</v>
      </c>
      <c r="K107" s="7" t="str">
        <f>IF(Table1[[#This Row],[discount_percentage]]&gt;=50%, "YES", "NO")</f>
        <v>YES</v>
      </c>
      <c r="L107" s="7" t="str">
        <f>IF(Table1[[#This Row],[discount_percentage]]&lt;20%, "&lt;20%", IF(Table1[[#This Row],[discount_percentage]]&lt;=40%, "20%-40%", IF(Table1[[#This Row],[discount_percentage]]&lt;=60%, "41%-60%", IF(Table1[[#This Row],[discount_percentage]]&lt;=80%, "61%-80%", "&gt;80%"))))</f>
        <v>41%-60%</v>
      </c>
      <c r="M107" s="7" t="str">
        <f>IF(Table1[[#This Row],[discounted_price]]&lt;200, "&lt;200", IF(Table1[[#This Row],[discounted_price]]&lt;=500, "200-500", "&gt;500"))</f>
        <v>200-500</v>
      </c>
      <c r="N107" s="5">
        <v>4.3</v>
      </c>
      <c r="O107" s="8">
        <v>2806</v>
      </c>
      <c r="P107" s="9" t="str">
        <f>IF(Table1[[#This Row],[rating_count]]&gt;1000, "More than 1000", "Fewer than 1000")</f>
        <v>More than 1000</v>
      </c>
      <c r="Q107" s="8">
        <f>IFERROR( VALUE(Table1[[#This Row],[rating]]) * VALUE((Table1[[#This Row],[rating_count]]/1000)), 0)</f>
        <v>12.065799999999999</v>
      </c>
      <c r="R107" s="6">
        <f>IFERROR( VALUE(Table1[[#This Row],[actual_price]]) * VALUE(Table1[[#This Row],[rating_count]]), 0)</f>
        <v>2803194</v>
      </c>
      <c r="S107" s="5" t="s">
        <v>963</v>
      </c>
      <c r="T107" s="5" t="s">
        <v>964</v>
      </c>
      <c r="U107" s="5" t="s">
        <v>965</v>
      </c>
      <c r="V107" s="5" t="s">
        <v>966</v>
      </c>
      <c r="W107" s="5" t="s">
        <v>967</v>
      </c>
      <c r="X107" s="5" t="s">
        <v>968</v>
      </c>
      <c r="Y107" s="5" t="s">
        <v>969</v>
      </c>
      <c r="Z107" s="5" t="s">
        <v>970</v>
      </c>
    </row>
    <row r="108" spans="1:26" ht="15.75">
      <c r="A108" s="5" t="s">
        <v>971</v>
      </c>
      <c r="B108" s="5" t="s">
        <v>972</v>
      </c>
      <c r="C108" s="5" t="str">
        <f>LEFT(Table1[[#This Row],[product_name]], 27)</f>
        <v>Wayona Nylon Braided 2M / 6</v>
      </c>
      <c r="D108" s="5" t="s">
        <v>18</v>
      </c>
      <c r="E108" s="5" t="str">
        <f>TRIM(LEFT(Table1[[#This Row],[category]], FIND("|", Table1[[#This Row],[category]]) - 1))</f>
        <v>Computers&amp;Accessories</v>
      </c>
      <c r="F108" s="5" t="str">
        <f>TRIM(MID(Table1[[#This Row],[category]], FIND("|", Table1[[#This Row],[category]]) + 1, FIND("|", Table1[[#This Row],[category]], FIND("|", Table1[[#This Row],[category]]) + 1) - FIND("|", Table1[[#This Row],[category]]) - 1))</f>
        <v>Accessories&amp;Peripherals</v>
      </c>
      <c r="G10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8" s="5">
        <v>449</v>
      </c>
      <c r="I108" s="6">
        <v>1299</v>
      </c>
      <c r="J108" s="7">
        <v>0.65</v>
      </c>
      <c r="K108" s="7" t="str">
        <f>IF(Table1[[#This Row],[discount_percentage]]&gt;=50%, "YES", "NO")</f>
        <v>YES</v>
      </c>
      <c r="L108" s="7" t="str">
        <f>IF(Table1[[#This Row],[discount_percentage]]&lt;20%, "&lt;20%", IF(Table1[[#This Row],[discount_percentage]]&lt;=40%, "20%-40%", IF(Table1[[#This Row],[discount_percentage]]&lt;=60%, "41%-60%", IF(Table1[[#This Row],[discount_percentage]]&lt;=80%, "61%-80%", "&gt;80%"))))</f>
        <v>61%-80%</v>
      </c>
      <c r="M108" s="7" t="str">
        <f>IF(Table1[[#This Row],[discounted_price]]&lt;200, "&lt;200", IF(Table1[[#This Row],[discounted_price]]&lt;=500, "200-500", "&gt;500"))</f>
        <v>200-500</v>
      </c>
      <c r="N108" s="5">
        <v>4.2</v>
      </c>
      <c r="O108" s="8">
        <v>24269</v>
      </c>
      <c r="P108" s="9" t="str">
        <f>IF(Table1[[#This Row],[rating_count]]&gt;1000, "More than 1000", "Fewer than 1000")</f>
        <v>More than 1000</v>
      </c>
      <c r="Q108" s="8">
        <f>IFERROR( VALUE(Table1[[#This Row],[rating]]) * VALUE((Table1[[#This Row],[rating_count]]/1000)), 0)</f>
        <v>101.9298</v>
      </c>
      <c r="R108" s="6">
        <f>IFERROR( VALUE(Table1[[#This Row],[actual_price]]) * VALUE(Table1[[#This Row],[rating_count]]), 0)</f>
        <v>31525431</v>
      </c>
      <c r="S108" s="5" t="s">
        <v>973</v>
      </c>
      <c r="T108" s="5" t="s">
        <v>20</v>
      </c>
      <c r="U108" s="5" t="s">
        <v>21</v>
      </c>
      <c r="V108" s="5" t="s">
        <v>22</v>
      </c>
      <c r="W108" s="5" t="s">
        <v>23</v>
      </c>
      <c r="X108" s="5" t="s">
        <v>24</v>
      </c>
      <c r="Y108" s="5" t="s">
        <v>25</v>
      </c>
      <c r="Z108" s="5" t="s">
        <v>974</v>
      </c>
    </row>
    <row r="109" spans="1:26" ht="15.75">
      <c r="A109" s="5" t="s">
        <v>975</v>
      </c>
      <c r="B109" s="5" t="s">
        <v>976</v>
      </c>
      <c r="C109" s="5" t="str">
        <f>LEFT(Table1[[#This Row],[product_name]], 27)</f>
        <v>CROSSVOLT Compatible Dash/W</v>
      </c>
      <c r="D109" s="5" t="s">
        <v>18</v>
      </c>
      <c r="E109" s="5" t="str">
        <f>TRIM(LEFT(Table1[[#This Row],[category]], FIND("|", Table1[[#This Row],[category]]) - 1))</f>
        <v>Computers&amp;Accessories</v>
      </c>
      <c r="F109" s="5" t="str">
        <f>TRIM(MID(Table1[[#This Row],[category]], FIND("|", Table1[[#This Row],[category]]) + 1, FIND("|", Table1[[#This Row],[category]], FIND("|", Table1[[#This Row],[category]]) + 1) - FIND("|", Table1[[#This Row],[category]]) - 1))</f>
        <v>Accessories&amp;Peripherals</v>
      </c>
      <c r="G10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9" s="5">
        <v>299</v>
      </c>
      <c r="I109" s="6">
        <v>999</v>
      </c>
      <c r="J109" s="7">
        <v>0.7</v>
      </c>
      <c r="K109" s="7" t="str">
        <f>IF(Table1[[#This Row],[discount_percentage]]&gt;=50%, "YES", "NO")</f>
        <v>YES</v>
      </c>
      <c r="L109" s="7" t="str">
        <f>IF(Table1[[#This Row],[discount_percentage]]&lt;20%, "&lt;20%", IF(Table1[[#This Row],[discount_percentage]]&lt;=40%, "20%-40%", IF(Table1[[#This Row],[discount_percentage]]&lt;=60%, "41%-60%", IF(Table1[[#This Row],[discount_percentage]]&lt;=80%, "61%-80%", "&gt;80%"))))</f>
        <v>61%-80%</v>
      </c>
      <c r="M109" s="7" t="str">
        <f>IF(Table1[[#This Row],[discounted_price]]&lt;200, "&lt;200", IF(Table1[[#This Row],[discounted_price]]&lt;=500, "200-500", "&gt;500"))</f>
        <v>200-500</v>
      </c>
      <c r="N109" s="5">
        <v>4.3</v>
      </c>
      <c r="O109" s="8">
        <v>766</v>
      </c>
      <c r="P109" s="9" t="str">
        <f>IF(Table1[[#This Row],[rating_count]]&gt;1000, "More than 1000", "Fewer than 1000")</f>
        <v>Fewer than 1000</v>
      </c>
      <c r="Q109" s="8">
        <f>IFERROR( VALUE(Table1[[#This Row],[rating]]) * VALUE((Table1[[#This Row],[rating_count]]/1000)), 0)</f>
        <v>3.2938000000000001</v>
      </c>
      <c r="R109" s="6">
        <f>IFERROR( VALUE(Table1[[#This Row],[actual_price]]) * VALUE(Table1[[#This Row],[rating_count]]), 0)</f>
        <v>765234</v>
      </c>
      <c r="S109" s="5" t="s">
        <v>977</v>
      </c>
      <c r="T109" s="5" t="s">
        <v>978</v>
      </c>
      <c r="U109" s="5" t="s">
        <v>979</v>
      </c>
      <c r="V109" s="5" t="s">
        <v>980</v>
      </c>
      <c r="W109" s="5" t="s">
        <v>981</v>
      </c>
      <c r="X109" s="5" t="s">
        <v>982</v>
      </c>
      <c r="Y109" s="5" t="s">
        <v>983</v>
      </c>
      <c r="Z109" s="5" t="s">
        <v>984</v>
      </c>
    </row>
    <row r="110" spans="1:26" ht="15.75">
      <c r="A110" s="5" t="s">
        <v>985</v>
      </c>
      <c r="B110" s="5" t="s">
        <v>986</v>
      </c>
      <c r="C110" s="5" t="str">
        <f>LEFT(Table1[[#This Row],[product_name]], 27)</f>
        <v>VU 139 cm (55 inches) The G</v>
      </c>
      <c r="D110" s="5" t="s">
        <v>169</v>
      </c>
      <c r="E110" s="5" t="str">
        <f>TRIM(LEFT(Table1[[#This Row],[category]], FIND("|", Table1[[#This Row],[category]]) - 1))</f>
        <v>Electronics</v>
      </c>
      <c r="F110" s="5" t="str">
        <f>TRIM(MID(Table1[[#This Row],[category]], FIND("|", Table1[[#This Row],[category]]) + 1, FIND("|", Table1[[#This Row],[category]], FIND("|", Table1[[#This Row],[category]]) + 1) - FIND("|", Table1[[#This Row],[category]]) - 1))</f>
        <v>HomeTheater,TV&amp;Video</v>
      </c>
      <c r="G110" s="5" t="str">
        <f>TRIM(MID(Table1[[#This Row],[category]], FIND("|", Table1[[#This Row],[category]], FIND("|", Table1[[#This Row],[category]]) + 1) + 1, FIND("|", Table1[[#This Row],[category]], FIND("|", Table1[[#This Row],[category]], FIND("|", Table1[[#This Row],[category]]) + 1) + 1) - FIND("|", Table1[[#This Row],[category]], FIND("|", Table1[[#This Row],[category]]) + 1) - 1))</f>
        <v>Televisions</v>
      </c>
      <c r="H110" s="6">
        <v>37999</v>
      </c>
      <c r="I110" s="6">
        <v>65000</v>
      </c>
      <c r="J110" s="7">
        <v>0.42</v>
      </c>
      <c r="K110" s="7" t="str">
        <f>IF(Table1[[#This Row],[discount_percentage]]&gt;=50%, "YES", "NO")</f>
        <v>NO</v>
      </c>
      <c r="L110" s="7" t="str">
        <f>IF(Table1[[#This Row],[discount_percentage]]&lt;20%, "&lt;20%", IF(Table1[[#This Row],[discount_percentage]]&lt;=40%, "20%-40%", IF(Table1[[#This Row],[discount_percentage]]&lt;=60%, "41%-60%", IF(Table1[[#This Row],[discount_percentage]]&lt;=80%, "61%-80%", "&gt;80%"))))</f>
        <v>41%-60%</v>
      </c>
      <c r="M110" s="7" t="str">
        <f>IF(Table1[[#This Row],[discounted_price]]&lt;200, "&lt;200", IF(Table1[[#This Row],[discounted_price]]&lt;=500, "200-500", "&gt;500"))</f>
        <v>&gt;500</v>
      </c>
      <c r="N110" s="5">
        <v>4.3</v>
      </c>
      <c r="O110" s="8">
        <v>3587</v>
      </c>
      <c r="P110" s="9" t="str">
        <f>IF(Table1[[#This Row],[rating_count]]&gt;1000, "More than 1000", "Fewer than 1000")</f>
        <v>More than 1000</v>
      </c>
      <c r="Q110" s="8">
        <f>IFERROR( VALUE(Table1[[#This Row],[rating]]) * VALUE((Table1[[#This Row],[rating_count]]/1000)), 0)</f>
        <v>15.424100000000001</v>
      </c>
      <c r="R110" s="6">
        <f>IFERROR( VALUE(Table1[[#This Row],[actual_price]]) * VALUE(Table1[[#This Row],[rating_count]]), 0)</f>
        <v>233155000</v>
      </c>
      <c r="S110" s="5" t="s">
        <v>987</v>
      </c>
      <c r="T110" s="5" t="s">
        <v>988</v>
      </c>
      <c r="U110" s="5" t="s">
        <v>989</v>
      </c>
      <c r="V110" s="5" t="s">
        <v>990</v>
      </c>
      <c r="W110" s="5" t="s">
        <v>991</v>
      </c>
      <c r="X110" s="5" t="s">
        <v>992</v>
      </c>
      <c r="Y110" s="5" t="s">
        <v>993</v>
      </c>
      <c r="Z110" s="5" t="s">
        <v>994</v>
      </c>
    </row>
    <row r="111" spans="1:26" ht="15.75">
      <c r="A111" s="5" t="s">
        <v>995</v>
      </c>
      <c r="B111" s="5" t="s">
        <v>996</v>
      </c>
      <c r="C111" s="5" t="str">
        <f>LEFT(Table1[[#This Row],[product_name]], 27)</f>
        <v>PTron Solero T241 2.4A Type</v>
      </c>
      <c r="D111" s="5" t="s">
        <v>18</v>
      </c>
      <c r="E111" s="5" t="str">
        <f>TRIM(LEFT(Table1[[#This Row],[category]], FIND("|", Table1[[#This Row],[category]]) - 1))</f>
        <v>Computers&amp;Accessories</v>
      </c>
      <c r="F111" s="5" t="str">
        <f>TRIM(MID(Table1[[#This Row],[category]], FIND("|", Table1[[#This Row],[category]]) + 1, FIND("|", Table1[[#This Row],[category]], FIND("|", Table1[[#This Row],[category]]) + 1) - FIND("|", Table1[[#This Row],[category]]) - 1))</f>
        <v>Accessories&amp;Peripherals</v>
      </c>
      <c r="G11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1" s="5">
        <v>99</v>
      </c>
      <c r="I111" s="6">
        <v>800</v>
      </c>
      <c r="J111" s="7">
        <v>0.88</v>
      </c>
      <c r="K111" s="7" t="str">
        <f>IF(Table1[[#This Row],[discount_percentage]]&gt;=50%, "YES", "NO")</f>
        <v>YES</v>
      </c>
      <c r="L111" s="7" t="str">
        <f>IF(Table1[[#This Row],[discount_percentage]]&lt;20%, "&lt;20%", IF(Table1[[#This Row],[discount_percentage]]&lt;=40%, "20%-40%", IF(Table1[[#This Row],[discount_percentage]]&lt;=60%, "41%-60%", IF(Table1[[#This Row],[discount_percentage]]&lt;=80%, "61%-80%", "&gt;80%"))))</f>
        <v>&gt;80%</v>
      </c>
      <c r="M111" s="7" t="str">
        <f>IF(Table1[[#This Row],[discounted_price]]&lt;200, "&lt;200", IF(Table1[[#This Row],[discounted_price]]&lt;=500, "200-500", "&gt;500"))</f>
        <v>&lt;200</v>
      </c>
      <c r="N111" s="5">
        <v>3.9</v>
      </c>
      <c r="O111" s="8">
        <v>24871</v>
      </c>
      <c r="P111" s="9" t="str">
        <f>IF(Table1[[#This Row],[rating_count]]&gt;1000, "More than 1000", "Fewer than 1000")</f>
        <v>More than 1000</v>
      </c>
      <c r="Q111" s="8">
        <f>IFERROR( VALUE(Table1[[#This Row],[rating]]) * VALUE((Table1[[#This Row],[rating_count]]/1000)), 0)</f>
        <v>96.996899999999997</v>
      </c>
      <c r="R111" s="6">
        <f>IFERROR( VALUE(Table1[[#This Row],[actual_price]]) * VALUE(Table1[[#This Row],[rating_count]]), 0)</f>
        <v>19896800</v>
      </c>
      <c r="S111" s="5" t="s">
        <v>997</v>
      </c>
      <c r="T111" s="5" t="s">
        <v>69</v>
      </c>
      <c r="U111" s="5" t="s">
        <v>70</v>
      </c>
      <c r="V111" s="5" t="s">
        <v>71</v>
      </c>
      <c r="W111" s="5" t="s">
        <v>72</v>
      </c>
      <c r="X111" s="5" t="s">
        <v>998</v>
      </c>
      <c r="Y111" s="5" t="s">
        <v>999</v>
      </c>
      <c r="Z111" s="5" t="s">
        <v>1000</v>
      </c>
    </row>
    <row r="112" spans="1:26" ht="15.75">
      <c r="A112" s="5" t="s">
        <v>1001</v>
      </c>
      <c r="B112" s="5" t="s">
        <v>1002</v>
      </c>
      <c r="C112" s="5" t="str">
        <f>LEFT(Table1[[#This Row],[product_name]], 27)</f>
        <v xml:space="preserve">Croma 80 cm (32 Inches) HD </v>
      </c>
      <c r="D112" s="5" t="s">
        <v>508</v>
      </c>
      <c r="E112" s="5" t="str">
        <f>TRIM(LEFT(Table1[[#This Row],[category]], FIND("|", Table1[[#This Row],[category]]) - 1))</f>
        <v>Electronics</v>
      </c>
      <c r="F112" s="5" t="str">
        <f>TRIM(MID(Table1[[#This Row],[category]], FIND("|", Table1[[#This Row],[category]]) + 1, FIND("|", Table1[[#This Row],[category]], FIND("|", Table1[[#This Row],[category]]) + 1) - FIND("|", Table1[[#This Row],[category]]) - 1))</f>
        <v>HomeTheater,TV&amp;Video</v>
      </c>
      <c r="G112" s="5" t="str">
        <f>TRIM(MID(Table1[[#This Row],[category]], FIND("|", Table1[[#This Row],[category]], FIND("|", Table1[[#This Row],[category]]) + 1) + 1, FIND("|", Table1[[#This Row],[category]], FIND("|", Table1[[#This Row],[category]], FIND("|", Table1[[#This Row],[category]]) + 1) + 1) - FIND("|", Table1[[#This Row],[category]], FIND("|", Table1[[#This Row],[category]]) + 1) - 1))</f>
        <v>Televisions</v>
      </c>
      <c r="H112" s="6">
        <v>7390</v>
      </c>
      <c r="I112" s="6">
        <v>20000</v>
      </c>
      <c r="J112" s="7">
        <v>0.63</v>
      </c>
      <c r="K112" s="7" t="str">
        <f>IF(Table1[[#This Row],[discount_percentage]]&gt;=50%, "YES", "NO")</f>
        <v>YES</v>
      </c>
      <c r="L112" s="7" t="str">
        <f>IF(Table1[[#This Row],[discount_percentage]]&lt;20%, "&lt;20%", IF(Table1[[#This Row],[discount_percentage]]&lt;=40%, "20%-40%", IF(Table1[[#This Row],[discount_percentage]]&lt;=60%, "41%-60%", IF(Table1[[#This Row],[discount_percentage]]&lt;=80%, "61%-80%", "&gt;80%"))))</f>
        <v>61%-80%</v>
      </c>
      <c r="M112" s="7" t="str">
        <f>IF(Table1[[#This Row],[discounted_price]]&lt;200, "&lt;200", IF(Table1[[#This Row],[discounted_price]]&lt;=500, "200-500", "&gt;500"))</f>
        <v>&gt;500</v>
      </c>
      <c r="N112" s="5">
        <v>4.0999999999999996</v>
      </c>
      <c r="O112" s="8">
        <v>2581</v>
      </c>
      <c r="P112" s="9" t="str">
        <f>IF(Table1[[#This Row],[rating_count]]&gt;1000, "More than 1000", "Fewer than 1000")</f>
        <v>More than 1000</v>
      </c>
      <c r="Q112" s="8">
        <f>IFERROR( VALUE(Table1[[#This Row],[rating]]) * VALUE((Table1[[#This Row],[rating_count]]/1000)), 0)</f>
        <v>10.582099999999999</v>
      </c>
      <c r="R112" s="6">
        <f>IFERROR( VALUE(Table1[[#This Row],[actual_price]]) * VALUE(Table1[[#This Row],[rating_count]]), 0)</f>
        <v>51620000</v>
      </c>
      <c r="S112" s="5" t="s">
        <v>1003</v>
      </c>
      <c r="T112" s="5" t="s">
        <v>1004</v>
      </c>
      <c r="U112" s="5" t="s">
        <v>1005</v>
      </c>
      <c r="V112" s="5" t="s">
        <v>1006</v>
      </c>
      <c r="W112" s="5" t="s">
        <v>1007</v>
      </c>
      <c r="X112" s="5" t="s">
        <v>1008</v>
      </c>
      <c r="Y112" s="5" t="s">
        <v>1009</v>
      </c>
      <c r="Z112" s="5" t="s">
        <v>1010</v>
      </c>
    </row>
    <row r="113" spans="1:26" ht="15.75">
      <c r="A113" s="5" t="s">
        <v>1011</v>
      </c>
      <c r="B113" s="5" t="s">
        <v>1012</v>
      </c>
      <c r="C113" s="5" t="str">
        <f>LEFT(Table1[[#This Row],[product_name]], 27)</f>
        <v>boAt Laptop, Smartphone Typ</v>
      </c>
      <c r="D113" s="5" t="s">
        <v>18</v>
      </c>
      <c r="E113" s="5" t="str">
        <f>TRIM(LEFT(Table1[[#This Row],[category]], FIND("|", Table1[[#This Row],[category]]) - 1))</f>
        <v>Computers&amp;Accessories</v>
      </c>
      <c r="F113" s="5" t="str">
        <f>TRIM(MID(Table1[[#This Row],[category]], FIND("|", Table1[[#This Row],[category]]) + 1, FIND("|", Table1[[#This Row],[category]], FIND("|", Table1[[#This Row],[category]]) + 1) - FIND("|", Table1[[#This Row],[category]]) - 1))</f>
        <v>Accessories&amp;Peripherals</v>
      </c>
      <c r="G11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3" s="5">
        <v>273.10000000000002</v>
      </c>
      <c r="I113" s="6">
        <v>999</v>
      </c>
      <c r="J113" s="7">
        <v>0.73</v>
      </c>
      <c r="K113" s="7" t="str">
        <f>IF(Table1[[#This Row],[discount_percentage]]&gt;=50%, "YES", "NO")</f>
        <v>YES</v>
      </c>
      <c r="L113" s="7" t="str">
        <f>IF(Table1[[#This Row],[discount_percentage]]&lt;20%, "&lt;20%", IF(Table1[[#This Row],[discount_percentage]]&lt;=40%, "20%-40%", IF(Table1[[#This Row],[discount_percentage]]&lt;=60%, "41%-60%", IF(Table1[[#This Row],[discount_percentage]]&lt;=80%, "61%-80%", "&gt;80%"))))</f>
        <v>61%-80%</v>
      </c>
      <c r="M113" s="7" t="str">
        <f>IF(Table1[[#This Row],[discounted_price]]&lt;200, "&lt;200", IF(Table1[[#This Row],[discounted_price]]&lt;=500, "200-500", "&gt;500"))</f>
        <v>200-500</v>
      </c>
      <c r="N113" s="5">
        <v>4.3</v>
      </c>
      <c r="O113" s="8">
        <v>20850</v>
      </c>
      <c r="P113" s="9" t="str">
        <f>IF(Table1[[#This Row],[rating_count]]&gt;1000, "More than 1000", "Fewer than 1000")</f>
        <v>More than 1000</v>
      </c>
      <c r="Q113" s="8">
        <f>IFERROR( VALUE(Table1[[#This Row],[rating]]) * VALUE((Table1[[#This Row],[rating_count]]/1000)), 0)</f>
        <v>89.655000000000001</v>
      </c>
      <c r="R113" s="6">
        <f>IFERROR( VALUE(Table1[[#This Row],[actual_price]]) * VALUE(Table1[[#This Row],[rating_count]]), 0)</f>
        <v>20829150</v>
      </c>
      <c r="S113" s="5" t="s">
        <v>1013</v>
      </c>
      <c r="T113" s="5" t="s">
        <v>295</v>
      </c>
      <c r="U113" s="5" t="s">
        <v>296</v>
      </c>
      <c r="V113" s="5" t="s">
        <v>297</v>
      </c>
      <c r="W113" s="5" t="s">
        <v>298</v>
      </c>
      <c r="X113" s="5" t="s">
        <v>299</v>
      </c>
      <c r="Y113" s="5" t="s">
        <v>1014</v>
      </c>
      <c r="Z113" s="5" t="s">
        <v>1015</v>
      </c>
    </row>
    <row r="114" spans="1:26" ht="15.75">
      <c r="A114" s="5" t="s">
        <v>1016</v>
      </c>
      <c r="B114" s="5" t="s">
        <v>1017</v>
      </c>
      <c r="C114" s="5" t="str">
        <f>LEFT(Table1[[#This Row],[product_name]], 27)</f>
        <v>LG 80 cm (32 inches) HD Rea</v>
      </c>
      <c r="D114" s="5" t="s">
        <v>169</v>
      </c>
      <c r="E114" s="5" t="str">
        <f>TRIM(LEFT(Table1[[#This Row],[category]], FIND("|", Table1[[#This Row],[category]]) - 1))</f>
        <v>Electronics</v>
      </c>
      <c r="F114" s="5" t="str">
        <f>TRIM(MID(Table1[[#This Row],[category]], FIND("|", Table1[[#This Row],[category]]) + 1, FIND("|", Table1[[#This Row],[category]], FIND("|", Table1[[#This Row],[category]]) + 1) - FIND("|", Table1[[#This Row],[category]]) - 1))</f>
        <v>HomeTheater,TV&amp;Video</v>
      </c>
      <c r="G114" s="5" t="str">
        <f>TRIM(MID(Table1[[#This Row],[category]], FIND("|", Table1[[#This Row],[category]], FIND("|", Table1[[#This Row],[category]]) + 1) + 1, FIND("|", Table1[[#This Row],[category]], FIND("|", Table1[[#This Row],[category]], FIND("|", Table1[[#This Row],[category]]) + 1) + 1) - FIND("|", Table1[[#This Row],[category]], FIND("|", Table1[[#This Row],[category]]) + 1) - 1))</f>
        <v>Televisions</v>
      </c>
      <c r="H114" s="6">
        <v>15990</v>
      </c>
      <c r="I114" s="6">
        <v>23990</v>
      </c>
      <c r="J114" s="7">
        <v>0.33</v>
      </c>
      <c r="K114" s="7" t="str">
        <f>IF(Table1[[#This Row],[discount_percentage]]&gt;=50%, "YES", "NO")</f>
        <v>NO</v>
      </c>
      <c r="L114" s="7" t="str">
        <f>IF(Table1[[#This Row],[discount_percentage]]&lt;20%, "&lt;20%", IF(Table1[[#This Row],[discount_percentage]]&lt;=40%, "20%-40%", IF(Table1[[#This Row],[discount_percentage]]&lt;=60%, "41%-60%", IF(Table1[[#This Row],[discount_percentage]]&lt;=80%, "61%-80%", "&gt;80%"))))</f>
        <v>20%-40%</v>
      </c>
      <c r="M114" s="7" t="str">
        <f>IF(Table1[[#This Row],[discounted_price]]&lt;200, "&lt;200", IF(Table1[[#This Row],[discounted_price]]&lt;=500, "200-500", "&gt;500"))</f>
        <v>&gt;500</v>
      </c>
      <c r="N114" s="5">
        <v>4.3</v>
      </c>
      <c r="O114" s="8">
        <v>1035</v>
      </c>
      <c r="P114" s="9" t="str">
        <f>IF(Table1[[#This Row],[rating_count]]&gt;1000, "More than 1000", "Fewer than 1000")</f>
        <v>More than 1000</v>
      </c>
      <c r="Q114" s="8">
        <f>IFERROR( VALUE(Table1[[#This Row],[rating]]) * VALUE((Table1[[#This Row],[rating_count]]/1000)), 0)</f>
        <v>4.4504999999999999</v>
      </c>
      <c r="R114" s="6">
        <f>IFERROR( VALUE(Table1[[#This Row],[actual_price]]) * VALUE(Table1[[#This Row],[rating_count]]), 0)</f>
        <v>24829650</v>
      </c>
      <c r="S114" s="5" t="s">
        <v>1018</v>
      </c>
      <c r="T114" s="5" t="s">
        <v>1019</v>
      </c>
      <c r="U114" s="5" t="s">
        <v>1020</v>
      </c>
      <c r="V114" s="5" t="s">
        <v>1021</v>
      </c>
      <c r="W114" s="5" t="s">
        <v>1022</v>
      </c>
      <c r="X114" s="5" t="s">
        <v>1023</v>
      </c>
      <c r="Y114" s="5" t="s">
        <v>1024</v>
      </c>
      <c r="Z114" s="5" t="s">
        <v>1025</v>
      </c>
    </row>
    <row r="115" spans="1:26" ht="15.75">
      <c r="A115" s="5" t="s">
        <v>1026</v>
      </c>
      <c r="B115" s="5" t="s">
        <v>1027</v>
      </c>
      <c r="C115" s="5" t="str">
        <f>LEFT(Table1[[#This Row],[product_name]], 27)</f>
        <v>boAt Type C A750 Stress Res</v>
      </c>
      <c r="D115" s="5" t="s">
        <v>18</v>
      </c>
      <c r="E115" s="5" t="str">
        <f>TRIM(LEFT(Table1[[#This Row],[category]], FIND("|", Table1[[#This Row],[category]]) - 1))</f>
        <v>Computers&amp;Accessories</v>
      </c>
      <c r="F115" s="5" t="str">
        <f>TRIM(MID(Table1[[#This Row],[category]], FIND("|", Table1[[#This Row],[category]]) + 1, FIND("|", Table1[[#This Row],[category]], FIND("|", Table1[[#This Row],[category]]) + 1) - FIND("|", Table1[[#This Row],[category]]) - 1))</f>
        <v>Accessories&amp;Peripherals</v>
      </c>
      <c r="G11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5" s="5">
        <v>399</v>
      </c>
      <c r="I115" s="6">
        <v>999</v>
      </c>
      <c r="J115" s="7">
        <v>0.6</v>
      </c>
      <c r="K115" s="7" t="str">
        <f>IF(Table1[[#This Row],[discount_percentage]]&gt;=50%, "YES", "NO")</f>
        <v>YES</v>
      </c>
      <c r="L115" s="7" t="str">
        <f>IF(Table1[[#This Row],[discount_percentage]]&lt;20%, "&lt;20%", IF(Table1[[#This Row],[discount_percentage]]&lt;=40%, "20%-40%", IF(Table1[[#This Row],[discount_percentage]]&lt;=60%, "41%-60%", IF(Table1[[#This Row],[discount_percentage]]&lt;=80%, "61%-80%", "&gt;80%"))))</f>
        <v>41%-60%</v>
      </c>
      <c r="M115" s="7" t="str">
        <f>IF(Table1[[#This Row],[discounted_price]]&lt;200, "&lt;200", IF(Table1[[#This Row],[discounted_price]]&lt;=500, "200-500", "&gt;500"))</f>
        <v>200-500</v>
      </c>
      <c r="N115" s="5">
        <v>4.0999999999999996</v>
      </c>
      <c r="O115" s="8">
        <v>1780</v>
      </c>
      <c r="P115" s="9" t="str">
        <f>IF(Table1[[#This Row],[rating_count]]&gt;1000, "More than 1000", "Fewer than 1000")</f>
        <v>More than 1000</v>
      </c>
      <c r="Q115" s="8">
        <f>IFERROR( VALUE(Table1[[#This Row],[rating]]) * VALUE((Table1[[#This Row],[rating_count]]/1000)), 0)</f>
        <v>7.2979999999999992</v>
      </c>
      <c r="R115" s="6">
        <f>IFERROR( VALUE(Table1[[#This Row],[actual_price]]) * VALUE(Table1[[#This Row],[rating_count]]), 0)</f>
        <v>1778220</v>
      </c>
      <c r="S115" s="5" t="s">
        <v>1028</v>
      </c>
      <c r="T115" s="5" t="s">
        <v>700</v>
      </c>
      <c r="U115" s="5" t="s">
        <v>701</v>
      </c>
      <c r="V115" s="5" t="s">
        <v>702</v>
      </c>
      <c r="W115" s="5" t="s">
        <v>703</v>
      </c>
      <c r="X115" s="5" t="s">
        <v>704</v>
      </c>
      <c r="Y115" s="5" t="s">
        <v>1029</v>
      </c>
      <c r="Z115" s="5" t="s">
        <v>1030</v>
      </c>
    </row>
    <row r="116" spans="1:26" ht="15.75">
      <c r="A116" s="5" t="s">
        <v>1031</v>
      </c>
      <c r="B116" s="5" t="s">
        <v>1032</v>
      </c>
      <c r="C116" s="5" t="str">
        <f>LEFT(Table1[[#This Row],[product_name]], 27)</f>
        <v>Cotbolt Silicone Protective</v>
      </c>
      <c r="D116" s="5" t="s">
        <v>462</v>
      </c>
      <c r="E116" s="5" t="str">
        <f>TRIM(LEFT(Table1[[#This Row],[category]], FIND("|", Table1[[#This Row],[category]]) - 1))</f>
        <v>Electronics</v>
      </c>
      <c r="F116" s="5" t="str">
        <f>TRIM(MID(Table1[[#This Row],[category]], FIND("|", Table1[[#This Row],[category]]) + 1, FIND("|", Table1[[#This Row],[category]], FIND("|", Table1[[#This Row],[category]]) + 1) - FIND("|", Table1[[#This Row],[category]]) - 1))</f>
        <v>HomeTheater,TV&amp;Video</v>
      </c>
      <c r="G116" s="5" t="str">
        <f>TRIM(MID(Table1[[#This Row],[category]], FIND("|", Table1[[#This Row],[category]], FIND("|", Table1[[#This Row],[category]]) + 1) + 1, FIND("|", Table1[[#This Row],[category]], FIND("|", Table1[[#This Row],[category]], FIND("|", Table1[[#This Row],[category]]) + 1) + 1) - FIND("|", Table1[[#This Row],[category]], FIND("|", Table1[[#This Row],[category]]) + 1) - 1))</f>
        <v>Accessories</v>
      </c>
      <c r="H116" s="5">
        <v>399</v>
      </c>
      <c r="I116" s="6">
        <v>1999</v>
      </c>
      <c r="J116" s="7">
        <v>0.8</v>
      </c>
      <c r="K116" s="7" t="str">
        <f>IF(Table1[[#This Row],[discount_percentage]]&gt;=50%, "YES", "NO")</f>
        <v>YES</v>
      </c>
      <c r="L116" s="7" t="str">
        <f>IF(Table1[[#This Row],[discount_percentage]]&lt;20%, "&lt;20%", IF(Table1[[#This Row],[discount_percentage]]&lt;=40%, "20%-40%", IF(Table1[[#This Row],[discount_percentage]]&lt;=60%, "41%-60%", IF(Table1[[#This Row],[discount_percentage]]&lt;=80%, "61%-80%", "&gt;80%"))))</f>
        <v>61%-80%</v>
      </c>
      <c r="M116" s="7" t="str">
        <f>IF(Table1[[#This Row],[discounted_price]]&lt;200, "&lt;200", IF(Table1[[#This Row],[discounted_price]]&lt;=500, "200-500", "&gt;500"))</f>
        <v>200-500</v>
      </c>
      <c r="N116" s="5">
        <v>4.5</v>
      </c>
      <c r="O116" s="8">
        <v>505</v>
      </c>
      <c r="P116" s="9" t="str">
        <f>IF(Table1[[#This Row],[rating_count]]&gt;1000, "More than 1000", "Fewer than 1000")</f>
        <v>Fewer than 1000</v>
      </c>
      <c r="Q116" s="8">
        <f>IFERROR( VALUE(Table1[[#This Row],[rating]]) * VALUE((Table1[[#This Row],[rating_count]]/1000)), 0)</f>
        <v>2.2725</v>
      </c>
      <c r="R116" s="6">
        <f>IFERROR( VALUE(Table1[[#This Row],[actual_price]]) * VALUE(Table1[[#This Row],[rating_count]]), 0)</f>
        <v>1009495</v>
      </c>
      <c r="S116" s="5" t="s">
        <v>1033</v>
      </c>
      <c r="T116" s="5" t="s">
        <v>1034</v>
      </c>
      <c r="U116" s="5" t="s">
        <v>1035</v>
      </c>
      <c r="V116" s="5" t="s">
        <v>1036</v>
      </c>
      <c r="W116" s="5" t="s">
        <v>1037</v>
      </c>
      <c r="X116" s="5" t="s">
        <v>1038</v>
      </c>
      <c r="Y116" s="5" t="s">
        <v>1039</v>
      </c>
      <c r="Z116" s="5" t="s">
        <v>1040</v>
      </c>
    </row>
    <row r="117" spans="1:26" ht="15.75">
      <c r="A117" s="5" t="s">
        <v>1041</v>
      </c>
      <c r="B117" s="5" t="s">
        <v>1042</v>
      </c>
      <c r="C117" s="5" t="str">
        <f>LEFT(Table1[[#This Row],[product_name]], 27)</f>
        <v>Portronics Konnect L POR-14</v>
      </c>
      <c r="D117" s="5" t="s">
        <v>18</v>
      </c>
      <c r="E117" s="5" t="str">
        <f>TRIM(LEFT(Table1[[#This Row],[category]], FIND("|", Table1[[#This Row],[category]]) - 1))</f>
        <v>Computers&amp;Accessories</v>
      </c>
      <c r="F117" s="5" t="str">
        <f>TRIM(MID(Table1[[#This Row],[category]], FIND("|", Table1[[#This Row],[category]]) + 1, FIND("|", Table1[[#This Row],[category]], FIND("|", Table1[[#This Row],[category]]) + 1) - FIND("|", Table1[[#This Row],[category]]) - 1))</f>
        <v>Accessories&amp;Peripherals</v>
      </c>
      <c r="G11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7" s="5">
        <v>210</v>
      </c>
      <c r="I117" s="6">
        <v>399</v>
      </c>
      <c r="J117" s="7">
        <v>0.47</v>
      </c>
      <c r="K117" s="7" t="str">
        <f>IF(Table1[[#This Row],[discount_percentage]]&gt;=50%, "YES", "NO")</f>
        <v>NO</v>
      </c>
      <c r="L117" s="7" t="str">
        <f>IF(Table1[[#This Row],[discount_percentage]]&lt;20%, "&lt;20%", IF(Table1[[#This Row],[discount_percentage]]&lt;=40%, "20%-40%", IF(Table1[[#This Row],[discount_percentage]]&lt;=60%, "41%-60%", IF(Table1[[#This Row],[discount_percentage]]&lt;=80%, "61%-80%", "&gt;80%"))))</f>
        <v>41%-60%</v>
      </c>
      <c r="M117" s="7" t="str">
        <f>IF(Table1[[#This Row],[discounted_price]]&lt;200, "&lt;200", IF(Table1[[#This Row],[discounted_price]]&lt;=500, "200-500", "&gt;500"))</f>
        <v>200-500</v>
      </c>
      <c r="N117" s="5">
        <v>4.0999999999999996</v>
      </c>
      <c r="O117" s="8">
        <v>1717</v>
      </c>
      <c r="P117" s="9" t="str">
        <f>IF(Table1[[#This Row],[rating_count]]&gt;1000, "More than 1000", "Fewer than 1000")</f>
        <v>More than 1000</v>
      </c>
      <c r="Q117" s="8">
        <f>IFERROR( VALUE(Table1[[#This Row],[rating]]) * VALUE((Table1[[#This Row],[rating_count]]/1000)), 0)</f>
        <v>7.0396999999999998</v>
      </c>
      <c r="R117" s="6">
        <f>IFERROR( VALUE(Table1[[#This Row],[actual_price]]) * VALUE(Table1[[#This Row],[rating_count]]), 0)</f>
        <v>685083</v>
      </c>
      <c r="S117" s="5" t="s">
        <v>1043</v>
      </c>
      <c r="T117" s="5" t="s">
        <v>1044</v>
      </c>
      <c r="U117" s="5" t="s">
        <v>1045</v>
      </c>
      <c r="V117" s="5" t="s">
        <v>1046</v>
      </c>
      <c r="W117" s="5" t="s">
        <v>1047</v>
      </c>
      <c r="X117" s="5" t="s">
        <v>1048</v>
      </c>
      <c r="Y117" s="5" t="s">
        <v>1049</v>
      </c>
      <c r="Z117" s="5" t="s">
        <v>1050</v>
      </c>
    </row>
    <row r="118" spans="1:26" ht="15.75">
      <c r="A118" s="5" t="s">
        <v>1051</v>
      </c>
      <c r="B118" s="5" t="s">
        <v>1052</v>
      </c>
      <c r="C118" s="5" t="str">
        <f>LEFT(Table1[[#This Row],[product_name]], 27)</f>
        <v xml:space="preserve">Electvision Remote Control </v>
      </c>
      <c r="D118" s="5" t="s">
        <v>462</v>
      </c>
      <c r="E118" s="5" t="str">
        <f>TRIM(LEFT(Table1[[#This Row],[category]], FIND("|", Table1[[#This Row],[category]]) - 1))</f>
        <v>Electronics</v>
      </c>
      <c r="F118" s="5" t="str">
        <f>TRIM(MID(Table1[[#This Row],[category]], FIND("|", Table1[[#This Row],[category]]) + 1, FIND("|", Table1[[#This Row],[category]], FIND("|", Table1[[#This Row],[category]]) + 1) - FIND("|", Table1[[#This Row],[category]]) - 1))</f>
        <v>HomeTheater,TV&amp;Video</v>
      </c>
      <c r="G118" s="5" t="str">
        <f>TRIM(MID(Table1[[#This Row],[category]], FIND("|", Table1[[#This Row],[category]], FIND("|", Table1[[#This Row],[category]]) + 1) + 1, FIND("|", Table1[[#This Row],[category]], FIND("|", Table1[[#This Row],[category]], FIND("|", Table1[[#This Row],[category]]) + 1) + 1) - FIND("|", Table1[[#This Row],[category]], FIND("|", Table1[[#This Row],[category]]) + 1) - 1))</f>
        <v>Accessories</v>
      </c>
      <c r="H118" s="6">
        <v>1299</v>
      </c>
      <c r="I118" s="6">
        <v>1999</v>
      </c>
      <c r="J118" s="7">
        <v>0.35</v>
      </c>
      <c r="K118" s="7" t="str">
        <f>IF(Table1[[#This Row],[discount_percentage]]&gt;=50%, "YES", "NO")</f>
        <v>NO</v>
      </c>
      <c r="L118" s="7" t="str">
        <f>IF(Table1[[#This Row],[discount_percentage]]&lt;20%, "&lt;20%", IF(Table1[[#This Row],[discount_percentage]]&lt;=40%, "20%-40%", IF(Table1[[#This Row],[discount_percentage]]&lt;=60%, "41%-60%", IF(Table1[[#This Row],[discount_percentage]]&lt;=80%, "61%-80%", "&gt;80%"))))</f>
        <v>20%-40%</v>
      </c>
      <c r="M118" s="7" t="str">
        <f>IF(Table1[[#This Row],[discounted_price]]&lt;200, "&lt;200", IF(Table1[[#This Row],[discounted_price]]&lt;=500, "200-500", "&gt;500"))</f>
        <v>&gt;500</v>
      </c>
      <c r="N118" s="5">
        <v>3.6</v>
      </c>
      <c r="O118" s="8">
        <v>590</v>
      </c>
      <c r="P118" s="9" t="str">
        <f>IF(Table1[[#This Row],[rating_count]]&gt;1000, "More than 1000", "Fewer than 1000")</f>
        <v>Fewer than 1000</v>
      </c>
      <c r="Q118" s="8">
        <f>IFERROR( VALUE(Table1[[#This Row],[rating]]) * VALUE((Table1[[#This Row],[rating_count]]/1000)), 0)</f>
        <v>2.1240000000000001</v>
      </c>
      <c r="R118" s="6">
        <f>IFERROR( VALUE(Table1[[#This Row],[actual_price]]) * VALUE(Table1[[#This Row],[rating_count]]), 0)</f>
        <v>1179410</v>
      </c>
      <c r="S118" s="5" t="s">
        <v>1053</v>
      </c>
      <c r="T118" s="5" t="s">
        <v>1054</v>
      </c>
      <c r="U118" s="5" t="s">
        <v>1055</v>
      </c>
      <c r="V118" s="5" t="s">
        <v>1056</v>
      </c>
      <c r="W118" s="5" t="s">
        <v>1057</v>
      </c>
      <c r="X118" s="5" t="s">
        <v>1058</v>
      </c>
      <c r="Y118" s="5" t="s">
        <v>1059</v>
      </c>
      <c r="Z118" s="5" t="s">
        <v>1060</v>
      </c>
    </row>
    <row r="119" spans="1:26" ht="15.75">
      <c r="A119" s="5" t="s">
        <v>1061</v>
      </c>
      <c r="B119" s="5" t="s">
        <v>1062</v>
      </c>
      <c r="C119" s="5" t="str">
        <f>LEFT(Table1[[#This Row],[product_name]], 27)</f>
        <v>King Shine Multi Retractabl</v>
      </c>
      <c r="D119" s="5" t="s">
        <v>18</v>
      </c>
      <c r="E119" s="5" t="str">
        <f>TRIM(LEFT(Table1[[#This Row],[category]], FIND("|", Table1[[#This Row],[category]]) - 1))</f>
        <v>Computers&amp;Accessories</v>
      </c>
      <c r="F119" s="5" t="str">
        <f>TRIM(MID(Table1[[#This Row],[category]], FIND("|", Table1[[#This Row],[category]]) + 1, FIND("|", Table1[[#This Row],[category]], FIND("|", Table1[[#This Row],[category]]) + 1) - FIND("|", Table1[[#This Row],[category]]) - 1))</f>
        <v>Accessories&amp;Peripherals</v>
      </c>
      <c r="G11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9" s="5">
        <v>347</v>
      </c>
      <c r="I119" s="6">
        <v>999</v>
      </c>
      <c r="J119" s="7">
        <v>0.65</v>
      </c>
      <c r="K119" s="7" t="str">
        <f>IF(Table1[[#This Row],[discount_percentage]]&gt;=50%, "YES", "NO")</f>
        <v>YES</v>
      </c>
      <c r="L119" s="7" t="str">
        <f>IF(Table1[[#This Row],[discount_percentage]]&lt;20%, "&lt;20%", IF(Table1[[#This Row],[discount_percentage]]&lt;=40%, "20%-40%", IF(Table1[[#This Row],[discount_percentage]]&lt;=60%, "41%-60%", IF(Table1[[#This Row],[discount_percentage]]&lt;=80%, "61%-80%", "&gt;80%"))))</f>
        <v>61%-80%</v>
      </c>
      <c r="M119" s="7" t="str">
        <f>IF(Table1[[#This Row],[discounted_price]]&lt;200, "&lt;200", IF(Table1[[#This Row],[discounted_price]]&lt;=500, "200-500", "&gt;500"))</f>
        <v>200-500</v>
      </c>
      <c r="N119" s="5">
        <v>3.5</v>
      </c>
      <c r="O119" s="8">
        <v>1121</v>
      </c>
      <c r="P119" s="9" t="str">
        <f>IF(Table1[[#This Row],[rating_count]]&gt;1000, "More than 1000", "Fewer than 1000")</f>
        <v>More than 1000</v>
      </c>
      <c r="Q119" s="8">
        <f>IFERROR( VALUE(Table1[[#This Row],[rating]]) * VALUE((Table1[[#This Row],[rating_count]]/1000)), 0)</f>
        <v>3.9234999999999998</v>
      </c>
      <c r="R119" s="6">
        <f>IFERROR( VALUE(Table1[[#This Row],[actual_price]]) * VALUE(Table1[[#This Row],[rating_count]]), 0)</f>
        <v>1119879</v>
      </c>
      <c r="S119" s="5" t="s">
        <v>1063</v>
      </c>
      <c r="T119" s="5" t="s">
        <v>1064</v>
      </c>
      <c r="U119" s="5" t="s">
        <v>1065</v>
      </c>
      <c r="V119" s="5" t="s">
        <v>1066</v>
      </c>
      <c r="W119" s="5" t="s">
        <v>1067</v>
      </c>
      <c r="X119" s="5" t="s">
        <v>1068</v>
      </c>
      <c r="Y119" s="5" t="s">
        <v>1069</v>
      </c>
      <c r="Z119" s="5" t="s">
        <v>1070</v>
      </c>
    </row>
    <row r="120" spans="1:26" ht="15.75">
      <c r="A120" s="5" t="s">
        <v>1071</v>
      </c>
      <c r="B120" s="5" t="s">
        <v>1072</v>
      </c>
      <c r="C120" s="5" t="str">
        <f>LEFT(Table1[[#This Row],[product_name]], 27)</f>
        <v>Lapster 5 pin mini usb cabl</v>
      </c>
      <c r="D120" s="5" t="s">
        <v>18</v>
      </c>
      <c r="E120" s="5" t="str">
        <f>TRIM(LEFT(Table1[[#This Row],[category]], FIND("|", Table1[[#This Row],[category]]) - 1))</f>
        <v>Computers&amp;Accessories</v>
      </c>
      <c r="F120" s="5" t="str">
        <f>TRIM(MID(Table1[[#This Row],[category]], FIND("|", Table1[[#This Row],[category]]) + 1, FIND("|", Table1[[#This Row],[category]], FIND("|", Table1[[#This Row],[category]]) + 1) - FIND("|", Table1[[#This Row],[category]]) - 1))</f>
        <v>Accessories&amp;Peripherals</v>
      </c>
      <c r="G12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20" s="5">
        <v>149</v>
      </c>
      <c r="I120" s="6">
        <v>999</v>
      </c>
      <c r="J120" s="7">
        <v>0.85</v>
      </c>
      <c r="K120" s="7" t="str">
        <f>IF(Table1[[#This Row],[discount_percentage]]&gt;=50%, "YES", "NO")</f>
        <v>YES</v>
      </c>
      <c r="L120" s="7" t="str">
        <f>IF(Table1[[#This Row],[discount_percentage]]&lt;20%, "&lt;20%", IF(Table1[[#This Row],[discount_percentage]]&lt;=40%, "20%-40%", IF(Table1[[#This Row],[discount_percentage]]&lt;=60%, "41%-60%", IF(Table1[[#This Row],[discount_percentage]]&lt;=80%, "61%-80%", "&gt;80%"))))</f>
        <v>&gt;80%</v>
      </c>
      <c r="M120" s="7" t="str">
        <f>IF(Table1[[#This Row],[discounted_price]]&lt;200, "&lt;200", IF(Table1[[#This Row],[discounted_price]]&lt;=500, "200-500", "&gt;500"))</f>
        <v>&lt;200</v>
      </c>
      <c r="N120" s="5">
        <v>4</v>
      </c>
      <c r="O120" s="8">
        <v>1313</v>
      </c>
      <c r="P120" s="9" t="str">
        <f>IF(Table1[[#This Row],[rating_count]]&gt;1000, "More than 1000", "Fewer than 1000")</f>
        <v>More than 1000</v>
      </c>
      <c r="Q120" s="8">
        <f>IFERROR( VALUE(Table1[[#This Row],[rating]]) * VALUE((Table1[[#This Row],[rating_count]]/1000)), 0)</f>
        <v>5.2519999999999998</v>
      </c>
      <c r="R120" s="6">
        <f>IFERROR( VALUE(Table1[[#This Row],[actual_price]]) * VALUE(Table1[[#This Row],[rating_count]]), 0)</f>
        <v>1311687</v>
      </c>
      <c r="S120" s="5" t="s">
        <v>1073</v>
      </c>
      <c r="T120" s="5" t="s">
        <v>589</v>
      </c>
      <c r="U120" s="5" t="s">
        <v>590</v>
      </c>
      <c r="V120" s="5" t="s">
        <v>591</v>
      </c>
      <c r="W120" s="5" t="s">
        <v>592</v>
      </c>
      <c r="X120" s="5" t="s">
        <v>593</v>
      </c>
      <c r="Y120" s="5" t="s">
        <v>1074</v>
      </c>
      <c r="Z120" s="5" t="s">
        <v>1075</v>
      </c>
    </row>
    <row r="121" spans="1:26" ht="15.75">
      <c r="A121" s="5" t="s">
        <v>1076</v>
      </c>
      <c r="B121" s="5" t="s">
        <v>1077</v>
      </c>
      <c r="C121" s="5" t="str">
        <f>LEFT(Table1[[#This Row],[product_name]], 27)</f>
        <v>Portronics Konnect Spydr 31</v>
      </c>
      <c r="D121" s="5" t="s">
        <v>18</v>
      </c>
      <c r="E121" s="5" t="str">
        <f>TRIM(LEFT(Table1[[#This Row],[category]], FIND("|", Table1[[#This Row],[category]]) - 1))</f>
        <v>Computers&amp;Accessories</v>
      </c>
      <c r="F121" s="5" t="str">
        <f>TRIM(MID(Table1[[#This Row],[category]], FIND("|", Table1[[#This Row],[category]]) + 1, FIND("|", Table1[[#This Row],[category]], FIND("|", Table1[[#This Row],[category]]) + 1) - FIND("|", Table1[[#This Row],[category]]) - 1))</f>
        <v>Accessories&amp;Peripherals</v>
      </c>
      <c r="G12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21" s="5">
        <v>228</v>
      </c>
      <c r="I121" s="6">
        <v>899</v>
      </c>
      <c r="J121" s="7">
        <v>0.75</v>
      </c>
      <c r="K121" s="7" t="str">
        <f>IF(Table1[[#This Row],[discount_percentage]]&gt;=50%, "YES", "NO")</f>
        <v>YES</v>
      </c>
      <c r="L121" s="7" t="str">
        <f>IF(Table1[[#This Row],[discount_percentage]]&lt;20%, "&lt;20%", IF(Table1[[#This Row],[discount_percentage]]&lt;=40%, "20%-40%", IF(Table1[[#This Row],[discount_percentage]]&lt;=60%, "41%-60%", IF(Table1[[#This Row],[discount_percentage]]&lt;=80%, "61%-80%", "&gt;80%"))))</f>
        <v>61%-80%</v>
      </c>
      <c r="M121" s="7" t="str">
        <f>IF(Table1[[#This Row],[discounted_price]]&lt;200, "&lt;200", IF(Table1[[#This Row],[discounted_price]]&lt;=500, "200-500", "&gt;500"))</f>
        <v>200-500</v>
      </c>
      <c r="N121" s="5">
        <v>3.8</v>
      </c>
      <c r="O121" s="8">
        <v>132</v>
      </c>
      <c r="P121" s="9" t="str">
        <f>IF(Table1[[#This Row],[rating_count]]&gt;1000, "More than 1000", "Fewer than 1000")</f>
        <v>Fewer than 1000</v>
      </c>
      <c r="Q121" s="8">
        <f>IFERROR( VALUE(Table1[[#This Row],[rating]]) * VALUE((Table1[[#This Row],[rating_count]]/1000)), 0)</f>
        <v>0.50160000000000005</v>
      </c>
      <c r="R121" s="6">
        <f>IFERROR( VALUE(Table1[[#This Row],[actual_price]]) * VALUE(Table1[[#This Row],[rating_count]]), 0)</f>
        <v>118668</v>
      </c>
      <c r="S121" s="5" t="s">
        <v>1078</v>
      </c>
      <c r="T121" s="5" t="s">
        <v>1079</v>
      </c>
      <c r="U121" s="5" t="s">
        <v>1080</v>
      </c>
      <c r="V121" s="5" t="s">
        <v>1081</v>
      </c>
      <c r="W121" s="5" t="s">
        <v>1082</v>
      </c>
      <c r="X121" s="5" t="s">
        <v>1083</v>
      </c>
      <c r="Y121" s="5" t="s">
        <v>1084</v>
      </c>
      <c r="Z121" s="5" t="s">
        <v>1085</v>
      </c>
    </row>
    <row r="122" spans="1:26" ht="15.75">
      <c r="A122" s="5" t="s">
        <v>1086</v>
      </c>
      <c r="B122" s="5" t="s">
        <v>1087</v>
      </c>
      <c r="C122" s="5" t="str">
        <f>LEFT(Table1[[#This Row],[product_name]], 27)</f>
        <v>Belkin Apple Certified Ligh</v>
      </c>
      <c r="D122" s="5" t="s">
        <v>18</v>
      </c>
      <c r="E122" s="5" t="str">
        <f>TRIM(LEFT(Table1[[#This Row],[category]], FIND("|", Table1[[#This Row],[category]]) - 1))</f>
        <v>Computers&amp;Accessories</v>
      </c>
      <c r="F122" s="5" t="str">
        <f>TRIM(MID(Table1[[#This Row],[category]], FIND("|", Table1[[#This Row],[category]]) + 1, FIND("|", Table1[[#This Row],[category]], FIND("|", Table1[[#This Row],[category]]) + 1) - FIND("|", Table1[[#This Row],[category]]) - 1))</f>
        <v>Accessories&amp;Peripherals</v>
      </c>
      <c r="G12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22" s="6">
        <v>1599</v>
      </c>
      <c r="I122" s="6">
        <v>1999</v>
      </c>
      <c r="J122" s="7">
        <v>0.2</v>
      </c>
      <c r="K122" s="7" t="str">
        <f>IF(Table1[[#This Row],[discount_percentage]]&gt;=50%, "YES", "NO")</f>
        <v>NO</v>
      </c>
      <c r="L122" s="7" t="str">
        <f>IF(Table1[[#This Row],[discount_percentage]]&lt;20%, "&lt;20%", IF(Table1[[#This Row],[discount_percentage]]&lt;=40%, "20%-40%", IF(Table1[[#This Row],[discount_percentage]]&lt;=60%, "41%-60%", IF(Table1[[#This Row],[discount_percentage]]&lt;=80%, "61%-80%", "&gt;80%"))))</f>
        <v>20%-40%</v>
      </c>
      <c r="M122" s="7" t="str">
        <f>IF(Table1[[#This Row],[discounted_price]]&lt;200, "&lt;200", IF(Table1[[#This Row],[discounted_price]]&lt;=500, "200-500", "&gt;500"))</f>
        <v>&gt;500</v>
      </c>
      <c r="N122" s="5">
        <v>4.4000000000000004</v>
      </c>
      <c r="O122" s="8">
        <v>1951</v>
      </c>
      <c r="P122" s="9" t="str">
        <f>IF(Table1[[#This Row],[rating_count]]&gt;1000, "More than 1000", "Fewer than 1000")</f>
        <v>More than 1000</v>
      </c>
      <c r="Q122" s="8">
        <f>IFERROR( VALUE(Table1[[#This Row],[rating]]) * VALUE((Table1[[#This Row],[rating_count]]/1000)), 0)</f>
        <v>8.5844000000000005</v>
      </c>
      <c r="R122" s="6">
        <f>IFERROR( VALUE(Table1[[#This Row],[actual_price]]) * VALUE(Table1[[#This Row],[rating_count]]), 0)</f>
        <v>3900049</v>
      </c>
      <c r="S122" s="5" t="s">
        <v>1088</v>
      </c>
      <c r="T122" s="5" t="s">
        <v>1089</v>
      </c>
      <c r="U122" s="5" t="s">
        <v>1090</v>
      </c>
      <c r="V122" s="5" t="s">
        <v>1091</v>
      </c>
      <c r="W122" s="5" t="s">
        <v>1092</v>
      </c>
      <c r="X122" s="5" t="s">
        <v>1093</v>
      </c>
      <c r="Y122" s="5" t="s">
        <v>1094</v>
      </c>
      <c r="Z122" s="5" t="s">
        <v>1095</v>
      </c>
    </row>
    <row r="123" spans="1:26" ht="15.75">
      <c r="A123" s="5" t="s">
        <v>1096</v>
      </c>
      <c r="B123" s="5" t="s">
        <v>1097</v>
      </c>
      <c r="C123" s="5" t="str">
        <f>LEFT(Table1[[#This Row],[product_name]], 27)</f>
        <v>Remote Control Compatible f</v>
      </c>
      <c r="D123" s="5" t="s">
        <v>462</v>
      </c>
      <c r="E123" s="5" t="str">
        <f>TRIM(LEFT(Table1[[#This Row],[category]], FIND("|", Table1[[#This Row],[category]]) - 1))</f>
        <v>Electronics</v>
      </c>
      <c r="F123" s="5" t="str">
        <f>TRIM(MID(Table1[[#This Row],[category]], FIND("|", Table1[[#This Row],[category]]) + 1, FIND("|", Table1[[#This Row],[category]], FIND("|", Table1[[#This Row],[category]]) + 1) - FIND("|", Table1[[#This Row],[category]]) - 1))</f>
        <v>HomeTheater,TV&amp;Video</v>
      </c>
      <c r="G123" s="5" t="str">
        <f>TRIM(MID(Table1[[#This Row],[category]], FIND("|", Table1[[#This Row],[category]], FIND("|", Table1[[#This Row],[category]]) + 1) + 1, FIND("|", Table1[[#This Row],[category]], FIND("|", Table1[[#This Row],[category]], FIND("|", Table1[[#This Row],[category]]) + 1) + 1) - FIND("|", Table1[[#This Row],[category]], FIND("|", Table1[[#This Row],[category]]) + 1) - 1))</f>
        <v>Accessories</v>
      </c>
      <c r="H123" s="6">
        <v>1499</v>
      </c>
      <c r="I123" s="6">
        <v>3999</v>
      </c>
      <c r="J123" s="7">
        <v>0.63</v>
      </c>
      <c r="K123" s="7" t="str">
        <f>IF(Table1[[#This Row],[discount_percentage]]&gt;=50%, "YES", "NO")</f>
        <v>YES</v>
      </c>
      <c r="L123" s="7" t="str">
        <f>IF(Table1[[#This Row],[discount_percentage]]&lt;20%, "&lt;20%", IF(Table1[[#This Row],[discount_percentage]]&lt;=40%, "20%-40%", IF(Table1[[#This Row],[discount_percentage]]&lt;=60%, "41%-60%", IF(Table1[[#This Row],[discount_percentage]]&lt;=80%, "61%-80%", "&gt;80%"))))</f>
        <v>61%-80%</v>
      </c>
      <c r="M123" s="7" t="str">
        <f>IF(Table1[[#This Row],[discounted_price]]&lt;200, "&lt;200", IF(Table1[[#This Row],[discounted_price]]&lt;=500, "200-500", "&gt;500"))</f>
        <v>&gt;500</v>
      </c>
      <c r="N123" s="5">
        <v>3.7</v>
      </c>
      <c r="O123" s="8">
        <v>37</v>
      </c>
      <c r="P123" s="9" t="str">
        <f>IF(Table1[[#This Row],[rating_count]]&gt;1000, "More than 1000", "Fewer than 1000")</f>
        <v>Fewer than 1000</v>
      </c>
      <c r="Q123" s="8">
        <f>IFERROR( VALUE(Table1[[#This Row],[rating]]) * VALUE((Table1[[#This Row],[rating_count]]/1000)), 0)</f>
        <v>0.13689999999999999</v>
      </c>
      <c r="R123" s="6">
        <f>IFERROR( VALUE(Table1[[#This Row],[actual_price]]) * VALUE(Table1[[#This Row],[rating_count]]), 0)</f>
        <v>147963</v>
      </c>
      <c r="S123" s="5" t="s">
        <v>1098</v>
      </c>
      <c r="T123" s="5" t="s">
        <v>1099</v>
      </c>
      <c r="U123" s="5" t="s">
        <v>1100</v>
      </c>
      <c r="V123" s="5" t="s">
        <v>1101</v>
      </c>
      <c r="W123" s="5" t="s">
        <v>1102</v>
      </c>
      <c r="X123" s="5" t="s">
        <v>1103</v>
      </c>
      <c r="Y123" s="5" t="s">
        <v>1104</v>
      </c>
      <c r="Z123" s="5" t="s">
        <v>1105</v>
      </c>
    </row>
    <row r="124" spans="1:26" ht="15.75">
      <c r="A124" s="5" t="s">
        <v>1106</v>
      </c>
      <c r="B124" s="5" t="s">
        <v>1107</v>
      </c>
      <c r="C124" s="5" t="str">
        <f>LEFT(Table1[[#This Row],[product_name]], 27)</f>
        <v>VW 80 cm (32 inches) Playwa</v>
      </c>
      <c r="D124" s="5" t="s">
        <v>169</v>
      </c>
      <c r="E124" s="5" t="str">
        <f>TRIM(LEFT(Table1[[#This Row],[category]], FIND("|", Table1[[#This Row],[category]]) - 1))</f>
        <v>Electronics</v>
      </c>
      <c r="F124" s="5" t="str">
        <f>TRIM(MID(Table1[[#This Row],[category]], FIND("|", Table1[[#This Row],[category]]) + 1, FIND("|", Table1[[#This Row],[category]], FIND("|", Table1[[#This Row],[category]]) + 1) - FIND("|", Table1[[#This Row],[category]]) - 1))</f>
        <v>HomeTheater,TV&amp;Video</v>
      </c>
      <c r="G124" s="5" t="str">
        <f>TRIM(MID(Table1[[#This Row],[category]], FIND("|", Table1[[#This Row],[category]], FIND("|", Table1[[#This Row],[category]]) + 1) + 1, FIND("|", Table1[[#This Row],[category]], FIND("|", Table1[[#This Row],[category]], FIND("|", Table1[[#This Row],[category]]) + 1) + 1) - FIND("|", Table1[[#This Row],[category]], FIND("|", Table1[[#This Row],[category]]) + 1) - 1))</f>
        <v>Televisions</v>
      </c>
      <c r="H124" s="6">
        <v>8499</v>
      </c>
      <c r="I124" s="6">
        <v>15999</v>
      </c>
      <c r="J124" s="7">
        <v>0.47</v>
      </c>
      <c r="K124" s="7" t="str">
        <f>IF(Table1[[#This Row],[discount_percentage]]&gt;=50%, "YES", "NO")</f>
        <v>NO</v>
      </c>
      <c r="L124" s="7" t="str">
        <f>IF(Table1[[#This Row],[discount_percentage]]&lt;20%, "&lt;20%", IF(Table1[[#This Row],[discount_percentage]]&lt;=40%, "20%-40%", IF(Table1[[#This Row],[discount_percentage]]&lt;=60%, "41%-60%", IF(Table1[[#This Row],[discount_percentage]]&lt;=80%, "61%-80%", "&gt;80%"))))</f>
        <v>41%-60%</v>
      </c>
      <c r="M124" s="7" t="str">
        <f>IF(Table1[[#This Row],[discounted_price]]&lt;200, "&lt;200", IF(Table1[[#This Row],[discounted_price]]&lt;=500, "200-500", "&gt;500"))</f>
        <v>&gt;500</v>
      </c>
      <c r="N124" s="5">
        <v>4.3</v>
      </c>
      <c r="O124" s="8">
        <v>592</v>
      </c>
      <c r="P124" s="9" t="str">
        <f>IF(Table1[[#This Row],[rating_count]]&gt;1000, "More than 1000", "Fewer than 1000")</f>
        <v>Fewer than 1000</v>
      </c>
      <c r="Q124" s="8">
        <f>IFERROR( VALUE(Table1[[#This Row],[rating]]) * VALUE((Table1[[#This Row],[rating_count]]/1000)), 0)</f>
        <v>2.5455999999999999</v>
      </c>
      <c r="R124" s="6">
        <f>IFERROR( VALUE(Table1[[#This Row],[actual_price]]) * VALUE(Table1[[#This Row],[rating_count]]), 0)</f>
        <v>9471408</v>
      </c>
      <c r="S124" s="5" t="s">
        <v>1108</v>
      </c>
      <c r="T124" s="5" t="s">
        <v>1109</v>
      </c>
      <c r="U124" s="5" t="s">
        <v>1110</v>
      </c>
      <c r="V124" s="5" t="s">
        <v>1111</v>
      </c>
      <c r="W124" s="5" t="s">
        <v>1112</v>
      </c>
      <c r="X124" s="5" t="s">
        <v>1113</v>
      </c>
      <c r="Y124" s="5" t="s">
        <v>1114</v>
      </c>
      <c r="Z124" s="5" t="s">
        <v>1115</v>
      </c>
    </row>
    <row r="125" spans="1:26" ht="15.75">
      <c r="A125" s="5" t="s">
        <v>1116</v>
      </c>
      <c r="B125" s="5" t="s">
        <v>1117</v>
      </c>
      <c r="C125" s="5" t="str">
        <f>LEFT(Table1[[#This Row],[product_name]], 27)</f>
        <v xml:space="preserve">Hisense 108 cm (43 inches) </v>
      </c>
      <c r="D125" s="5" t="s">
        <v>169</v>
      </c>
      <c r="E125" s="5" t="str">
        <f>TRIM(LEFT(Table1[[#This Row],[category]], FIND("|", Table1[[#This Row],[category]]) - 1))</f>
        <v>Electronics</v>
      </c>
      <c r="F125" s="5" t="str">
        <f>TRIM(MID(Table1[[#This Row],[category]], FIND("|", Table1[[#This Row],[category]]) + 1, FIND("|", Table1[[#This Row],[category]], FIND("|", Table1[[#This Row],[category]]) + 1) - FIND("|", Table1[[#This Row],[category]]) - 1))</f>
        <v>HomeTheater,TV&amp;Video</v>
      </c>
      <c r="G125" s="5" t="str">
        <f>TRIM(MID(Table1[[#This Row],[category]], FIND("|", Table1[[#This Row],[category]], FIND("|", Table1[[#This Row],[category]]) + 1) + 1, FIND("|", Table1[[#This Row],[category]], FIND("|", Table1[[#This Row],[category]], FIND("|", Table1[[#This Row],[category]]) + 1) + 1) - FIND("|", Table1[[#This Row],[category]], FIND("|", Table1[[#This Row],[category]]) + 1) - 1))</f>
        <v>Televisions</v>
      </c>
      <c r="H125" s="6">
        <v>20990</v>
      </c>
      <c r="I125" s="6">
        <v>44990</v>
      </c>
      <c r="J125" s="7">
        <v>0.53</v>
      </c>
      <c r="K125" s="7" t="str">
        <f>IF(Table1[[#This Row],[discount_percentage]]&gt;=50%, "YES", "NO")</f>
        <v>YES</v>
      </c>
      <c r="L125" s="7" t="str">
        <f>IF(Table1[[#This Row],[discount_percentage]]&lt;20%, "&lt;20%", IF(Table1[[#This Row],[discount_percentage]]&lt;=40%, "20%-40%", IF(Table1[[#This Row],[discount_percentage]]&lt;=60%, "41%-60%", IF(Table1[[#This Row],[discount_percentage]]&lt;=80%, "61%-80%", "&gt;80%"))))</f>
        <v>41%-60%</v>
      </c>
      <c r="M125" s="7" t="str">
        <f>IF(Table1[[#This Row],[discounted_price]]&lt;200, "&lt;200", IF(Table1[[#This Row],[discounted_price]]&lt;=500, "200-500", "&gt;500"))</f>
        <v>&gt;500</v>
      </c>
      <c r="N125" s="5">
        <v>4.0999999999999996</v>
      </c>
      <c r="O125" s="8">
        <v>1259</v>
      </c>
      <c r="P125" s="9" t="str">
        <f>IF(Table1[[#This Row],[rating_count]]&gt;1000, "More than 1000", "Fewer than 1000")</f>
        <v>More than 1000</v>
      </c>
      <c r="Q125" s="8">
        <f>IFERROR( VALUE(Table1[[#This Row],[rating]]) * VALUE((Table1[[#This Row],[rating_count]]/1000)), 0)</f>
        <v>5.1618999999999993</v>
      </c>
      <c r="R125" s="6">
        <f>IFERROR( VALUE(Table1[[#This Row],[actual_price]]) * VALUE(Table1[[#This Row],[rating_count]]), 0)</f>
        <v>56642410</v>
      </c>
      <c r="S125" s="5" t="s">
        <v>1118</v>
      </c>
      <c r="T125" s="5" t="s">
        <v>1119</v>
      </c>
      <c r="U125" s="5" t="s">
        <v>1120</v>
      </c>
      <c r="V125" s="5" t="s">
        <v>1121</v>
      </c>
      <c r="W125" s="5" t="s">
        <v>1122</v>
      </c>
      <c r="X125" s="5" t="s">
        <v>1123</v>
      </c>
      <c r="Y125" s="5" t="s">
        <v>1124</v>
      </c>
      <c r="Z125" s="5" t="s">
        <v>1125</v>
      </c>
    </row>
    <row r="126" spans="1:26" ht="15.75">
      <c r="A126" s="5" t="s">
        <v>1126</v>
      </c>
      <c r="B126" s="5" t="s">
        <v>1127</v>
      </c>
      <c r="C126" s="5" t="str">
        <f>LEFT(Table1[[#This Row],[product_name]], 27)</f>
        <v>Redmi 126 cm (50 inches) 4K</v>
      </c>
      <c r="D126" s="5" t="s">
        <v>169</v>
      </c>
      <c r="E126" s="5" t="str">
        <f>TRIM(LEFT(Table1[[#This Row],[category]], FIND("|", Table1[[#This Row],[category]]) - 1))</f>
        <v>Electronics</v>
      </c>
      <c r="F126" s="5" t="str">
        <f>TRIM(MID(Table1[[#This Row],[category]], FIND("|", Table1[[#This Row],[category]]) + 1, FIND("|", Table1[[#This Row],[category]], FIND("|", Table1[[#This Row],[category]]) + 1) - FIND("|", Table1[[#This Row],[category]]) - 1))</f>
        <v>HomeTheater,TV&amp;Video</v>
      </c>
      <c r="G126" s="5" t="str">
        <f>TRIM(MID(Table1[[#This Row],[category]], FIND("|", Table1[[#This Row],[category]], FIND("|", Table1[[#This Row],[category]]) + 1) + 1, FIND("|", Table1[[#This Row],[category]], FIND("|", Table1[[#This Row],[category]], FIND("|", Table1[[#This Row],[category]]) + 1) + 1) - FIND("|", Table1[[#This Row],[category]], FIND("|", Table1[[#This Row],[category]]) + 1) - 1))</f>
        <v>Televisions</v>
      </c>
      <c r="H126" s="6">
        <v>32999</v>
      </c>
      <c r="I126" s="6">
        <v>44999</v>
      </c>
      <c r="J126" s="7">
        <v>0.27</v>
      </c>
      <c r="K126" s="7" t="str">
        <f>IF(Table1[[#This Row],[discount_percentage]]&gt;=50%, "YES", "NO")</f>
        <v>NO</v>
      </c>
      <c r="L126" s="7" t="str">
        <f>IF(Table1[[#This Row],[discount_percentage]]&lt;20%, "&lt;20%", IF(Table1[[#This Row],[discount_percentage]]&lt;=40%, "20%-40%", IF(Table1[[#This Row],[discount_percentage]]&lt;=60%, "41%-60%", IF(Table1[[#This Row],[discount_percentage]]&lt;=80%, "61%-80%", "&gt;80%"))))</f>
        <v>20%-40%</v>
      </c>
      <c r="M126" s="7" t="str">
        <f>IF(Table1[[#This Row],[discounted_price]]&lt;200, "&lt;200", IF(Table1[[#This Row],[discounted_price]]&lt;=500, "200-500", "&gt;500"))</f>
        <v>&gt;500</v>
      </c>
      <c r="N126" s="5">
        <v>4.2</v>
      </c>
      <c r="O126" s="8">
        <v>45238</v>
      </c>
      <c r="P126" s="9" t="str">
        <f>IF(Table1[[#This Row],[rating_count]]&gt;1000, "More than 1000", "Fewer than 1000")</f>
        <v>More than 1000</v>
      </c>
      <c r="Q126" s="8">
        <f>IFERROR( VALUE(Table1[[#This Row],[rating]]) * VALUE((Table1[[#This Row],[rating_count]]/1000)), 0)</f>
        <v>189.99960000000002</v>
      </c>
      <c r="R126" s="6">
        <f>IFERROR( VALUE(Table1[[#This Row],[actual_price]]) * VALUE(Table1[[#This Row],[rating_count]]), 0)</f>
        <v>2035664762</v>
      </c>
      <c r="S126" s="5" t="s">
        <v>1128</v>
      </c>
      <c r="T126" s="5" t="s">
        <v>609</v>
      </c>
      <c r="U126" s="5" t="s">
        <v>610</v>
      </c>
      <c r="V126" s="5" t="s">
        <v>611</v>
      </c>
      <c r="W126" s="5" t="s">
        <v>612</v>
      </c>
      <c r="X126" s="5" t="s">
        <v>613</v>
      </c>
      <c r="Y126" s="5" t="s">
        <v>1129</v>
      </c>
      <c r="Z126" s="5" t="s">
        <v>1130</v>
      </c>
    </row>
    <row r="127" spans="1:26" ht="15.75">
      <c r="A127" s="5" t="s">
        <v>1131</v>
      </c>
      <c r="B127" s="5" t="s">
        <v>1132</v>
      </c>
      <c r="C127" s="5" t="str">
        <f>LEFT(Table1[[#This Row],[product_name]], 27)</f>
        <v>AmazonBasics 6-Feet Display</v>
      </c>
      <c r="D127" s="5" t="s">
        <v>129</v>
      </c>
      <c r="E127" s="5" t="str">
        <f>TRIM(LEFT(Table1[[#This Row],[category]], FIND("|", Table1[[#This Row],[category]]) - 1))</f>
        <v>Electronics</v>
      </c>
      <c r="F127" s="5" t="str">
        <f>TRIM(MID(Table1[[#This Row],[category]], FIND("|", Table1[[#This Row],[category]]) + 1, FIND("|", Table1[[#This Row],[category]], FIND("|", Table1[[#This Row],[category]]) + 1) - FIND("|", Table1[[#This Row],[category]]) - 1))</f>
        <v>HomeTheater,TV&amp;Video</v>
      </c>
      <c r="G127" s="5" t="str">
        <f>TRIM(MID(Table1[[#This Row],[category]], FIND("|", Table1[[#This Row],[category]], FIND("|", Table1[[#This Row],[category]]) + 1) + 1, FIND("|", Table1[[#This Row],[category]], FIND("|", Table1[[#This Row],[category]], FIND("|", Table1[[#This Row],[category]]) + 1) + 1) - FIND("|", Table1[[#This Row],[category]], FIND("|", Table1[[#This Row],[category]]) + 1) - 1))</f>
        <v>Accessories</v>
      </c>
      <c r="H127" s="5">
        <v>799</v>
      </c>
      <c r="I127" s="6">
        <v>1700</v>
      </c>
      <c r="J127" s="7">
        <v>0.53</v>
      </c>
      <c r="K127" s="7" t="str">
        <f>IF(Table1[[#This Row],[discount_percentage]]&gt;=50%, "YES", "NO")</f>
        <v>YES</v>
      </c>
      <c r="L127" s="7" t="str">
        <f>IF(Table1[[#This Row],[discount_percentage]]&lt;20%, "&lt;20%", IF(Table1[[#This Row],[discount_percentage]]&lt;=40%, "20%-40%", IF(Table1[[#This Row],[discount_percentage]]&lt;=60%, "41%-60%", IF(Table1[[#This Row],[discount_percentage]]&lt;=80%, "61%-80%", "&gt;80%"))))</f>
        <v>41%-60%</v>
      </c>
      <c r="M127" s="7" t="str">
        <f>IF(Table1[[#This Row],[discounted_price]]&lt;200, "&lt;200", IF(Table1[[#This Row],[discounted_price]]&lt;=500, "200-500", "&gt;500"))</f>
        <v>&gt;500</v>
      </c>
      <c r="N127" s="5">
        <v>4.0999999999999996</v>
      </c>
      <c r="O127" s="8">
        <v>28638</v>
      </c>
      <c r="P127" s="9" t="str">
        <f>IF(Table1[[#This Row],[rating_count]]&gt;1000, "More than 1000", "Fewer than 1000")</f>
        <v>More than 1000</v>
      </c>
      <c r="Q127" s="8">
        <f>IFERROR( VALUE(Table1[[#This Row],[rating]]) * VALUE((Table1[[#This Row],[rating_count]]/1000)), 0)</f>
        <v>117.41579999999999</v>
      </c>
      <c r="R127" s="6">
        <f>IFERROR( VALUE(Table1[[#This Row],[actual_price]]) * VALUE(Table1[[#This Row],[rating_count]]), 0)</f>
        <v>48684600</v>
      </c>
      <c r="S127" s="5" t="s">
        <v>1133</v>
      </c>
      <c r="T127" s="5" t="s">
        <v>1134</v>
      </c>
      <c r="U127" s="5" t="s">
        <v>1135</v>
      </c>
      <c r="V127" s="5" t="s">
        <v>1136</v>
      </c>
      <c r="W127" s="5" t="s">
        <v>1137</v>
      </c>
      <c r="X127" s="5" t="s">
        <v>1138</v>
      </c>
      <c r="Y127" s="5" t="s">
        <v>1139</v>
      </c>
      <c r="Z127" s="5" t="s">
        <v>1140</v>
      </c>
    </row>
    <row r="128" spans="1:26" ht="15.75">
      <c r="A128" s="5" t="s">
        <v>1141</v>
      </c>
      <c r="B128" s="5" t="s">
        <v>1142</v>
      </c>
      <c r="C128" s="5" t="str">
        <f>LEFT(Table1[[#This Row],[product_name]], 27)</f>
        <v>AmazonBasics 3 Feet High Sp</v>
      </c>
      <c r="D128" s="5" t="s">
        <v>129</v>
      </c>
      <c r="E128" s="5" t="str">
        <f>TRIM(LEFT(Table1[[#This Row],[category]], FIND("|", Table1[[#This Row],[category]]) - 1))</f>
        <v>Electronics</v>
      </c>
      <c r="F128" s="5" t="str">
        <f>TRIM(MID(Table1[[#This Row],[category]], FIND("|", Table1[[#This Row],[category]]) + 1, FIND("|", Table1[[#This Row],[category]], FIND("|", Table1[[#This Row],[category]]) + 1) - FIND("|", Table1[[#This Row],[category]]) - 1))</f>
        <v>HomeTheater,TV&amp;Video</v>
      </c>
      <c r="G128" s="5" t="str">
        <f>TRIM(MID(Table1[[#This Row],[category]], FIND("|", Table1[[#This Row],[category]], FIND("|", Table1[[#This Row],[category]]) + 1) + 1, FIND("|", Table1[[#This Row],[category]], FIND("|", Table1[[#This Row],[category]], FIND("|", Table1[[#This Row],[category]]) + 1) + 1) - FIND("|", Table1[[#This Row],[category]], FIND("|", Table1[[#This Row],[category]]) + 1) - 1))</f>
        <v>Accessories</v>
      </c>
      <c r="H128" s="5">
        <v>229</v>
      </c>
      <c r="I128" s="6">
        <v>595</v>
      </c>
      <c r="J128" s="7">
        <v>0.62</v>
      </c>
      <c r="K128" s="7" t="str">
        <f>IF(Table1[[#This Row],[discount_percentage]]&gt;=50%, "YES", "NO")</f>
        <v>YES</v>
      </c>
      <c r="L128" s="7" t="str">
        <f>IF(Table1[[#This Row],[discount_percentage]]&lt;20%, "&lt;20%", IF(Table1[[#This Row],[discount_percentage]]&lt;=40%, "20%-40%", IF(Table1[[#This Row],[discount_percentage]]&lt;=60%, "41%-60%", IF(Table1[[#This Row],[discount_percentage]]&lt;=80%, "61%-80%", "&gt;80%"))))</f>
        <v>61%-80%</v>
      </c>
      <c r="M128" s="7" t="str">
        <f>IF(Table1[[#This Row],[discounted_price]]&lt;200, "&lt;200", IF(Table1[[#This Row],[discounted_price]]&lt;=500, "200-500", "&gt;500"))</f>
        <v>200-500</v>
      </c>
      <c r="N128" s="5">
        <v>4.3</v>
      </c>
      <c r="O128" s="8">
        <v>12835</v>
      </c>
      <c r="P128" s="9" t="str">
        <f>IF(Table1[[#This Row],[rating_count]]&gt;1000, "More than 1000", "Fewer than 1000")</f>
        <v>More than 1000</v>
      </c>
      <c r="Q128" s="8">
        <f>IFERROR( VALUE(Table1[[#This Row],[rating]]) * VALUE((Table1[[#This Row],[rating_count]]/1000)), 0)</f>
        <v>55.1905</v>
      </c>
      <c r="R128" s="6">
        <f>IFERROR( VALUE(Table1[[#This Row],[actual_price]]) * VALUE(Table1[[#This Row],[rating_count]]), 0)</f>
        <v>7636825</v>
      </c>
      <c r="S128" s="5" t="s">
        <v>1143</v>
      </c>
      <c r="T128" s="5" t="s">
        <v>1144</v>
      </c>
      <c r="U128" s="5" t="s">
        <v>1145</v>
      </c>
      <c r="V128" s="5" t="s">
        <v>1146</v>
      </c>
      <c r="W128" s="5" t="s">
        <v>1147</v>
      </c>
      <c r="X128" s="5" t="s">
        <v>1148</v>
      </c>
      <c r="Y128" s="5" t="s">
        <v>1149</v>
      </c>
      <c r="Z128" s="5" t="s">
        <v>1150</v>
      </c>
    </row>
    <row r="129" spans="1:26" ht="15.75">
      <c r="A129" s="5" t="s">
        <v>1151</v>
      </c>
      <c r="B129" s="5" t="s">
        <v>1152</v>
      </c>
      <c r="C129" s="5" t="str">
        <f>LEFT(Table1[[#This Row],[product_name]], 27)</f>
        <v xml:space="preserve">iFFALCON 80 cm (32 inches) </v>
      </c>
      <c r="D129" s="5" t="s">
        <v>169</v>
      </c>
      <c r="E129" s="5" t="str">
        <f>TRIM(LEFT(Table1[[#This Row],[category]], FIND("|", Table1[[#This Row],[category]]) - 1))</f>
        <v>Electronics</v>
      </c>
      <c r="F129" s="5" t="str">
        <f>TRIM(MID(Table1[[#This Row],[category]], FIND("|", Table1[[#This Row],[category]]) + 1, FIND("|", Table1[[#This Row],[category]], FIND("|", Table1[[#This Row],[category]]) + 1) - FIND("|", Table1[[#This Row],[category]]) - 1))</f>
        <v>HomeTheater,TV&amp;Video</v>
      </c>
      <c r="G129" s="5" t="str">
        <f>TRIM(MID(Table1[[#This Row],[category]], FIND("|", Table1[[#This Row],[category]], FIND("|", Table1[[#This Row],[category]]) + 1) + 1, FIND("|", Table1[[#This Row],[category]], FIND("|", Table1[[#This Row],[category]], FIND("|", Table1[[#This Row],[category]]) + 1) + 1) - FIND("|", Table1[[#This Row],[category]], FIND("|", Table1[[#This Row],[category]]) + 1) - 1))</f>
        <v>Televisions</v>
      </c>
      <c r="H129" s="6">
        <v>9999</v>
      </c>
      <c r="I129" s="6">
        <v>27990</v>
      </c>
      <c r="J129" s="7">
        <v>0.64</v>
      </c>
      <c r="K129" s="7" t="str">
        <f>IF(Table1[[#This Row],[discount_percentage]]&gt;=50%, "YES", "NO")</f>
        <v>YES</v>
      </c>
      <c r="L129" s="7" t="str">
        <f>IF(Table1[[#This Row],[discount_percentage]]&lt;20%, "&lt;20%", IF(Table1[[#This Row],[discount_percentage]]&lt;=40%, "20%-40%", IF(Table1[[#This Row],[discount_percentage]]&lt;=60%, "41%-60%", IF(Table1[[#This Row],[discount_percentage]]&lt;=80%, "61%-80%", "&gt;80%"))))</f>
        <v>61%-80%</v>
      </c>
      <c r="M129" s="7" t="str">
        <f>IF(Table1[[#This Row],[discounted_price]]&lt;200, "&lt;200", IF(Table1[[#This Row],[discounted_price]]&lt;=500, "200-500", "&gt;500"))</f>
        <v>&gt;500</v>
      </c>
      <c r="N129" s="5">
        <v>4.2</v>
      </c>
      <c r="O129" s="8">
        <v>1269</v>
      </c>
      <c r="P129" s="9" t="str">
        <f>IF(Table1[[#This Row],[rating_count]]&gt;1000, "More than 1000", "Fewer than 1000")</f>
        <v>More than 1000</v>
      </c>
      <c r="Q129" s="8">
        <f>IFERROR( VALUE(Table1[[#This Row],[rating]]) * VALUE((Table1[[#This Row],[rating_count]]/1000)), 0)</f>
        <v>5.3297999999999996</v>
      </c>
      <c r="R129" s="6">
        <f>IFERROR( VALUE(Table1[[#This Row],[actual_price]]) * VALUE(Table1[[#This Row],[rating_count]]), 0)</f>
        <v>35519310</v>
      </c>
      <c r="S129" s="5" t="s">
        <v>1153</v>
      </c>
      <c r="T129" s="5" t="s">
        <v>1154</v>
      </c>
      <c r="U129" s="5" t="s">
        <v>1155</v>
      </c>
      <c r="V129" s="5" t="s">
        <v>1156</v>
      </c>
      <c r="W129" s="5" t="s">
        <v>1157</v>
      </c>
      <c r="X129" s="5" t="s">
        <v>1158</v>
      </c>
      <c r="Y129" s="5" t="s">
        <v>1159</v>
      </c>
      <c r="Z129" s="5" t="s">
        <v>1160</v>
      </c>
    </row>
    <row r="130" spans="1:26" ht="15.75">
      <c r="A130" s="5" t="s">
        <v>1161</v>
      </c>
      <c r="B130" s="5" t="s">
        <v>1162</v>
      </c>
      <c r="C130" s="5" t="str">
        <f>LEFT(Table1[[#This Row],[product_name]], 27)</f>
        <v>7SEVEN¬Æ Compatible Lg Smar</v>
      </c>
      <c r="D130" s="5" t="s">
        <v>462</v>
      </c>
      <c r="E130" s="5" t="str">
        <f>TRIM(LEFT(Table1[[#This Row],[category]], FIND("|", Table1[[#This Row],[category]]) - 1))</f>
        <v>Electronics</v>
      </c>
      <c r="F130" s="5" t="str">
        <f>TRIM(MID(Table1[[#This Row],[category]], FIND("|", Table1[[#This Row],[category]]) + 1, FIND("|", Table1[[#This Row],[category]], FIND("|", Table1[[#This Row],[category]]) + 1) - FIND("|", Table1[[#This Row],[category]]) - 1))</f>
        <v>HomeTheater,TV&amp;Video</v>
      </c>
      <c r="G130" s="5" t="str">
        <f>TRIM(MID(Table1[[#This Row],[category]], FIND("|", Table1[[#This Row],[category]], FIND("|", Table1[[#This Row],[category]]) + 1) + 1, FIND("|", Table1[[#This Row],[category]], FIND("|", Table1[[#This Row],[category]], FIND("|", Table1[[#This Row],[category]]) + 1) + 1) - FIND("|", Table1[[#This Row],[category]], FIND("|", Table1[[#This Row],[category]]) + 1) - 1))</f>
        <v>Accessories</v>
      </c>
      <c r="H130" s="5">
        <v>349</v>
      </c>
      <c r="I130" s="6">
        <v>599</v>
      </c>
      <c r="J130" s="7">
        <v>0.42</v>
      </c>
      <c r="K130" s="7" t="str">
        <f>IF(Table1[[#This Row],[discount_percentage]]&gt;=50%, "YES", "NO")</f>
        <v>NO</v>
      </c>
      <c r="L130" s="7" t="str">
        <f>IF(Table1[[#This Row],[discount_percentage]]&lt;20%, "&lt;20%", IF(Table1[[#This Row],[discount_percentage]]&lt;=40%, "20%-40%", IF(Table1[[#This Row],[discount_percentage]]&lt;=60%, "41%-60%", IF(Table1[[#This Row],[discount_percentage]]&lt;=80%, "61%-80%", "&gt;80%"))))</f>
        <v>41%-60%</v>
      </c>
      <c r="M130" s="7" t="str">
        <f>IF(Table1[[#This Row],[discounted_price]]&lt;200, "&lt;200", IF(Table1[[#This Row],[discounted_price]]&lt;=500, "200-500", "&gt;500"))</f>
        <v>200-500</v>
      </c>
      <c r="N130" s="5">
        <v>4.2</v>
      </c>
      <c r="O130" s="8">
        <v>284</v>
      </c>
      <c r="P130" s="9" t="str">
        <f>IF(Table1[[#This Row],[rating_count]]&gt;1000, "More than 1000", "Fewer than 1000")</f>
        <v>Fewer than 1000</v>
      </c>
      <c r="Q130" s="8">
        <f>IFERROR( VALUE(Table1[[#This Row],[rating]]) * VALUE((Table1[[#This Row],[rating_count]]/1000)), 0)</f>
        <v>1.1927999999999999</v>
      </c>
      <c r="R130" s="6">
        <f>IFERROR( VALUE(Table1[[#This Row],[actual_price]]) * VALUE(Table1[[#This Row],[rating_count]]), 0)</f>
        <v>170116</v>
      </c>
      <c r="S130" s="5" t="s">
        <v>1163</v>
      </c>
      <c r="T130" s="5" t="s">
        <v>1164</v>
      </c>
      <c r="U130" s="5" t="s">
        <v>1165</v>
      </c>
      <c r="V130" s="5" t="s">
        <v>1166</v>
      </c>
      <c r="W130" s="5" t="s">
        <v>1167</v>
      </c>
      <c r="X130" s="5" t="s">
        <v>1168</v>
      </c>
      <c r="Y130" s="5" t="s">
        <v>1169</v>
      </c>
      <c r="Z130" s="5" t="s">
        <v>1170</v>
      </c>
    </row>
    <row r="131" spans="1:26" ht="15.75">
      <c r="A131" s="5" t="s">
        <v>1171</v>
      </c>
      <c r="B131" s="5" t="s">
        <v>1172</v>
      </c>
      <c r="C131" s="5" t="str">
        <f>LEFT(Table1[[#This Row],[product_name]], 27)</f>
        <v>AmazonBasics 3.5mm to 2-Mal</v>
      </c>
      <c r="D131" s="5" t="s">
        <v>1173</v>
      </c>
      <c r="E131" s="5" t="str">
        <f>TRIM(LEFT(Table1[[#This Row],[category]], FIND("|", Table1[[#This Row],[category]]) - 1))</f>
        <v>Electronics</v>
      </c>
      <c r="F131" s="5" t="str">
        <f>TRIM(MID(Table1[[#This Row],[category]], FIND("|", Table1[[#This Row],[category]]) + 1, FIND("|", Table1[[#This Row],[category]], FIND("|", Table1[[#This Row],[category]]) + 1) - FIND("|", Table1[[#This Row],[category]]) - 1))</f>
        <v>HomeTheater,TV&amp;Video</v>
      </c>
      <c r="G131" s="5" t="str">
        <f>TRIM(MID(Table1[[#This Row],[category]], FIND("|", Table1[[#This Row],[category]], FIND("|", Table1[[#This Row],[category]]) + 1) + 1, FIND("|", Table1[[#This Row],[category]], FIND("|", Table1[[#This Row],[category]], FIND("|", Table1[[#This Row],[category]]) + 1) + 1) - FIND("|", Table1[[#This Row],[category]], FIND("|", Table1[[#This Row],[category]]) + 1) - 1))</f>
        <v>Accessories</v>
      </c>
      <c r="H131" s="5">
        <v>489</v>
      </c>
      <c r="I131" s="6">
        <v>1200</v>
      </c>
      <c r="J131" s="7">
        <v>0.59</v>
      </c>
      <c r="K131" s="7" t="str">
        <f>IF(Table1[[#This Row],[discount_percentage]]&gt;=50%, "YES", "NO")</f>
        <v>YES</v>
      </c>
      <c r="L131" s="7" t="str">
        <f>IF(Table1[[#This Row],[discount_percentage]]&lt;20%, "&lt;20%", IF(Table1[[#This Row],[discount_percentage]]&lt;=40%, "20%-40%", IF(Table1[[#This Row],[discount_percentage]]&lt;=60%, "41%-60%", IF(Table1[[#This Row],[discount_percentage]]&lt;=80%, "61%-80%", "&gt;80%"))))</f>
        <v>41%-60%</v>
      </c>
      <c r="M131" s="7" t="str">
        <f>IF(Table1[[#This Row],[discounted_price]]&lt;200, "&lt;200", IF(Table1[[#This Row],[discounted_price]]&lt;=500, "200-500", "&gt;500"))</f>
        <v>200-500</v>
      </c>
      <c r="N131" s="5">
        <v>4.4000000000000004</v>
      </c>
      <c r="O131" s="8">
        <v>69538</v>
      </c>
      <c r="P131" s="9" t="str">
        <f>IF(Table1[[#This Row],[rating_count]]&gt;1000, "More than 1000", "Fewer than 1000")</f>
        <v>More than 1000</v>
      </c>
      <c r="Q131" s="8">
        <f>IFERROR( VALUE(Table1[[#This Row],[rating]]) * VALUE((Table1[[#This Row],[rating_count]]/1000)), 0)</f>
        <v>305.96719999999999</v>
      </c>
      <c r="R131" s="6">
        <f>IFERROR( VALUE(Table1[[#This Row],[actual_price]]) * VALUE(Table1[[#This Row],[rating_count]]), 0)</f>
        <v>83445600</v>
      </c>
      <c r="S131" s="5" t="s">
        <v>1174</v>
      </c>
      <c r="T131" s="5" t="s">
        <v>1175</v>
      </c>
      <c r="U131" s="5" t="s">
        <v>1176</v>
      </c>
      <c r="V131" s="5" t="s">
        <v>1177</v>
      </c>
      <c r="W131" s="5" t="s">
        <v>1178</v>
      </c>
      <c r="X131" s="5" t="s">
        <v>1179</v>
      </c>
      <c r="Y131" s="5" t="s">
        <v>1180</v>
      </c>
      <c r="Z131" s="5" t="s">
        <v>1181</v>
      </c>
    </row>
    <row r="132" spans="1:26" ht="15.75">
      <c r="A132" s="5" t="s">
        <v>1182</v>
      </c>
      <c r="B132" s="5" t="s">
        <v>1183</v>
      </c>
      <c r="C132" s="5" t="str">
        <f>LEFT(Table1[[#This Row],[product_name]], 27)</f>
        <v>Acer 109 cm (43 inches) I S</v>
      </c>
      <c r="D132" s="5" t="s">
        <v>169</v>
      </c>
      <c r="E132" s="5" t="str">
        <f>TRIM(LEFT(Table1[[#This Row],[category]], FIND("|", Table1[[#This Row],[category]]) - 1))</f>
        <v>Electronics</v>
      </c>
      <c r="F132" s="5" t="str">
        <f>TRIM(MID(Table1[[#This Row],[category]], FIND("|", Table1[[#This Row],[category]]) + 1, FIND("|", Table1[[#This Row],[category]], FIND("|", Table1[[#This Row],[category]]) + 1) - FIND("|", Table1[[#This Row],[category]]) - 1))</f>
        <v>HomeTheater,TV&amp;Video</v>
      </c>
      <c r="G132" s="5" t="str">
        <f>TRIM(MID(Table1[[#This Row],[category]], FIND("|", Table1[[#This Row],[category]], FIND("|", Table1[[#This Row],[category]]) + 1) + 1, FIND("|", Table1[[#This Row],[category]], FIND("|", Table1[[#This Row],[category]], FIND("|", Table1[[#This Row],[category]]) + 1) + 1) - FIND("|", Table1[[#This Row],[category]], FIND("|", Table1[[#This Row],[category]]) + 1) - 1))</f>
        <v>Televisions</v>
      </c>
      <c r="H132" s="6">
        <v>23999</v>
      </c>
      <c r="I132" s="6">
        <v>34990</v>
      </c>
      <c r="J132" s="7">
        <v>0.31</v>
      </c>
      <c r="K132" s="7" t="str">
        <f>IF(Table1[[#This Row],[discount_percentage]]&gt;=50%, "YES", "NO")</f>
        <v>NO</v>
      </c>
      <c r="L132" s="7" t="str">
        <f>IF(Table1[[#This Row],[discount_percentage]]&lt;20%, "&lt;20%", IF(Table1[[#This Row],[discount_percentage]]&lt;=40%, "20%-40%", IF(Table1[[#This Row],[discount_percentage]]&lt;=60%, "41%-60%", IF(Table1[[#This Row],[discount_percentage]]&lt;=80%, "61%-80%", "&gt;80%"))))</f>
        <v>20%-40%</v>
      </c>
      <c r="M132" s="7" t="str">
        <f>IF(Table1[[#This Row],[discounted_price]]&lt;200, "&lt;200", IF(Table1[[#This Row],[discounted_price]]&lt;=500, "200-500", "&gt;500"))</f>
        <v>&gt;500</v>
      </c>
      <c r="N132" s="5">
        <v>4.3</v>
      </c>
      <c r="O132" s="8">
        <v>4703</v>
      </c>
      <c r="P132" s="9" t="str">
        <f>IF(Table1[[#This Row],[rating_count]]&gt;1000, "More than 1000", "Fewer than 1000")</f>
        <v>More than 1000</v>
      </c>
      <c r="Q132" s="8">
        <f>IFERROR( VALUE(Table1[[#This Row],[rating]]) * VALUE((Table1[[#This Row],[rating_count]]/1000)), 0)</f>
        <v>20.222899999999999</v>
      </c>
      <c r="R132" s="6">
        <f>IFERROR( VALUE(Table1[[#This Row],[actual_price]]) * VALUE(Table1[[#This Row],[rating_count]]), 0)</f>
        <v>164557970</v>
      </c>
      <c r="S132" s="5" t="s">
        <v>805</v>
      </c>
      <c r="T132" s="5" t="s">
        <v>246</v>
      </c>
      <c r="U132" s="5" t="s">
        <v>247</v>
      </c>
      <c r="V132" s="5" t="s">
        <v>248</v>
      </c>
      <c r="W132" s="5" t="s">
        <v>249</v>
      </c>
      <c r="X132" s="5" t="s">
        <v>13024</v>
      </c>
      <c r="Y132" s="5" t="s">
        <v>1184</v>
      </c>
      <c r="Z132" s="5" t="s">
        <v>1185</v>
      </c>
    </row>
    <row r="133" spans="1:26" ht="15.75">
      <c r="A133" s="5" t="s">
        <v>1186</v>
      </c>
      <c r="B133" s="5" t="s">
        <v>1187</v>
      </c>
      <c r="C133" s="5" t="str">
        <f>LEFT(Table1[[#This Row],[product_name]], 27)</f>
        <v>Wayona Usb Type C 65W 6Ft/2</v>
      </c>
      <c r="D133" s="5" t="s">
        <v>18</v>
      </c>
      <c r="E133" s="5" t="str">
        <f>TRIM(LEFT(Table1[[#This Row],[category]], FIND("|", Table1[[#This Row],[category]]) - 1))</f>
        <v>Computers&amp;Accessories</v>
      </c>
      <c r="F133" s="5" t="str">
        <f>TRIM(MID(Table1[[#This Row],[category]], FIND("|", Table1[[#This Row],[category]]) + 1, FIND("|", Table1[[#This Row],[category]], FIND("|", Table1[[#This Row],[category]]) + 1) - FIND("|", Table1[[#This Row],[category]]) - 1))</f>
        <v>Accessories&amp;Peripherals</v>
      </c>
      <c r="G13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3" s="5">
        <v>399</v>
      </c>
      <c r="I133" s="6">
        <v>999</v>
      </c>
      <c r="J133" s="7">
        <v>0.6</v>
      </c>
      <c r="K133" s="7" t="str">
        <f>IF(Table1[[#This Row],[discount_percentage]]&gt;=50%, "YES", "NO")</f>
        <v>YES</v>
      </c>
      <c r="L133" s="7" t="str">
        <f>IF(Table1[[#This Row],[discount_percentage]]&lt;20%, "&lt;20%", IF(Table1[[#This Row],[discount_percentage]]&lt;=40%, "20%-40%", IF(Table1[[#This Row],[discount_percentage]]&lt;=60%, "41%-60%", IF(Table1[[#This Row],[discount_percentage]]&lt;=80%, "61%-80%", "&gt;80%"))))</f>
        <v>41%-60%</v>
      </c>
      <c r="M133" s="7" t="str">
        <f>IF(Table1[[#This Row],[discounted_price]]&lt;200, "&lt;200", IF(Table1[[#This Row],[discounted_price]]&lt;=500, "200-500", "&gt;500"))</f>
        <v>200-500</v>
      </c>
      <c r="N133" s="5">
        <v>4.3</v>
      </c>
      <c r="O133" s="8">
        <v>2806</v>
      </c>
      <c r="P133" s="9" t="str">
        <f>IF(Table1[[#This Row],[rating_count]]&gt;1000, "More than 1000", "Fewer than 1000")</f>
        <v>More than 1000</v>
      </c>
      <c r="Q133" s="8">
        <f>IFERROR( VALUE(Table1[[#This Row],[rating]]) * VALUE((Table1[[#This Row],[rating_count]]/1000)), 0)</f>
        <v>12.065799999999999</v>
      </c>
      <c r="R133" s="6">
        <f>IFERROR( VALUE(Table1[[#This Row],[actual_price]]) * VALUE(Table1[[#This Row],[rating_count]]), 0)</f>
        <v>2803194</v>
      </c>
      <c r="S133" s="5" t="s">
        <v>1188</v>
      </c>
      <c r="T133" s="5" t="s">
        <v>964</v>
      </c>
      <c r="U133" s="5" t="s">
        <v>965</v>
      </c>
      <c r="V133" s="5" t="s">
        <v>966</v>
      </c>
      <c r="W133" s="5" t="s">
        <v>967</v>
      </c>
      <c r="X133" s="5" t="s">
        <v>968</v>
      </c>
      <c r="Y133" s="5" t="s">
        <v>1189</v>
      </c>
      <c r="Z133" s="5" t="s">
        <v>1190</v>
      </c>
    </row>
    <row r="134" spans="1:26" ht="15.75">
      <c r="A134" s="5" t="s">
        <v>1191</v>
      </c>
      <c r="B134" s="5" t="s">
        <v>1192</v>
      </c>
      <c r="C134" s="5" t="str">
        <f>LEFT(Table1[[#This Row],[product_name]], 27)</f>
        <v>Saifsmart Outlet Wall Mount</v>
      </c>
      <c r="D134" s="5" t="s">
        <v>1193</v>
      </c>
      <c r="E134" s="5" t="str">
        <f>TRIM(LEFT(Table1[[#This Row],[category]], FIND("|", Table1[[#This Row],[category]]) - 1))</f>
        <v>Electronics</v>
      </c>
      <c r="F134" s="5" t="str">
        <f>TRIM(MID(Table1[[#This Row],[category]], FIND("|", Table1[[#This Row],[category]]) + 1, FIND("|", Table1[[#This Row],[category]], FIND("|", Table1[[#This Row],[category]]) + 1) - FIND("|", Table1[[#This Row],[category]]) - 1))</f>
        <v>HomeAudio</v>
      </c>
      <c r="G134" s="5" t="str">
        <f>TRIM(MID(Table1[[#This Row],[category]], FIND("|", Table1[[#This Row],[category]], FIND("|", Table1[[#This Row],[category]]) + 1) + 1, FIND("|", Table1[[#This Row],[category]], FIND("|", Table1[[#This Row],[category]], FIND("|", Table1[[#This Row],[category]]) + 1) + 1) - FIND("|", Table1[[#This Row],[category]], FIND("|", Table1[[#This Row],[category]]) + 1) - 1))</f>
        <v>Accessories</v>
      </c>
      <c r="H134" s="5">
        <v>349</v>
      </c>
      <c r="I134" s="6">
        <v>1299</v>
      </c>
      <c r="J134" s="7">
        <v>0.73</v>
      </c>
      <c r="K134" s="7" t="str">
        <f>IF(Table1[[#This Row],[discount_percentage]]&gt;=50%, "YES", "NO")</f>
        <v>YES</v>
      </c>
      <c r="L134" s="7" t="str">
        <f>IF(Table1[[#This Row],[discount_percentage]]&lt;20%, "&lt;20%", IF(Table1[[#This Row],[discount_percentage]]&lt;=40%, "20%-40%", IF(Table1[[#This Row],[discount_percentage]]&lt;=60%, "41%-60%", IF(Table1[[#This Row],[discount_percentage]]&lt;=80%, "61%-80%", "&gt;80%"))))</f>
        <v>61%-80%</v>
      </c>
      <c r="M134" s="7" t="str">
        <f>IF(Table1[[#This Row],[discounted_price]]&lt;200, "&lt;200", IF(Table1[[#This Row],[discounted_price]]&lt;=500, "200-500", "&gt;500"))</f>
        <v>200-500</v>
      </c>
      <c r="N134" s="5">
        <v>4</v>
      </c>
      <c r="O134" s="8">
        <v>3295</v>
      </c>
      <c r="P134" s="9" t="str">
        <f>IF(Table1[[#This Row],[rating_count]]&gt;1000, "More than 1000", "Fewer than 1000")</f>
        <v>More than 1000</v>
      </c>
      <c r="Q134" s="8">
        <f>IFERROR( VALUE(Table1[[#This Row],[rating]]) * VALUE((Table1[[#This Row],[rating_count]]/1000)), 0)</f>
        <v>13.18</v>
      </c>
      <c r="R134" s="6">
        <f>IFERROR( VALUE(Table1[[#This Row],[actual_price]]) * VALUE(Table1[[#This Row],[rating_count]]), 0)</f>
        <v>4280205</v>
      </c>
      <c r="S134" s="5" t="s">
        <v>1194</v>
      </c>
      <c r="T134" s="5" t="s">
        <v>1195</v>
      </c>
      <c r="U134" s="5" t="s">
        <v>1196</v>
      </c>
      <c r="V134" s="5" t="s">
        <v>1197</v>
      </c>
      <c r="W134" s="5" t="s">
        <v>1198</v>
      </c>
      <c r="X134" s="5" t="s">
        <v>1199</v>
      </c>
      <c r="Y134" s="5" t="s">
        <v>1200</v>
      </c>
      <c r="Z134" s="5" t="s">
        <v>1201</v>
      </c>
    </row>
    <row r="135" spans="1:26" ht="15.75">
      <c r="A135" s="5" t="s">
        <v>1202</v>
      </c>
      <c r="B135" s="5" t="s">
        <v>1203</v>
      </c>
      <c r="C135" s="5" t="str">
        <f>LEFT(Table1[[#This Row],[product_name]], 27)</f>
        <v xml:space="preserve">MI 2-in-1 USB Type C Cable </v>
      </c>
      <c r="D135" s="5" t="s">
        <v>18</v>
      </c>
      <c r="E135" s="5" t="str">
        <f>TRIM(LEFT(Table1[[#This Row],[category]], FIND("|", Table1[[#This Row],[category]]) - 1))</f>
        <v>Computers&amp;Accessories</v>
      </c>
      <c r="F135" s="5" t="str">
        <f>TRIM(MID(Table1[[#This Row],[category]], FIND("|", Table1[[#This Row],[category]]) + 1, FIND("|", Table1[[#This Row],[category]], FIND("|", Table1[[#This Row],[category]]) + 1) - FIND("|", Table1[[#This Row],[category]]) - 1))</f>
        <v>Accessories&amp;Peripherals</v>
      </c>
      <c r="G13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5" s="5">
        <v>179</v>
      </c>
      <c r="I135" s="6">
        <v>299</v>
      </c>
      <c r="J135" s="7">
        <v>0.4</v>
      </c>
      <c r="K135" s="7" t="str">
        <f>IF(Table1[[#This Row],[discount_percentage]]&gt;=50%, "YES", "NO")</f>
        <v>NO</v>
      </c>
      <c r="L135" s="7" t="str">
        <f>IF(Table1[[#This Row],[discount_percentage]]&lt;20%, "&lt;20%", IF(Table1[[#This Row],[discount_percentage]]&lt;=40%, "20%-40%", IF(Table1[[#This Row],[discount_percentage]]&lt;=60%, "41%-60%", IF(Table1[[#This Row],[discount_percentage]]&lt;=80%, "61%-80%", "&gt;80%"))))</f>
        <v>20%-40%</v>
      </c>
      <c r="M135" s="7" t="str">
        <f>IF(Table1[[#This Row],[discounted_price]]&lt;200, "&lt;200", IF(Table1[[#This Row],[discounted_price]]&lt;=500, "200-500", "&gt;500"))</f>
        <v>&lt;200</v>
      </c>
      <c r="N135" s="5">
        <v>3.9</v>
      </c>
      <c r="O135" s="8">
        <v>81</v>
      </c>
      <c r="P135" s="9" t="str">
        <f>IF(Table1[[#This Row],[rating_count]]&gt;1000, "More than 1000", "Fewer than 1000")</f>
        <v>Fewer than 1000</v>
      </c>
      <c r="Q135" s="8">
        <f>IFERROR( VALUE(Table1[[#This Row],[rating]]) * VALUE((Table1[[#This Row],[rating_count]]/1000)), 0)</f>
        <v>0.31590000000000001</v>
      </c>
      <c r="R135" s="6">
        <f>IFERROR( VALUE(Table1[[#This Row],[actual_price]]) * VALUE(Table1[[#This Row],[rating_count]]), 0)</f>
        <v>24219</v>
      </c>
      <c r="S135" s="5" t="s">
        <v>1204</v>
      </c>
      <c r="T135" s="5" t="s">
        <v>1205</v>
      </c>
      <c r="U135" s="5" t="s">
        <v>1206</v>
      </c>
      <c r="V135" s="5" t="s">
        <v>1207</v>
      </c>
      <c r="W135" s="5" t="s">
        <v>1208</v>
      </c>
      <c r="X135" s="5" t="s">
        <v>1209</v>
      </c>
      <c r="Y135" s="5" t="s">
        <v>1210</v>
      </c>
      <c r="Z135" s="5" t="s">
        <v>1211</v>
      </c>
    </row>
    <row r="136" spans="1:26" ht="15.75">
      <c r="A136" s="5" t="s">
        <v>1212</v>
      </c>
      <c r="B136" s="5" t="s">
        <v>1213</v>
      </c>
      <c r="C136" s="5" t="str">
        <f>LEFT(Table1[[#This Row],[product_name]], 27)</f>
        <v>AmazonBasics New Release AB</v>
      </c>
      <c r="D136" s="5" t="s">
        <v>18</v>
      </c>
      <c r="E136" s="5" t="str">
        <f>TRIM(LEFT(Table1[[#This Row],[category]], FIND("|", Table1[[#This Row],[category]]) - 1))</f>
        <v>Computers&amp;Accessories</v>
      </c>
      <c r="F136" s="5" t="str">
        <f>TRIM(MID(Table1[[#This Row],[category]], FIND("|", Table1[[#This Row],[category]]) + 1, FIND("|", Table1[[#This Row],[category]], FIND("|", Table1[[#This Row],[category]]) + 1) - FIND("|", Table1[[#This Row],[category]]) - 1))</f>
        <v>Accessories&amp;Peripherals</v>
      </c>
      <c r="G13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6" s="5">
        <v>689</v>
      </c>
      <c r="I136" s="6">
        <v>1500</v>
      </c>
      <c r="J136" s="7">
        <v>0.54</v>
      </c>
      <c r="K136" s="7" t="str">
        <f>IF(Table1[[#This Row],[discount_percentage]]&gt;=50%, "YES", "NO")</f>
        <v>YES</v>
      </c>
      <c r="L136" s="7" t="str">
        <f>IF(Table1[[#This Row],[discount_percentage]]&lt;20%, "&lt;20%", IF(Table1[[#This Row],[discount_percentage]]&lt;=40%, "20%-40%", IF(Table1[[#This Row],[discount_percentage]]&lt;=60%, "41%-60%", IF(Table1[[#This Row],[discount_percentage]]&lt;=80%, "61%-80%", "&gt;80%"))))</f>
        <v>41%-60%</v>
      </c>
      <c r="M136" s="7" t="str">
        <f>IF(Table1[[#This Row],[discounted_price]]&lt;200, "&lt;200", IF(Table1[[#This Row],[discounted_price]]&lt;=500, "200-500", "&gt;500"))</f>
        <v>&gt;500</v>
      </c>
      <c r="N136" s="5">
        <v>4.2</v>
      </c>
      <c r="O136" s="8">
        <v>42301</v>
      </c>
      <c r="P136" s="9" t="str">
        <f>IF(Table1[[#This Row],[rating_count]]&gt;1000, "More than 1000", "Fewer than 1000")</f>
        <v>More than 1000</v>
      </c>
      <c r="Q136" s="8">
        <f>IFERROR( VALUE(Table1[[#This Row],[rating]]) * VALUE((Table1[[#This Row],[rating_count]]/1000)), 0)</f>
        <v>177.66420000000002</v>
      </c>
      <c r="R136" s="6">
        <f>IFERROR( VALUE(Table1[[#This Row],[actual_price]]) * VALUE(Table1[[#This Row],[rating_count]]), 0)</f>
        <v>63451500</v>
      </c>
      <c r="S136" s="5" t="s">
        <v>1214</v>
      </c>
      <c r="T136" s="5" t="s">
        <v>1215</v>
      </c>
      <c r="U136" s="5" t="s">
        <v>1216</v>
      </c>
      <c r="V136" s="5" t="s">
        <v>1217</v>
      </c>
      <c r="W136" s="5" t="s">
        <v>1218</v>
      </c>
      <c r="X136" s="5" t="s">
        <v>1219</v>
      </c>
      <c r="Y136" s="5" t="s">
        <v>1220</v>
      </c>
      <c r="Z136" s="5" t="s">
        <v>1221</v>
      </c>
    </row>
    <row r="137" spans="1:26" ht="15.75">
      <c r="A137" s="5" t="s">
        <v>1222</v>
      </c>
      <c r="B137" s="5" t="s">
        <v>1223</v>
      </c>
      <c r="C137" s="5" t="str">
        <f>LEFT(Table1[[#This Row],[product_name]], 27)</f>
        <v>LG 108 cm (43 inches) 4K Ul</v>
      </c>
      <c r="D137" s="5" t="s">
        <v>169</v>
      </c>
      <c r="E137" s="5" t="str">
        <f>TRIM(LEFT(Table1[[#This Row],[category]], FIND("|", Table1[[#This Row],[category]]) - 1))</f>
        <v>Electronics</v>
      </c>
      <c r="F137" s="5" t="str">
        <f>TRIM(MID(Table1[[#This Row],[category]], FIND("|", Table1[[#This Row],[category]]) + 1, FIND("|", Table1[[#This Row],[category]], FIND("|", Table1[[#This Row],[category]]) + 1) - FIND("|", Table1[[#This Row],[category]]) - 1))</f>
        <v>HomeTheater,TV&amp;Video</v>
      </c>
      <c r="G137" s="5" t="str">
        <f>TRIM(MID(Table1[[#This Row],[category]], FIND("|", Table1[[#This Row],[category]], FIND("|", Table1[[#This Row],[category]]) + 1) + 1, FIND("|", Table1[[#This Row],[category]], FIND("|", Table1[[#This Row],[category]], FIND("|", Table1[[#This Row],[category]]) + 1) + 1) - FIND("|", Table1[[#This Row],[category]], FIND("|", Table1[[#This Row],[category]]) + 1) - 1))</f>
        <v>Televisions</v>
      </c>
      <c r="H137" s="6">
        <v>30990</v>
      </c>
      <c r="I137" s="6">
        <v>49990</v>
      </c>
      <c r="J137" s="7">
        <v>0.38</v>
      </c>
      <c r="K137" s="7" t="str">
        <f>IF(Table1[[#This Row],[discount_percentage]]&gt;=50%, "YES", "NO")</f>
        <v>NO</v>
      </c>
      <c r="L137" s="7" t="str">
        <f>IF(Table1[[#This Row],[discount_percentage]]&lt;20%, "&lt;20%", IF(Table1[[#This Row],[discount_percentage]]&lt;=40%, "20%-40%", IF(Table1[[#This Row],[discount_percentage]]&lt;=60%, "41%-60%", IF(Table1[[#This Row],[discount_percentage]]&lt;=80%, "61%-80%", "&gt;80%"))))</f>
        <v>20%-40%</v>
      </c>
      <c r="M137" s="7" t="str">
        <f>IF(Table1[[#This Row],[discounted_price]]&lt;200, "&lt;200", IF(Table1[[#This Row],[discounted_price]]&lt;=500, "200-500", "&gt;500"))</f>
        <v>&gt;500</v>
      </c>
      <c r="N137" s="5">
        <v>4.3</v>
      </c>
      <c r="O137" s="8">
        <v>1376</v>
      </c>
      <c r="P137" s="9" t="str">
        <f>IF(Table1[[#This Row],[rating_count]]&gt;1000, "More than 1000", "Fewer than 1000")</f>
        <v>More than 1000</v>
      </c>
      <c r="Q137" s="8">
        <f>IFERROR( VALUE(Table1[[#This Row],[rating]]) * VALUE((Table1[[#This Row],[rating_count]]/1000)), 0)</f>
        <v>5.9167999999999994</v>
      </c>
      <c r="R137" s="6">
        <f>IFERROR( VALUE(Table1[[#This Row],[actual_price]]) * VALUE(Table1[[#This Row],[rating_count]]), 0)</f>
        <v>68786240</v>
      </c>
      <c r="S137" s="5" t="s">
        <v>1224</v>
      </c>
      <c r="T137" s="5" t="s">
        <v>1225</v>
      </c>
      <c r="U137" s="5" t="s">
        <v>1226</v>
      </c>
      <c r="V137" s="5" t="s">
        <v>1227</v>
      </c>
      <c r="W137" s="5" t="s">
        <v>1228</v>
      </c>
      <c r="X137" s="5" t="s">
        <v>1229</v>
      </c>
      <c r="Y137" s="5" t="s">
        <v>1230</v>
      </c>
      <c r="Z137" s="5" t="s">
        <v>1231</v>
      </c>
    </row>
    <row r="138" spans="1:26" ht="15.75">
      <c r="A138" s="5" t="s">
        <v>1232</v>
      </c>
      <c r="B138" s="5" t="s">
        <v>1233</v>
      </c>
      <c r="C138" s="5" t="str">
        <f>LEFT(Table1[[#This Row],[product_name]], 27)</f>
        <v>pTron Solero 331 3.4Amps Mu</v>
      </c>
      <c r="D138" s="5" t="s">
        <v>18</v>
      </c>
      <c r="E138" s="5" t="str">
        <f>TRIM(LEFT(Table1[[#This Row],[category]], FIND("|", Table1[[#This Row],[category]]) - 1))</f>
        <v>Computers&amp;Accessories</v>
      </c>
      <c r="F138" s="5" t="str">
        <f>TRIM(MID(Table1[[#This Row],[category]], FIND("|", Table1[[#This Row],[category]]) + 1, FIND("|", Table1[[#This Row],[category]], FIND("|", Table1[[#This Row],[category]]) + 1) - FIND("|", Table1[[#This Row],[category]]) - 1))</f>
        <v>Accessories&amp;Peripherals</v>
      </c>
      <c r="G13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8" s="5">
        <v>249</v>
      </c>
      <c r="I138" s="6">
        <v>931</v>
      </c>
      <c r="J138" s="7">
        <v>0.73</v>
      </c>
      <c r="K138" s="7" t="str">
        <f>IF(Table1[[#This Row],[discount_percentage]]&gt;=50%, "YES", "NO")</f>
        <v>YES</v>
      </c>
      <c r="L138" s="7" t="str">
        <f>IF(Table1[[#This Row],[discount_percentage]]&lt;20%, "&lt;20%", IF(Table1[[#This Row],[discount_percentage]]&lt;=40%, "20%-40%", IF(Table1[[#This Row],[discount_percentage]]&lt;=60%, "41%-60%", IF(Table1[[#This Row],[discount_percentage]]&lt;=80%, "61%-80%", "&gt;80%"))))</f>
        <v>61%-80%</v>
      </c>
      <c r="M138" s="7" t="str">
        <f>IF(Table1[[#This Row],[discounted_price]]&lt;200, "&lt;200", IF(Table1[[#This Row],[discounted_price]]&lt;=500, "200-500", "&gt;500"))</f>
        <v>200-500</v>
      </c>
      <c r="N138" s="5">
        <v>3.9</v>
      </c>
      <c r="O138" s="8">
        <v>1075</v>
      </c>
      <c r="P138" s="9" t="str">
        <f>IF(Table1[[#This Row],[rating_count]]&gt;1000, "More than 1000", "Fewer than 1000")</f>
        <v>More than 1000</v>
      </c>
      <c r="Q138" s="8">
        <f>IFERROR( VALUE(Table1[[#This Row],[rating]]) * VALUE((Table1[[#This Row],[rating_count]]/1000)), 0)</f>
        <v>4.1924999999999999</v>
      </c>
      <c r="R138" s="6">
        <f>IFERROR( VALUE(Table1[[#This Row],[actual_price]]) * VALUE(Table1[[#This Row],[rating_count]]), 0)</f>
        <v>1000825</v>
      </c>
      <c r="S138" s="5" t="s">
        <v>1234</v>
      </c>
      <c r="T138" s="5" t="s">
        <v>343</v>
      </c>
      <c r="U138" s="5" t="s">
        <v>344</v>
      </c>
      <c r="V138" s="5" t="s">
        <v>345</v>
      </c>
      <c r="W138" s="5" t="s">
        <v>346</v>
      </c>
      <c r="X138" s="5" t="s">
        <v>347</v>
      </c>
      <c r="Y138" s="5" t="s">
        <v>1235</v>
      </c>
      <c r="Z138" s="5" t="s">
        <v>1236</v>
      </c>
    </row>
    <row r="139" spans="1:26" ht="15.75">
      <c r="A139" s="5" t="s">
        <v>1237</v>
      </c>
      <c r="B139" s="5" t="s">
        <v>1238</v>
      </c>
      <c r="C139" s="5" t="str">
        <f>LEFT(Table1[[#This Row],[product_name]], 27)</f>
        <v>10k 8k 4k HDMI Cable, Certi</v>
      </c>
      <c r="D139" s="5" t="s">
        <v>129</v>
      </c>
      <c r="E139" s="5" t="str">
        <f>TRIM(LEFT(Table1[[#This Row],[category]], FIND("|", Table1[[#This Row],[category]]) - 1))</f>
        <v>Electronics</v>
      </c>
      <c r="F139" s="5" t="str">
        <f>TRIM(MID(Table1[[#This Row],[category]], FIND("|", Table1[[#This Row],[category]]) + 1, FIND("|", Table1[[#This Row],[category]], FIND("|", Table1[[#This Row],[category]]) + 1) - FIND("|", Table1[[#This Row],[category]]) - 1))</f>
        <v>HomeTheater,TV&amp;Video</v>
      </c>
      <c r="G139" s="5" t="str">
        <f>TRIM(MID(Table1[[#This Row],[category]], FIND("|", Table1[[#This Row],[category]], FIND("|", Table1[[#This Row],[category]]) + 1) + 1, FIND("|", Table1[[#This Row],[category]], FIND("|", Table1[[#This Row],[category]], FIND("|", Table1[[#This Row],[category]]) + 1) + 1) - FIND("|", Table1[[#This Row],[category]], FIND("|", Table1[[#This Row],[category]]) + 1) - 1))</f>
        <v>Accessories</v>
      </c>
      <c r="H139" s="5">
        <v>999</v>
      </c>
      <c r="I139" s="6">
        <v>2399</v>
      </c>
      <c r="J139" s="7">
        <v>0.57999999999999996</v>
      </c>
      <c r="K139" s="7" t="str">
        <f>IF(Table1[[#This Row],[discount_percentage]]&gt;=50%, "YES", "NO")</f>
        <v>YES</v>
      </c>
      <c r="L139" s="7" t="str">
        <f>IF(Table1[[#This Row],[discount_percentage]]&lt;20%, "&lt;20%", IF(Table1[[#This Row],[discount_percentage]]&lt;=40%, "20%-40%", IF(Table1[[#This Row],[discount_percentage]]&lt;=60%, "41%-60%", IF(Table1[[#This Row],[discount_percentage]]&lt;=80%, "61%-80%", "&gt;80%"))))</f>
        <v>41%-60%</v>
      </c>
      <c r="M139" s="7" t="str">
        <f>IF(Table1[[#This Row],[discounted_price]]&lt;200, "&lt;200", IF(Table1[[#This Row],[discounted_price]]&lt;=500, "200-500", "&gt;500"))</f>
        <v>&gt;500</v>
      </c>
      <c r="N139" s="5">
        <v>4.5999999999999996</v>
      </c>
      <c r="O139" s="8">
        <v>3664</v>
      </c>
      <c r="P139" s="9" t="str">
        <f>IF(Table1[[#This Row],[rating_count]]&gt;1000, "More than 1000", "Fewer than 1000")</f>
        <v>More than 1000</v>
      </c>
      <c r="Q139" s="8">
        <f>IFERROR( VALUE(Table1[[#This Row],[rating]]) * VALUE((Table1[[#This Row],[rating_count]]/1000)), 0)</f>
        <v>16.854399999999998</v>
      </c>
      <c r="R139" s="6">
        <f>IFERROR( VALUE(Table1[[#This Row],[actual_price]]) * VALUE(Table1[[#This Row],[rating_count]]), 0)</f>
        <v>8789936</v>
      </c>
      <c r="S139" s="5" t="s">
        <v>1239</v>
      </c>
      <c r="T139" s="5" t="s">
        <v>1240</v>
      </c>
      <c r="U139" s="5" t="s">
        <v>1241</v>
      </c>
      <c r="V139" s="5" t="s">
        <v>1242</v>
      </c>
      <c r="W139" s="5" t="s">
        <v>1243</v>
      </c>
      <c r="X139" s="5" t="s">
        <v>1244</v>
      </c>
      <c r="Y139" s="5" t="s">
        <v>1245</v>
      </c>
      <c r="Z139" s="5" t="s">
        <v>1246</v>
      </c>
    </row>
    <row r="140" spans="1:26" ht="15.75">
      <c r="A140" s="5" t="s">
        <v>1247</v>
      </c>
      <c r="B140" s="5" t="s">
        <v>1248</v>
      </c>
      <c r="C140" s="5" t="str">
        <f>LEFT(Table1[[#This Row],[product_name]], 27)</f>
        <v>LRIPL Compatible Sony Bravi</v>
      </c>
      <c r="D140" s="5" t="s">
        <v>462</v>
      </c>
      <c r="E140" s="5" t="str">
        <f>TRIM(LEFT(Table1[[#This Row],[category]], FIND("|", Table1[[#This Row],[category]]) - 1))</f>
        <v>Electronics</v>
      </c>
      <c r="F140" s="5" t="str">
        <f>TRIM(MID(Table1[[#This Row],[category]], FIND("|", Table1[[#This Row],[category]]) + 1, FIND("|", Table1[[#This Row],[category]], FIND("|", Table1[[#This Row],[category]]) + 1) - FIND("|", Table1[[#This Row],[category]]) - 1))</f>
        <v>HomeTheater,TV&amp;Video</v>
      </c>
      <c r="G140" s="5" t="str">
        <f>TRIM(MID(Table1[[#This Row],[category]], FIND("|", Table1[[#This Row],[category]], FIND("|", Table1[[#This Row],[category]]) + 1) + 1, FIND("|", Table1[[#This Row],[category]], FIND("|", Table1[[#This Row],[category]], FIND("|", Table1[[#This Row],[category]]) + 1) + 1) - FIND("|", Table1[[#This Row],[category]], FIND("|", Table1[[#This Row],[category]]) + 1) - 1))</f>
        <v>Accessories</v>
      </c>
      <c r="H140" s="5">
        <v>399</v>
      </c>
      <c r="I140" s="6">
        <v>399</v>
      </c>
      <c r="J140" s="7">
        <v>0</v>
      </c>
      <c r="K140" s="7" t="str">
        <f>IF(Table1[[#This Row],[discount_percentage]]&gt;=50%, "YES", "NO")</f>
        <v>NO</v>
      </c>
      <c r="L140" s="7" t="str">
        <f>IF(Table1[[#This Row],[discount_percentage]]&lt;20%, "&lt;20%", IF(Table1[[#This Row],[discount_percentage]]&lt;=40%, "20%-40%", IF(Table1[[#This Row],[discount_percentage]]&lt;=60%, "41%-60%", IF(Table1[[#This Row],[discount_percentage]]&lt;=80%, "61%-80%", "&gt;80%"))))</f>
        <v>&lt;20%</v>
      </c>
      <c r="M140" s="7" t="str">
        <f>IF(Table1[[#This Row],[discounted_price]]&lt;200, "&lt;200", IF(Table1[[#This Row],[discounted_price]]&lt;=500, "200-500", "&gt;500"))</f>
        <v>200-500</v>
      </c>
      <c r="N140" s="5">
        <v>3.9</v>
      </c>
      <c r="O140" s="8">
        <v>1951</v>
      </c>
      <c r="P140" s="9" t="str">
        <f>IF(Table1[[#This Row],[rating_count]]&gt;1000, "More than 1000", "Fewer than 1000")</f>
        <v>More than 1000</v>
      </c>
      <c r="Q140" s="8">
        <f>IFERROR( VALUE(Table1[[#This Row],[rating]]) * VALUE((Table1[[#This Row],[rating_count]]/1000)), 0)</f>
        <v>7.6089000000000002</v>
      </c>
      <c r="R140" s="6">
        <f>IFERROR( VALUE(Table1[[#This Row],[actual_price]]) * VALUE(Table1[[#This Row],[rating_count]]), 0)</f>
        <v>778449</v>
      </c>
      <c r="S140" s="5" t="s">
        <v>1249</v>
      </c>
      <c r="T140" s="5" t="s">
        <v>1250</v>
      </c>
      <c r="U140" s="5" t="s">
        <v>1251</v>
      </c>
      <c r="V140" s="5" t="s">
        <v>1252</v>
      </c>
      <c r="W140" s="5" t="s">
        <v>1253</v>
      </c>
      <c r="X140" s="5" t="s">
        <v>1254</v>
      </c>
      <c r="Y140" s="5" t="s">
        <v>1255</v>
      </c>
      <c r="Z140" s="5" t="s">
        <v>1256</v>
      </c>
    </row>
    <row r="141" spans="1:26" ht="15.75">
      <c r="A141" s="5" t="s">
        <v>1257</v>
      </c>
      <c r="B141" s="5" t="s">
        <v>1258</v>
      </c>
      <c r="C141" s="5" t="str">
        <f>LEFT(Table1[[#This Row],[product_name]], 27)</f>
        <v xml:space="preserve">boAt Type-c A400 Type-c to </v>
      </c>
      <c r="D141" s="5" t="s">
        <v>18</v>
      </c>
      <c r="E141" s="5" t="str">
        <f>TRIM(LEFT(Table1[[#This Row],[category]], FIND("|", Table1[[#This Row],[category]]) - 1))</f>
        <v>Computers&amp;Accessories</v>
      </c>
      <c r="F141" s="5" t="str">
        <f>TRIM(MID(Table1[[#This Row],[category]], FIND("|", Table1[[#This Row],[category]]) + 1, FIND("|", Table1[[#This Row],[category]], FIND("|", Table1[[#This Row],[category]]) + 1) - FIND("|", Table1[[#This Row],[category]]) - 1))</f>
        <v>Accessories&amp;Peripherals</v>
      </c>
      <c r="G14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41" s="5">
        <v>349</v>
      </c>
      <c r="I141" s="6">
        <v>699</v>
      </c>
      <c r="J141" s="7">
        <v>0.5</v>
      </c>
      <c r="K141" s="7" t="str">
        <f>IF(Table1[[#This Row],[discount_percentage]]&gt;=50%, "YES", "NO")</f>
        <v>YES</v>
      </c>
      <c r="L141" s="7" t="str">
        <f>IF(Table1[[#This Row],[discount_percentage]]&lt;20%, "&lt;20%", IF(Table1[[#This Row],[discount_percentage]]&lt;=40%, "20%-40%", IF(Table1[[#This Row],[discount_percentage]]&lt;=60%, "41%-60%", IF(Table1[[#This Row],[discount_percentage]]&lt;=80%, "61%-80%", "&gt;80%"))))</f>
        <v>41%-60%</v>
      </c>
      <c r="M141" s="7" t="str">
        <f>IF(Table1[[#This Row],[discounted_price]]&lt;200, "&lt;200", IF(Table1[[#This Row],[discounted_price]]&lt;=500, "200-500", "&gt;500"))</f>
        <v>200-500</v>
      </c>
      <c r="N141" s="5">
        <v>4.3</v>
      </c>
      <c r="O141" s="8">
        <v>20850</v>
      </c>
      <c r="P141" s="9" t="str">
        <f>IF(Table1[[#This Row],[rating_count]]&gt;1000, "More than 1000", "Fewer than 1000")</f>
        <v>More than 1000</v>
      </c>
      <c r="Q141" s="8">
        <f>IFERROR( VALUE(Table1[[#This Row],[rating]]) * VALUE((Table1[[#This Row],[rating_count]]/1000)), 0)</f>
        <v>89.655000000000001</v>
      </c>
      <c r="R141" s="6">
        <f>IFERROR( VALUE(Table1[[#This Row],[actual_price]]) * VALUE(Table1[[#This Row],[rating_count]]), 0)</f>
        <v>14574150</v>
      </c>
      <c r="S141" s="5" t="s">
        <v>1259</v>
      </c>
      <c r="T141" s="5" t="s">
        <v>295</v>
      </c>
      <c r="U141" s="5" t="s">
        <v>296</v>
      </c>
      <c r="V141" s="5" t="s">
        <v>297</v>
      </c>
      <c r="W141" s="5" t="s">
        <v>298</v>
      </c>
      <c r="X141" s="5" t="s">
        <v>299</v>
      </c>
      <c r="Y141" s="5" t="s">
        <v>1260</v>
      </c>
      <c r="Z141" s="5" t="s">
        <v>1261</v>
      </c>
    </row>
    <row r="142" spans="1:26" ht="15.75">
      <c r="A142" s="5" t="s">
        <v>1262</v>
      </c>
      <c r="B142" s="5" t="s">
        <v>1263</v>
      </c>
      <c r="C142" s="5" t="str">
        <f>LEFT(Table1[[#This Row],[product_name]], 27)</f>
        <v xml:space="preserve">Zoul Type C to Type C Fast </v>
      </c>
      <c r="D142" s="5" t="s">
        <v>18</v>
      </c>
      <c r="E142" s="5" t="str">
        <f>TRIM(LEFT(Table1[[#This Row],[category]], FIND("|", Table1[[#This Row],[category]]) - 1))</f>
        <v>Computers&amp;Accessories</v>
      </c>
      <c r="F142" s="5" t="str">
        <f>TRIM(MID(Table1[[#This Row],[category]], FIND("|", Table1[[#This Row],[category]]) + 1, FIND("|", Table1[[#This Row],[category]], FIND("|", Table1[[#This Row],[category]]) + 1) - FIND("|", Table1[[#This Row],[category]]) - 1))</f>
        <v>Accessories&amp;Peripherals</v>
      </c>
      <c r="G14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42" s="5">
        <v>399</v>
      </c>
      <c r="I142" s="6">
        <v>1099</v>
      </c>
      <c r="J142" s="7">
        <v>0.64</v>
      </c>
      <c r="K142" s="7" t="str">
        <f>IF(Table1[[#This Row],[discount_percentage]]&gt;=50%, "YES", "NO")</f>
        <v>YES</v>
      </c>
      <c r="L142" s="7" t="str">
        <f>IF(Table1[[#This Row],[discount_percentage]]&lt;20%, "&lt;20%", IF(Table1[[#This Row],[discount_percentage]]&lt;=40%, "20%-40%", IF(Table1[[#This Row],[discount_percentage]]&lt;=60%, "41%-60%", IF(Table1[[#This Row],[discount_percentage]]&lt;=80%, "61%-80%", "&gt;80%"))))</f>
        <v>61%-80%</v>
      </c>
      <c r="M142" s="7" t="str">
        <f>IF(Table1[[#This Row],[discounted_price]]&lt;200, "&lt;200", IF(Table1[[#This Row],[discounted_price]]&lt;=500, "200-500", "&gt;500"))</f>
        <v>200-500</v>
      </c>
      <c r="N142" s="5">
        <v>4.0999999999999996</v>
      </c>
      <c r="O142" s="8">
        <v>2685</v>
      </c>
      <c r="P142" s="9" t="str">
        <f>IF(Table1[[#This Row],[rating_count]]&gt;1000, "More than 1000", "Fewer than 1000")</f>
        <v>More than 1000</v>
      </c>
      <c r="Q142" s="8">
        <f>IFERROR( VALUE(Table1[[#This Row],[rating]]) * VALUE((Table1[[#This Row],[rating_count]]/1000)), 0)</f>
        <v>11.0085</v>
      </c>
      <c r="R142" s="6">
        <f>IFERROR( VALUE(Table1[[#This Row],[actual_price]]) * VALUE(Table1[[#This Row],[rating_count]]), 0)</f>
        <v>2950815</v>
      </c>
      <c r="S142" s="5" t="s">
        <v>1264</v>
      </c>
      <c r="T142" s="5" t="s">
        <v>1265</v>
      </c>
      <c r="U142" s="5" t="s">
        <v>1266</v>
      </c>
      <c r="V142" s="5" t="s">
        <v>1267</v>
      </c>
      <c r="W142" s="5" t="s">
        <v>1268</v>
      </c>
      <c r="X142" s="5" t="s">
        <v>1269</v>
      </c>
      <c r="Y142" s="5" t="s">
        <v>1270</v>
      </c>
      <c r="Z142" s="5" t="s">
        <v>1271</v>
      </c>
    </row>
    <row r="143" spans="1:26" ht="15.75">
      <c r="A143" s="5" t="s">
        <v>1272</v>
      </c>
      <c r="B143" s="5" t="s">
        <v>1273</v>
      </c>
      <c r="C143" s="5" t="str">
        <f>LEFT(Table1[[#This Row],[product_name]], 27)</f>
        <v>TP-LINK AC1300 Archer T3U P</v>
      </c>
      <c r="D143" s="5" t="s">
        <v>98</v>
      </c>
      <c r="E143" s="5" t="str">
        <f>TRIM(LEFT(Table1[[#This Row],[category]], FIND("|", Table1[[#This Row],[category]]) - 1))</f>
        <v>Computers&amp;Accessories</v>
      </c>
      <c r="F143" s="5" t="str">
        <f>TRIM(MID(Table1[[#This Row],[category]], FIND("|", Table1[[#This Row],[category]]) + 1, FIND("|", Table1[[#This Row],[category]], FIND("|", Table1[[#This Row],[category]]) + 1) - FIND("|", Table1[[#This Row],[category]]) - 1))</f>
        <v>NetworkingDevices</v>
      </c>
      <c r="G143"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43" s="6">
        <v>1699</v>
      </c>
      <c r="I143" s="6">
        <v>2999</v>
      </c>
      <c r="J143" s="7">
        <v>0.43</v>
      </c>
      <c r="K143" s="7" t="str">
        <f>IF(Table1[[#This Row],[discount_percentage]]&gt;=50%, "YES", "NO")</f>
        <v>NO</v>
      </c>
      <c r="L143" s="7" t="str">
        <f>IF(Table1[[#This Row],[discount_percentage]]&lt;20%, "&lt;20%", IF(Table1[[#This Row],[discount_percentage]]&lt;=40%, "20%-40%", IF(Table1[[#This Row],[discount_percentage]]&lt;=60%, "41%-60%", IF(Table1[[#This Row],[discount_percentage]]&lt;=80%, "61%-80%", "&gt;80%"))))</f>
        <v>41%-60%</v>
      </c>
      <c r="M143" s="7" t="str">
        <f>IF(Table1[[#This Row],[discounted_price]]&lt;200, "&lt;200", IF(Table1[[#This Row],[discounted_price]]&lt;=500, "200-500", "&gt;500"))</f>
        <v>&gt;500</v>
      </c>
      <c r="N143" s="5">
        <v>4.4000000000000004</v>
      </c>
      <c r="O143" s="8">
        <v>24780</v>
      </c>
      <c r="P143" s="9" t="str">
        <f>IF(Table1[[#This Row],[rating_count]]&gt;1000, "More than 1000", "Fewer than 1000")</f>
        <v>More than 1000</v>
      </c>
      <c r="Q143" s="8">
        <f>IFERROR( VALUE(Table1[[#This Row],[rating]]) * VALUE((Table1[[#This Row],[rating_count]]/1000)), 0)</f>
        <v>109.03200000000001</v>
      </c>
      <c r="R143" s="6">
        <f>IFERROR( VALUE(Table1[[#This Row],[actual_price]]) * VALUE(Table1[[#This Row],[rating_count]]), 0)</f>
        <v>74315220</v>
      </c>
      <c r="S143" s="5" t="s">
        <v>1274</v>
      </c>
      <c r="T143" s="5" t="s">
        <v>484</v>
      </c>
      <c r="U143" s="5" t="s">
        <v>485</v>
      </c>
      <c r="V143" s="5" t="s">
        <v>486</v>
      </c>
      <c r="W143" s="5" t="s">
        <v>487</v>
      </c>
      <c r="X143" s="5" t="s">
        <v>488</v>
      </c>
      <c r="Y143" s="5" t="s">
        <v>1275</v>
      </c>
      <c r="Z143" s="5" t="s">
        <v>1276</v>
      </c>
    </row>
    <row r="144" spans="1:26" ht="15.75">
      <c r="A144" s="5" t="s">
        <v>1277</v>
      </c>
      <c r="B144" s="5" t="s">
        <v>1278</v>
      </c>
      <c r="C144" s="5" t="str">
        <f>LEFT(Table1[[#This Row],[product_name]], 27)</f>
        <v>LRIPL Mi Remote Control wit</v>
      </c>
      <c r="D144" s="5" t="s">
        <v>462</v>
      </c>
      <c r="E144" s="5" t="str">
        <f>TRIM(LEFT(Table1[[#This Row],[category]], FIND("|", Table1[[#This Row],[category]]) - 1))</f>
        <v>Electronics</v>
      </c>
      <c r="F144" s="5" t="str">
        <f>TRIM(MID(Table1[[#This Row],[category]], FIND("|", Table1[[#This Row],[category]]) + 1, FIND("|", Table1[[#This Row],[category]], FIND("|", Table1[[#This Row],[category]]) + 1) - FIND("|", Table1[[#This Row],[category]]) - 1))</f>
        <v>HomeTheater,TV&amp;Video</v>
      </c>
      <c r="G144" s="5" t="str">
        <f>TRIM(MID(Table1[[#This Row],[category]], FIND("|", Table1[[#This Row],[category]], FIND("|", Table1[[#This Row],[category]]) + 1) + 1, FIND("|", Table1[[#This Row],[category]], FIND("|", Table1[[#This Row],[category]], FIND("|", Table1[[#This Row],[category]]) + 1) + 1) - FIND("|", Table1[[#This Row],[category]], FIND("|", Table1[[#This Row],[category]]) + 1) - 1))</f>
        <v>Accessories</v>
      </c>
      <c r="H144" s="5">
        <v>655</v>
      </c>
      <c r="I144" s="6">
        <v>1099</v>
      </c>
      <c r="J144" s="7">
        <v>0.4</v>
      </c>
      <c r="K144" s="7" t="str">
        <f>IF(Table1[[#This Row],[discount_percentage]]&gt;=50%, "YES", "NO")</f>
        <v>NO</v>
      </c>
      <c r="L144" s="7" t="str">
        <f>IF(Table1[[#This Row],[discount_percentage]]&lt;20%, "&lt;20%", IF(Table1[[#This Row],[discount_percentage]]&lt;=40%, "20%-40%", IF(Table1[[#This Row],[discount_percentage]]&lt;=60%, "41%-60%", IF(Table1[[#This Row],[discount_percentage]]&lt;=80%, "61%-80%", "&gt;80%"))))</f>
        <v>20%-40%</v>
      </c>
      <c r="M144" s="7" t="str">
        <f>IF(Table1[[#This Row],[discounted_price]]&lt;200, "&lt;200", IF(Table1[[#This Row],[discounted_price]]&lt;=500, "200-500", "&gt;500"))</f>
        <v>&gt;500</v>
      </c>
      <c r="N144" s="5">
        <v>3.2</v>
      </c>
      <c r="O144" s="8">
        <v>285</v>
      </c>
      <c r="P144" s="9" t="str">
        <f>IF(Table1[[#This Row],[rating_count]]&gt;1000, "More than 1000", "Fewer than 1000")</f>
        <v>Fewer than 1000</v>
      </c>
      <c r="Q144" s="8">
        <f>IFERROR( VALUE(Table1[[#This Row],[rating]]) * VALUE((Table1[[#This Row],[rating_count]]/1000)), 0)</f>
        <v>0.91199999999999992</v>
      </c>
      <c r="R144" s="6">
        <f>IFERROR( VALUE(Table1[[#This Row],[actual_price]]) * VALUE(Table1[[#This Row],[rating_count]]), 0)</f>
        <v>313215</v>
      </c>
      <c r="S144" s="5" t="s">
        <v>1279</v>
      </c>
      <c r="T144" s="5" t="s">
        <v>1280</v>
      </c>
      <c r="U144" s="5" t="s">
        <v>1281</v>
      </c>
      <c r="V144" s="5" t="s">
        <v>1282</v>
      </c>
      <c r="W144" s="5" t="s">
        <v>1283</v>
      </c>
      <c r="X144" s="5" t="s">
        <v>1284</v>
      </c>
      <c r="Y144" s="5" t="s">
        <v>1285</v>
      </c>
      <c r="Z144" s="5" t="s">
        <v>1286</v>
      </c>
    </row>
    <row r="145" spans="1:26" ht="15.75">
      <c r="A145" s="5" t="s">
        <v>1287</v>
      </c>
      <c r="B145" s="5" t="s">
        <v>1288</v>
      </c>
      <c r="C145" s="5" t="str">
        <f>LEFT(Table1[[#This Row],[product_name]], 27)</f>
        <v>TP-Link Nano USB WiFi Dongl</v>
      </c>
      <c r="D145" s="5" t="s">
        <v>98</v>
      </c>
      <c r="E145" s="5" t="str">
        <f>TRIM(LEFT(Table1[[#This Row],[category]], FIND("|", Table1[[#This Row],[category]]) - 1))</f>
        <v>Computers&amp;Accessories</v>
      </c>
      <c r="F145" s="5" t="str">
        <f>TRIM(MID(Table1[[#This Row],[category]], FIND("|", Table1[[#This Row],[category]]) + 1, FIND("|", Table1[[#This Row],[category]], FIND("|", Table1[[#This Row],[category]]) + 1) - FIND("|", Table1[[#This Row],[category]]) - 1))</f>
        <v>NetworkingDevices</v>
      </c>
      <c r="G145"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45" s="5">
        <v>749</v>
      </c>
      <c r="I145" s="6">
        <v>1339</v>
      </c>
      <c r="J145" s="7">
        <v>0.44</v>
      </c>
      <c r="K145" s="7" t="str">
        <f>IF(Table1[[#This Row],[discount_percentage]]&gt;=50%, "YES", "NO")</f>
        <v>NO</v>
      </c>
      <c r="L145" s="7" t="str">
        <f>IF(Table1[[#This Row],[discount_percentage]]&lt;20%, "&lt;20%", IF(Table1[[#This Row],[discount_percentage]]&lt;=40%, "20%-40%", IF(Table1[[#This Row],[discount_percentage]]&lt;=60%, "41%-60%", IF(Table1[[#This Row],[discount_percentage]]&lt;=80%, "61%-80%", "&gt;80%"))))</f>
        <v>41%-60%</v>
      </c>
      <c r="M145" s="7" t="str">
        <f>IF(Table1[[#This Row],[discounted_price]]&lt;200, "&lt;200", IF(Table1[[#This Row],[discounted_price]]&lt;=500, "200-500", "&gt;500"))</f>
        <v>&gt;500</v>
      </c>
      <c r="N145" s="5">
        <v>4.2</v>
      </c>
      <c r="O145" s="8">
        <v>179692</v>
      </c>
      <c r="P145" s="9" t="str">
        <f>IF(Table1[[#This Row],[rating_count]]&gt;1000, "More than 1000", "Fewer than 1000")</f>
        <v>More than 1000</v>
      </c>
      <c r="Q145" s="8">
        <f>IFERROR( VALUE(Table1[[#This Row],[rating]]) * VALUE((Table1[[#This Row],[rating_count]]/1000)), 0)</f>
        <v>754.70640000000003</v>
      </c>
      <c r="R145" s="6">
        <f>IFERROR( VALUE(Table1[[#This Row],[actual_price]]) * VALUE(Table1[[#This Row],[rating_count]]), 0)</f>
        <v>240607588</v>
      </c>
      <c r="S145" s="5" t="s">
        <v>1289</v>
      </c>
      <c r="T145" s="5" t="s">
        <v>100</v>
      </c>
      <c r="U145" s="5" t="s">
        <v>101</v>
      </c>
      <c r="V145" s="5" t="s">
        <v>102</v>
      </c>
      <c r="W145" s="5" t="s">
        <v>103</v>
      </c>
      <c r="X145" s="5" t="s">
        <v>104</v>
      </c>
      <c r="Y145" s="5" t="s">
        <v>1290</v>
      </c>
      <c r="Z145" s="5" t="s">
        <v>1291</v>
      </c>
    </row>
    <row r="146" spans="1:26" ht="15.75">
      <c r="A146" s="5" t="s">
        <v>1292</v>
      </c>
      <c r="B146" s="5" t="s">
        <v>1293</v>
      </c>
      <c r="C146" s="5" t="str">
        <f>LEFT(Table1[[#This Row],[product_name]], 27)</f>
        <v xml:space="preserve">Kodak 80 cm (32 inches) HD </v>
      </c>
      <c r="D146" s="5" t="s">
        <v>169</v>
      </c>
      <c r="E146" s="5" t="str">
        <f>TRIM(LEFT(Table1[[#This Row],[category]], FIND("|", Table1[[#This Row],[category]]) - 1))</f>
        <v>Electronics</v>
      </c>
      <c r="F146" s="5" t="str">
        <f>TRIM(MID(Table1[[#This Row],[category]], FIND("|", Table1[[#This Row],[category]]) + 1, FIND("|", Table1[[#This Row],[category]], FIND("|", Table1[[#This Row],[category]]) + 1) - FIND("|", Table1[[#This Row],[category]]) - 1))</f>
        <v>HomeTheater,TV&amp;Video</v>
      </c>
      <c r="G146" s="5" t="str">
        <f>TRIM(MID(Table1[[#This Row],[category]], FIND("|", Table1[[#This Row],[category]], FIND("|", Table1[[#This Row],[category]]) + 1) + 1, FIND("|", Table1[[#This Row],[category]], FIND("|", Table1[[#This Row],[category]], FIND("|", Table1[[#This Row],[category]]) + 1) + 1) - FIND("|", Table1[[#This Row],[category]], FIND("|", Table1[[#This Row],[category]]) + 1) - 1))</f>
        <v>Televisions</v>
      </c>
      <c r="H146" s="6">
        <v>9999</v>
      </c>
      <c r="I146" s="6">
        <v>12999</v>
      </c>
      <c r="J146" s="7">
        <v>0.23</v>
      </c>
      <c r="K146" s="7" t="str">
        <f>IF(Table1[[#This Row],[discount_percentage]]&gt;=50%, "YES", "NO")</f>
        <v>NO</v>
      </c>
      <c r="L146" s="7" t="str">
        <f>IF(Table1[[#This Row],[discount_percentage]]&lt;20%, "&lt;20%", IF(Table1[[#This Row],[discount_percentage]]&lt;=40%, "20%-40%", IF(Table1[[#This Row],[discount_percentage]]&lt;=60%, "41%-60%", IF(Table1[[#This Row],[discount_percentage]]&lt;=80%, "61%-80%", "&gt;80%"))))</f>
        <v>20%-40%</v>
      </c>
      <c r="M146" s="7" t="str">
        <f>IF(Table1[[#This Row],[discounted_price]]&lt;200, "&lt;200", IF(Table1[[#This Row],[discounted_price]]&lt;=500, "200-500", "&gt;500"))</f>
        <v>&gt;500</v>
      </c>
      <c r="N146" s="5">
        <v>4.2</v>
      </c>
      <c r="O146" s="8">
        <v>6088</v>
      </c>
      <c r="P146" s="9" t="str">
        <f>IF(Table1[[#This Row],[rating_count]]&gt;1000, "More than 1000", "Fewer than 1000")</f>
        <v>More than 1000</v>
      </c>
      <c r="Q146" s="8">
        <f>IFERROR( VALUE(Table1[[#This Row],[rating]]) * VALUE((Table1[[#This Row],[rating_count]]/1000)), 0)</f>
        <v>25.569600000000001</v>
      </c>
      <c r="R146" s="6">
        <f>IFERROR( VALUE(Table1[[#This Row],[actual_price]]) * VALUE(Table1[[#This Row],[rating_count]]), 0)</f>
        <v>79137912</v>
      </c>
      <c r="S146" s="5" t="s">
        <v>1294</v>
      </c>
      <c r="T146" s="5" t="s">
        <v>1295</v>
      </c>
      <c r="U146" s="5" t="s">
        <v>1296</v>
      </c>
      <c r="V146" s="5" t="s">
        <v>1297</v>
      </c>
      <c r="W146" s="5" t="s">
        <v>1298</v>
      </c>
      <c r="X146" s="5" t="s">
        <v>1299</v>
      </c>
      <c r="Y146" s="5" t="s">
        <v>1300</v>
      </c>
      <c r="Z146" s="5" t="s">
        <v>1301</v>
      </c>
    </row>
    <row r="147" spans="1:26" ht="15.75">
      <c r="A147" s="5" t="s">
        <v>1302</v>
      </c>
      <c r="B147" s="5" t="s">
        <v>1303</v>
      </c>
      <c r="C147" s="5" t="str">
        <f>LEFT(Table1[[#This Row],[product_name]], 27)</f>
        <v>Airtel DigitalTV DTH Remote</v>
      </c>
      <c r="D147" s="5" t="s">
        <v>462</v>
      </c>
      <c r="E147" s="5" t="str">
        <f>TRIM(LEFT(Table1[[#This Row],[category]], FIND("|", Table1[[#This Row],[category]]) - 1))</f>
        <v>Electronics</v>
      </c>
      <c r="F147" s="5" t="str">
        <f>TRIM(MID(Table1[[#This Row],[category]], FIND("|", Table1[[#This Row],[category]]) + 1, FIND("|", Table1[[#This Row],[category]], FIND("|", Table1[[#This Row],[category]]) + 1) - FIND("|", Table1[[#This Row],[category]]) - 1))</f>
        <v>HomeTheater,TV&amp;Video</v>
      </c>
      <c r="G147" s="5" t="str">
        <f>TRIM(MID(Table1[[#This Row],[category]], FIND("|", Table1[[#This Row],[category]], FIND("|", Table1[[#This Row],[category]]) + 1) + 1, FIND("|", Table1[[#This Row],[category]], FIND("|", Table1[[#This Row],[category]], FIND("|", Table1[[#This Row],[category]]) + 1) + 1) - FIND("|", Table1[[#This Row],[category]], FIND("|", Table1[[#This Row],[category]]) + 1) - 1))</f>
        <v>Accessories</v>
      </c>
      <c r="H147" s="5">
        <v>195</v>
      </c>
      <c r="I147" s="6">
        <v>499</v>
      </c>
      <c r="J147" s="7">
        <v>0.61</v>
      </c>
      <c r="K147" s="7" t="str">
        <f>IF(Table1[[#This Row],[discount_percentage]]&gt;=50%, "YES", "NO")</f>
        <v>YES</v>
      </c>
      <c r="L147" s="7" t="str">
        <f>IF(Table1[[#This Row],[discount_percentage]]&lt;20%, "&lt;20%", IF(Table1[[#This Row],[discount_percentage]]&lt;=40%, "20%-40%", IF(Table1[[#This Row],[discount_percentage]]&lt;=60%, "41%-60%", IF(Table1[[#This Row],[discount_percentage]]&lt;=80%, "61%-80%", "&gt;80%"))))</f>
        <v>61%-80%</v>
      </c>
      <c r="M147" s="7" t="str">
        <f>IF(Table1[[#This Row],[discounted_price]]&lt;200, "&lt;200", IF(Table1[[#This Row],[discounted_price]]&lt;=500, "200-500", "&gt;500"))</f>
        <v>&lt;200</v>
      </c>
      <c r="N147" s="5">
        <v>3.7</v>
      </c>
      <c r="O147" s="8">
        <v>1383</v>
      </c>
      <c r="P147" s="9" t="str">
        <f>IF(Table1[[#This Row],[rating_count]]&gt;1000, "More than 1000", "Fewer than 1000")</f>
        <v>More than 1000</v>
      </c>
      <c r="Q147" s="8">
        <f>IFERROR( VALUE(Table1[[#This Row],[rating]]) * VALUE((Table1[[#This Row],[rating_count]]/1000)), 0)</f>
        <v>5.1171000000000006</v>
      </c>
      <c r="R147" s="6">
        <f>IFERROR( VALUE(Table1[[#This Row],[actual_price]]) * VALUE(Table1[[#This Row],[rating_count]]), 0)</f>
        <v>690117</v>
      </c>
      <c r="S147" s="5" t="s">
        <v>1304</v>
      </c>
      <c r="T147" s="5" t="s">
        <v>1305</v>
      </c>
      <c r="U147" s="5" t="s">
        <v>1306</v>
      </c>
      <c r="V147" s="5" t="s">
        <v>1307</v>
      </c>
      <c r="W147" s="5" t="s">
        <v>1308</v>
      </c>
      <c r="X147" s="5" t="s">
        <v>1309</v>
      </c>
      <c r="Y147" s="5" t="s">
        <v>1310</v>
      </c>
      <c r="Z147" s="5" t="s">
        <v>1311</v>
      </c>
    </row>
    <row r="148" spans="1:26" ht="15.75">
      <c r="A148" s="5" t="s">
        <v>1312</v>
      </c>
      <c r="B148" s="5" t="s">
        <v>1313</v>
      </c>
      <c r="C148" s="5" t="str">
        <f>LEFT(Table1[[#This Row],[product_name]], 27)</f>
        <v>AmazonBasics New Release Ny</v>
      </c>
      <c r="D148" s="5" t="s">
        <v>18</v>
      </c>
      <c r="E148" s="5" t="str">
        <f>TRIM(LEFT(Table1[[#This Row],[category]], FIND("|", Table1[[#This Row],[category]]) - 1))</f>
        <v>Computers&amp;Accessories</v>
      </c>
      <c r="F148" s="5" t="str">
        <f>TRIM(MID(Table1[[#This Row],[category]], FIND("|", Table1[[#This Row],[category]]) + 1, FIND("|", Table1[[#This Row],[category]], FIND("|", Table1[[#This Row],[category]]) + 1) - FIND("|", Table1[[#This Row],[category]]) - 1))</f>
        <v>Accessories&amp;Peripherals</v>
      </c>
      <c r="G14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48" s="5">
        <v>999</v>
      </c>
      <c r="I148" s="6">
        <v>2100</v>
      </c>
      <c r="J148" s="7">
        <v>0.52</v>
      </c>
      <c r="K148" s="7" t="str">
        <f>IF(Table1[[#This Row],[discount_percentage]]&gt;=50%, "YES", "NO")</f>
        <v>YES</v>
      </c>
      <c r="L148" s="7" t="str">
        <f>IF(Table1[[#This Row],[discount_percentage]]&lt;20%, "&lt;20%", IF(Table1[[#This Row],[discount_percentage]]&lt;=40%, "20%-40%", IF(Table1[[#This Row],[discount_percentage]]&lt;=60%, "41%-60%", IF(Table1[[#This Row],[discount_percentage]]&lt;=80%, "61%-80%", "&gt;80%"))))</f>
        <v>41%-60%</v>
      </c>
      <c r="M148" s="7" t="str">
        <f>IF(Table1[[#This Row],[discounted_price]]&lt;200, "&lt;200", IF(Table1[[#This Row],[discounted_price]]&lt;=500, "200-500", "&gt;500"))</f>
        <v>&gt;500</v>
      </c>
      <c r="N148" s="5">
        <v>4.5</v>
      </c>
      <c r="O148" s="8">
        <v>5492</v>
      </c>
      <c r="P148" s="9" t="str">
        <f>IF(Table1[[#This Row],[rating_count]]&gt;1000, "More than 1000", "Fewer than 1000")</f>
        <v>More than 1000</v>
      </c>
      <c r="Q148" s="8">
        <f>IFERROR( VALUE(Table1[[#This Row],[rating]]) * VALUE((Table1[[#This Row],[rating_count]]/1000)), 0)</f>
        <v>24.713999999999999</v>
      </c>
      <c r="R148" s="6">
        <f>IFERROR( VALUE(Table1[[#This Row],[actual_price]]) * VALUE(Table1[[#This Row],[rating_count]]), 0)</f>
        <v>11533200</v>
      </c>
      <c r="S148" s="5" t="s">
        <v>498</v>
      </c>
      <c r="T148" s="5" t="s">
        <v>1314</v>
      </c>
      <c r="U148" s="5" t="s">
        <v>1315</v>
      </c>
      <c r="V148" s="5" t="s">
        <v>1316</v>
      </c>
      <c r="W148" s="5" t="s">
        <v>1317</v>
      </c>
      <c r="X148" s="5" t="s">
        <v>1318</v>
      </c>
      <c r="Y148" s="5" t="s">
        <v>1319</v>
      </c>
      <c r="Z148" s="5" t="s">
        <v>1320</v>
      </c>
    </row>
    <row r="149" spans="1:26" ht="15.75">
      <c r="A149" s="5" t="s">
        <v>1321</v>
      </c>
      <c r="B149" s="5" t="s">
        <v>1322</v>
      </c>
      <c r="C149" s="5" t="str">
        <f>LEFT(Table1[[#This Row],[product_name]], 27)</f>
        <v>Ambrane Fast 100W Output Ca</v>
      </c>
      <c r="D149" s="5" t="s">
        <v>18</v>
      </c>
      <c r="E149" s="5" t="str">
        <f>TRIM(LEFT(Table1[[#This Row],[category]], FIND("|", Table1[[#This Row],[category]]) - 1))</f>
        <v>Computers&amp;Accessories</v>
      </c>
      <c r="F149" s="5" t="str">
        <f>TRIM(MID(Table1[[#This Row],[category]], FIND("|", Table1[[#This Row],[category]]) + 1, FIND("|", Table1[[#This Row],[category]], FIND("|", Table1[[#This Row],[category]]) + 1) - FIND("|", Table1[[#This Row],[category]]) - 1))</f>
        <v>Accessories&amp;Peripherals</v>
      </c>
      <c r="G14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49" s="5">
        <v>499</v>
      </c>
      <c r="I149" s="6">
        <v>899</v>
      </c>
      <c r="J149" s="7">
        <v>0.44</v>
      </c>
      <c r="K149" s="7" t="str">
        <f>IF(Table1[[#This Row],[discount_percentage]]&gt;=50%, "YES", "NO")</f>
        <v>NO</v>
      </c>
      <c r="L149" s="7" t="str">
        <f>IF(Table1[[#This Row],[discount_percentage]]&lt;20%, "&lt;20%", IF(Table1[[#This Row],[discount_percentage]]&lt;=40%, "20%-40%", IF(Table1[[#This Row],[discount_percentage]]&lt;=60%, "41%-60%", IF(Table1[[#This Row],[discount_percentage]]&lt;=80%, "61%-80%", "&gt;80%"))))</f>
        <v>41%-60%</v>
      </c>
      <c r="M149" s="7" t="str">
        <f>IF(Table1[[#This Row],[discounted_price]]&lt;200, "&lt;200", IF(Table1[[#This Row],[discounted_price]]&lt;=500, "200-500", "&gt;500"))</f>
        <v>200-500</v>
      </c>
      <c r="N149" s="5">
        <v>4.2</v>
      </c>
      <c r="O149" s="8">
        <v>919</v>
      </c>
      <c r="P149" s="9" t="str">
        <f>IF(Table1[[#This Row],[rating_count]]&gt;1000, "More than 1000", "Fewer than 1000")</f>
        <v>Fewer than 1000</v>
      </c>
      <c r="Q149" s="8">
        <f>IFERROR( VALUE(Table1[[#This Row],[rating]]) * VALUE((Table1[[#This Row],[rating_count]]/1000)), 0)</f>
        <v>3.8598000000000003</v>
      </c>
      <c r="R149" s="6">
        <f>IFERROR( VALUE(Table1[[#This Row],[actual_price]]) * VALUE(Table1[[#This Row],[rating_count]]), 0)</f>
        <v>826181</v>
      </c>
      <c r="S149" s="5" t="s">
        <v>1323</v>
      </c>
      <c r="T149" s="5" t="s">
        <v>1324</v>
      </c>
      <c r="U149" s="5" t="s">
        <v>1325</v>
      </c>
      <c r="V149" s="5" t="s">
        <v>1326</v>
      </c>
      <c r="W149" s="5" t="s">
        <v>1327</v>
      </c>
      <c r="X149" s="5" t="s">
        <v>1328</v>
      </c>
      <c r="Y149" s="5" t="s">
        <v>1329</v>
      </c>
      <c r="Z149" s="5" t="s">
        <v>1330</v>
      </c>
    </row>
    <row r="150" spans="1:26" ht="15.75">
      <c r="A150" s="5" t="s">
        <v>1331</v>
      </c>
      <c r="B150" s="5" t="s">
        <v>1332</v>
      </c>
      <c r="C150" s="5" t="str">
        <f>LEFT(Table1[[#This Row],[product_name]], 27)</f>
        <v xml:space="preserve">BlueRigger Digital Optical </v>
      </c>
      <c r="D150" s="5" t="s">
        <v>1333</v>
      </c>
      <c r="E150" s="5" t="str">
        <f>TRIM(LEFT(Table1[[#This Row],[category]], FIND("|", Table1[[#This Row],[category]]) - 1))</f>
        <v>Electronics</v>
      </c>
      <c r="F150" s="5" t="str">
        <f>TRIM(MID(Table1[[#This Row],[category]], FIND("|", Table1[[#This Row],[category]]) + 1, FIND("|", Table1[[#This Row],[category]], FIND("|", Table1[[#This Row],[category]]) + 1) - FIND("|", Table1[[#This Row],[category]]) - 1))</f>
        <v>HomeTheater,TV&amp;Video</v>
      </c>
      <c r="G150" s="5" t="str">
        <f>TRIM(MID(Table1[[#This Row],[category]], FIND("|", Table1[[#This Row],[category]], FIND("|", Table1[[#This Row],[category]]) + 1) + 1, FIND("|", Table1[[#This Row],[category]], FIND("|", Table1[[#This Row],[category]], FIND("|", Table1[[#This Row],[category]]) + 1) + 1) - FIND("|", Table1[[#This Row],[category]], FIND("|", Table1[[#This Row],[category]]) + 1) - 1))</f>
        <v>Accessories</v>
      </c>
      <c r="H150" s="5">
        <v>416</v>
      </c>
      <c r="I150" s="6">
        <v>599</v>
      </c>
      <c r="J150" s="7">
        <v>0.31</v>
      </c>
      <c r="K150" s="7" t="str">
        <f>IF(Table1[[#This Row],[discount_percentage]]&gt;=50%, "YES", "NO")</f>
        <v>NO</v>
      </c>
      <c r="L150" s="7" t="str">
        <f>IF(Table1[[#This Row],[discount_percentage]]&lt;20%, "&lt;20%", IF(Table1[[#This Row],[discount_percentage]]&lt;=40%, "20%-40%", IF(Table1[[#This Row],[discount_percentage]]&lt;=60%, "41%-60%", IF(Table1[[#This Row],[discount_percentage]]&lt;=80%, "61%-80%", "&gt;80%"))))</f>
        <v>20%-40%</v>
      </c>
      <c r="M150" s="7" t="str">
        <f>IF(Table1[[#This Row],[discounted_price]]&lt;200, "&lt;200", IF(Table1[[#This Row],[discounted_price]]&lt;=500, "200-500", "&gt;500"))</f>
        <v>200-500</v>
      </c>
      <c r="N150" s="5">
        <v>4.2</v>
      </c>
      <c r="O150" s="8">
        <v>30023</v>
      </c>
      <c r="P150" s="9" t="str">
        <f>IF(Table1[[#This Row],[rating_count]]&gt;1000, "More than 1000", "Fewer than 1000")</f>
        <v>More than 1000</v>
      </c>
      <c r="Q150" s="8">
        <f>IFERROR( VALUE(Table1[[#This Row],[rating]]) * VALUE((Table1[[#This Row],[rating_count]]/1000)), 0)</f>
        <v>126.09660000000001</v>
      </c>
      <c r="R150" s="6">
        <f>IFERROR( VALUE(Table1[[#This Row],[actual_price]]) * VALUE(Table1[[#This Row],[rating_count]]), 0)</f>
        <v>17983777</v>
      </c>
      <c r="S150" s="5" t="s">
        <v>1334</v>
      </c>
      <c r="T150" s="5" t="s">
        <v>1335</v>
      </c>
      <c r="U150" s="5" t="s">
        <v>1336</v>
      </c>
      <c r="V150" s="5" t="s">
        <v>1337</v>
      </c>
      <c r="W150" s="5" t="s">
        <v>1338</v>
      </c>
      <c r="X150" s="5" t="s">
        <v>1339</v>
      </c>
      <c r="Y150" s="5" t="s">
        <v>1340</v>
      </c>
      <c r="Z150" s="5" t="s">
        <v>1341</v>
      </c>
    </row>
    <row r="151" spans="1:26" ht="15.75">
      <c r="A151" s="5" t="s">
        <v>1342</v>
      </c>
      <c r="B151" s="5" t="s">
        <v>1343</v>
      </c>
      <c r="C151" s="5" t="str">
        <f>LEFT(Table1[[#This Row],[product_name]], 27)</f>
        <v>Duracell Type-C To Micro 1.</v>
      </c>
      <c r="D151" s="5" t="s">
        <v>18</v>
      </c>
      <c r="E151" s="5" t="str">
        <f>TRIM(LEFT(Table1[[#This Row],[category]], FIND("|", Table1[[#This Row],[category]]) - 1))</f>
        <v>Computers&amp;Accessories</v>
      </c>
      <c r="F151" s="5" t="str">
        <f>TRIM(MID(Table1[[#This Row],[category]], FIND("|", Table1[[#This Row],[category]]) + 1, FIND("|", Table1[[#This Row],[category]], FIND("|", Table1[[#This Row],[category]]) + 1) - FIND("|", Table1[[#This Row],[category]]) - 1))</f>
        <v>Accessories&amp;Peripherals</v>
      </c>
      <c r="G15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1" s="5">
        <v>368</v>
      </c>
      <c r="I151" s="6">
        <v>699</v>
      </c>
      <c r="J151" s="7">
        <v>0.47</v>
      </c>
      <c r="K151" s="7" t="str">
        <f>IF(Table1[[#This Row],[discount_percentage]]&gt;=50%, "YES", "NO")</f>
        <v>NO</v>
      </c>
      <c r="L151" s="7" t="str">
        <f>IF(Table1[[#This Row],[discount_percentage]]&lt;20%, "&lt;20%", IF(Table1[[#This Row],[discount_percentage]]&lt;=40%, "20%-40%", IF(Table1[[#This Row],[discount_percentage]]&lt;=60%, "41%-60%", IF(Table1[[#This Row],[discount_percentage]]&lt;=80%, "61%-80%", "&gt;80%"))))</f>
        <v>41%-60%</v>
      </c>
      <c r="M151" s="7" t="str">
        <f>IF(Table1[[#This Row],[discounted_price]]&lt;200, "&lt;200", IF(Table1[[#This Row],[discounted_price]]&lt;=500, "200-500", "&gt;500"))</f>
        <v>200-500</v>
      </c>
      <c r="N151" s="5">
        <v>4.2</v>
      </c>
      <c r="O151" s="8">
        <v>387</v>
      </c>
      <c r="P151" s="9" t="str">
        <f>IF(Table1[[#This Row],[rating_count]]&gt;1000, "More than 1000", "Fewer than 1000")</f>
        <v>Fewer than 1000</v>
      </c>
      <c r="Q151" s="8">
        <f>IFERROR( VALUE(Table1[[#This Row],[rating]]) * VALUE((Table1[[#This Row],[rating_count]]/1000)), 0)</f>
        <v>1.6254000000000002</v>
      </c>
      <c r="R151" s="6">
        <f>IFERROR( VALUE(Table1[[#This Row],[actual_price]]) * VALUE(Table1[[#This Row],[rating_count]]), 0)</f>
        <v>270513</v>
      </c>
      <c r="S151" s="5" t="s">
        <v>1344</v>
      </c>
      <c r="T151" s="5" t="s">
        <v>1345</v>
      </c>
      <c r="U151" s="5" t="s">
        <v>1346</v>
      </c>
      <c r="V151" s="5" t="s">
        <v>1347</v>
      </c>
      <c r="W151" s="5" t="s">
        <v>1348</v>
      </c>
      <c r="X151" s="5" t="s">
        <v>1349</v>
      </c>
      <c r="Y151" s="5" t="s">
        <v>1350</v>
      </c>
      <c r="Z151" s="5" t="s">
        <v>1351</v>
      </c>
    </row>
    <row r="152" spans="1:26" ht="15.75">
      <c r="A152" s="5" t="s">
        <v>1352</v>
      </c>
      <c r="B152" s="5" t="s">
        <v>1353</v>
      </c>
      <c r="C152" s="5" t="str">
        <f>LEFT(Table1[[#This Row],[product_name]], 27)</f>
        <v>VU 138 cm (55 inches) Premi</v>
      </c>
      <c r="D152" s="5" t="s">
        <v>169</v>
      </c>
      <c r="E152" s="5" t="str">
        <f>TRIM(LEFT(Table1[[#This Row],[category]], FIND("|", Table1[[#This Row],[category]]) - 1))</f>
        <v>Electronics</v>
      </c>
      <c r="F152" s="5" t="str">
        <f>TRIM(MID(Table1[[#This Row],[category]], FIND("|", Table1[[#This Row],[category]]) + 1, FIND("|", Table1[[#This Row],[category]], FIND("|", Table1[[#This Row],[category]]) + 1) - FIND("|", Table1[[#This Row],[category]]) - 1))</f>
        <v>HomeTheater,TV&amp;Video</v>
      </c>
      <c r="G152" s="5" t="str">
        <f>TRIM(MID(Table1[[#This Row],[category]], FIND("|", Table1[[#This Row],[category]], FIND("|", Table1[[#This Row],[category]]) + 1) + 1, FIND("|", Table1[[#This Row],[category]], FIND("|", Table1[[#This Row],[category]], FIND("|", Table1[[#This Row],[category]]) + 1) + 1) - FIND("|", Table1[[#This Row],[category]], FIND("|", Table1[[#This Row],[category]]) + 1) - 1))</f>
        <v>Televisions</v>
      </c>
      <c r="H152" s="6">
        <v>29990</v>
      </c>
      <c r="I152" s="6">
        <v>65000</v>
      </c>
      <c r="J152" s="7">
        <v>0.54</v>
      </c>
      <c r="K152" s="7" t="str">
        <f>IF(Table1[[#This Row],[discount_percentage]]&gt;=50%, "YES", "NO")</f>
        <v>YES</v>
      </c>
      <c r="L152" s="7" t="str">
        <f>IF(Table1[[#This Row],[discount_percentage]]&lt;20%, "&lt;20%", IF(Table1[[#This Row],[discount_percentage]]&lt;=40%, "20%-40%", IF(Table1[[#This Row],[discount_percentage]]&lt;=60%, "41%-60%", IF(Table1[[#This Row],[discount_percentage]]&lt;=80%, "61%-80%", "&gt;80%"))))</f>
        <v>41%-60%</v>
      </c>
      <c r="M152" s="7" t="str">
        <f>IF(Table1[[#This Row],[discounted_price]]&lt;200, "&lt;200", IF(Table1[[#This Row],[discounted_price]]&lt;=500, "200-500", "&gt;500"))</f>
        <v>&gt;500</v>
      </c>
      <c r="N152" s="5">
        <v>4.0999999999999996</v>
      </c>
      <c r="O152" s="8">
        <v>211</v>
      </c>
      <c r="P152" s="9" t="str">
        <f>IF(Table1[[#This Row],[rating_count]]&gt;1000, "More than 1000", "Fewer than 1000")</f>
        <v>Fewer than 1000</v>
      </c>
      <c r="Q152" s="8">
        <f>IFERROR( VALUE(Table1[[#This Row],[rating]]) * VALUE((Table1[[#This Row],[rating_count]]/1000)), 0)</f>
        <v>0.86509999999999987</v>
      </c>
      <c r="R152" s="6">
        <f>IFERROR( VALUE(Table1[[#This Row],[actual_price]]) * VALUE(Table1[[#This Row],[rating_count]]), 0)</f>
        <v>13715000</v>
      </c>
      <c r="S152" s="5" t="s">
        <v>1354</v>
      </c>
      <c r="T152" s="5" t="s">
        <v>1355</v>
      </c>
      <c r="U152" s="5" t="s">
        <v>1356</v>
      </c>
      <c r="V152" s="5" t="s">
        <v>1357</v>
      </c>
      <c r="W152" s="5" t="s">
        <v>1358</v>
      </c>
      <c r="X152" s="5" t="s">
        <v>1359</v>
      </c>
      <c r="Y152" s="5" t="s">
        <v>1360</v>
      </c>
      <c r="Z152" s="5" t="s">
        <v>1361</v>
      </c>
    </row>
    <row r="153" spans="1:26" ht="15.75">
      <c r="A153" s="5" t="s">
        <v>1362</v>
      </c>
      <c r="B153" s="5" t="s">
        <v>1363</v>
      </c>
      <c r="C153" s="5" t="str">
        <f>LEFT(Table1[[#This Row],[product_name]], 27)</f>
        <v>Zoul USB Type C Fast Chargi</v>
      </c>
      <c r="D153" s="5" t="s">
        <v>18</v>
      </c>
      <c r="E153" s="5" t="str">
        <f>TRIM(LEFT(Table1[[#This Row],[category]], FIND("|", Table1[[#This Row],[category]]) - 1))</f>
        <v>Computers&amp;Accessories</v>
      </c>
      <c r="F153" s="5" t="str">
        <f>TRIM(MID(Table1[[#This Row],[category]], FIND("|", Table1[[#This Row],[category]]) + 1, FIND("|", Table1[[#This Row],[category]], FIND("|", Table1[[#This Row],[category]]) + 1) - FIND("|", Table1[[#This Row],[category]]) - 1))</f>
        <v>Accessories&amp;Peripherals</v>
      </c>
      <c r="G15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3" s="5">
        <v>339</v>
      </c>
      <c r="I153" s="6">
        <v>1099</v>
      </c>
      <c r="J153" s="7">
        <v>0.69</v>
      </c>
      <c r="K153" s="7" t="str">
        <f>IF(Table1[[#This Row],[discount_percentage]]&gt;=50%, "YES", "NO")</f>
        <v>YES</v>
      </c>
      <c r="L153" s="7" t="str">
        <f>IF(Table1[[#This Row],[discount_percentage]]&lt;20%, "&lt;20%", IF(Table1[[#This Row],[discount_percentage]]&lt;=40%, "20%-40%", IF(Table1[[#This Row],[discount_percentage]]&lt;=60%, "41%-60%", IF(Table1[[#This Row],[discount_percentage]]&lt;=80%, "61%-80%", "&gt;80%"))))</f>
        <v>61%-80%</v>
      </c>
      <c r="M153" s="7" t="str">
        <f>IF(Table1[[#This Row],[discounted_price]]&lt;200, "&lt;200", IF(Table1[[#This Row],[discounted_price]]&lt;=500, "200-500", "&gt;500"))</f>
        <v>200-500</v>
      </c>
      <c r="N153" s="5">
        <v>4.3</v>
      </c>
      <c r="O153" s="8">
        <v>974</v>
      </c>
      <c r="P153" s="9" t="str">
        <f>IF(Table1[[#This Row],[rating_count]]&gt;1000, "More than 1000", "Fewer than 1000")</f>
        <v>Fewer than 1000</v>
      </c>
      <c r="Q153" s="8">
        <f>IFERROR( VALUE(Table1[[#This Row],[rating]]) * VALUE((Table1[[#This Row],[rating_count]]/1000)), 0)</f>
        <v>4.1882000000000001</v>
      </c>
      <c r="R153" s="6">
        <f>IFERROR( VALUE(Table1[[#This Row],[actual_price]]) * VALUE(Table1[[#This Row],[rating_count]]), 0)</f>
        <v>1070426</v>
      </c>
      <c r="S153" s="5" t="s">
        <v>1364</v>
      </c>
      <c r="T153" s="5" t="s">
        <v>323</v>
      </c>
      <c r="U153" s="5" t="s">
        <v>324</v>
      </c>
      <c r="V153" s="5" t="s">
        <v>325</v>
      </c>
      <c r="W153" s="5" t="s">
        <v>326</v>
      </c>
      <c r="X153" s="5" t="s">
        <v>327</v>
      </c>
      <c r="Y153" s="5" t="s">
        <v>1365</v>
      </c>
      <c r="Z153" s="5" t="s">
        <v>1366</v>
      </c>
    </row>
    <row r="154" spans="1:26" ht="15.75">
      <c r="A154" s="5" t="s">
        <v>1367</v>
      </c>
      <c r="B154" s="5" t="s">
        <v>1368</v>
      </c>
      <c r="C154" s="5" t="str">
        <f>LEFT(Table1[[#This Row],[product_name]], 27)</f>
        <v>Samsung 80 cm (32 inches) W</v>
      </c>
      <c r="D154" s="5" t="s">
        <v>169</v>
      </c>
      <c r="E154" s="5" t="str">
        <f>TRIM(LEFT(Table1[[#This Row],[category]], FIND("|", Table1[[#This Row],[category]]) - 1))</f>
        <v>Electronics</v>
      </c>
      <c r="F154" s="5" t="str">
        <f>TRIM(MID(Table1[[#This Row],[category]], FIND("|", Table1[[#This Row],[category]]) + 1, FIND("|", Table1[[#This Row],[category]], FIND("|", Table1[[#This Row],[category]]) + 1) - FIND("|", Table1[[#This Row],[category]]) - 1))</f>
        <v>HomeTheater,TV&amp;Video</v>
      </c>
      <c r="G154" s="5" t="str">
        <f>TRIM(MID(Table1[[#This Row],[category]], FIND("|", Table1[[#This Row],[category]], FIND("|", Table1[[#This Row],[category]]) + 1) + 1, FIND("|", Table1[[#This Row],[category]], FIND("|", Table1[[#This Row],[category]], FIND("|", Table1[[#This Row],[category]]) + 1) + 1) - FIND("|", Table1[[#This Row],[category]], FIND("|", Table1[[#This Row],[category]]) + 1) - 1))</f>
        <v>Televisions</v>
      </c>
      <c r="H154" s="6">
        <v>15490</v>
      </c>
      <c r="I154" s="6">
        <v>20900</v>
      </c>
      <c r="J154" s="7">
        <v>0.26</v>
      </c>
      <c r="K154" s="7" t="str">
        <f>IF(Table1[[#This Row],[discount_percentage]]&gt;=50%, "YES", "NO")</f>
        <v>NO</v>
      </c>
      <c r="L154" s="7" t="str">
        <f>IF(Table1[[#This Row],[discount_percentage]]&lt;20%, "&lt;20%", IF(Table1[[#This Row],[discount_percentage]]&lt;=40%, "20%-40%", IF(Table1[[#This Row],[discount_percentage]]&lt;=60%, "41%-60%", IF(Table1[[#This Row],[discount_percentage]]&lt;=80%, "61%-80%", "&gt;80%"))))</f>
        <v>20%-40%</v>
      </c>
      <c r="M154" s="7" t="str">
        <f>IF(Table1[[#This Row],[discounted_price]]&lt;200, "&lt;200", IF(Table1[[#This Row],[discounted_price]]&lt;=500, "200-500", "&gt;500"))</f>
        <v>&gt;500</v>
      </c>
      <c r="N154" s="5">
        <v>4.3</v>
      </c>
      <c r="O154" s="8">
        <v>16299</v>
      </c>
      <c r="P154" s="9" t="str">
        <f>IF(Table1[[#This Row],[rating_count]]&gt;1000, "More than 1000", "Fewer than 1000")</f>
        <v>More than 1000</v>
      </c>
      <c r="Q154" s="8">
        <f>IFERROR( VALUE(Table1[[#This Row],[rating]]) * VALUE((Table1[[#This Row],[rating_count]]/1000)), 0)</f>
        <v>70.085699999999989</v>
      </c>
      <c r="R154" s="6">
        <f>IFERROR( VALUE(Table1[[#This Row],[actual_price]]) * VALUE(Table1[[#This Row],[rating_count]]), 0)</f>
        <v>340649100</v>
      </c>
      <c r="S154" s="5" t="s">
        <v>1369</v>
      </c>
      <c r="T154" s="5" t="s">
        <v>226</v>
      </c>
      <c r="U154" s="5" t="s">
        <v>227</v>
      </c>
      <c r="V154" s="5" t="s">
        <v>228</v>
      </c>
      <c r="W154" s="5" t="s">
        <v>229</v>
      </c>
      <c r="X154" s="5" t="s">
        <v>230</v>
      </c>
      <c r="Y154" s="5" t="s">
        <v>1370</v>
      </c>
      <c r="Z154" s="5" t="s">
        <v>1371</v>
      </c>
    </row>
    <row r="155" spans="1:26" ht="15.75">
      <c r="A155" s="5" t="s">
        <v>1372</v>
      </c>
      <c r="B155" s="5" t="s">
        <v>1373</v>
      </c>
      <c r="C155" s="5" t="str">
        <f>LEFT(Table1[[#This Row],[product_name]], 27)</f>
        <v>MI Xiaomi USB Type C HYperC</v>
      </c>
      <c r="D155" s="5" t="s">
        <v>18</v>
      </c>
      <c r="E155" s="5" t="str">
        <f>TRIM(LEFT(Table1[[#This Row],[category]], FIND("|", Table1[[#This Row],[category]]) - 1))</f>
        <v>Computers&amp;Accessories</v>
      </c>
      <c r="F155" s="5" t="str">
        <f>TRIM(MID(Table1[[#This Row],[category]], FIND("|", Table1[[#This Row],[category]]) + 1, FIND("|", Table1[[#This Row],[category]], FIND("|", Table1[[#This Row],[category]]) + 1) - FIND("|", Table1[[#This Row],[category]]) - 1))</f>
        <v>Accessories&amp;Peripherals</v>
      </c>
      <c r="G15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5" s="5">
        <v>499</v>
      </c>
      <c r="I155" s="6">
        <v>1299</v>
      </c>
      <c r="J155" s="7">
        <v>0.62</v>
      </c>
      <c r="K155" s="7" t="str">
        <f>IF(Table1[[#This Row],[discount_percentage]]&gt;=50%, "YES", "NO")</f>
        <v>YES</v>
      </c>
      <c r="L155" s="7" t="str">
        <f>IF(Table1[[#This Row],[discount_percentage]]&lt;20%, "&lt;20%", IF(Table1[[#This Row],[discount_percentage]]&lt;=40%, "20%-40%", IF(Table1[[#This Row],[discount_percentage]]&lt;=60%, "41%-60%", IF(Table1[[#This Row],[discount_percentage]]&lt;=80%, "61%-80%", "&gt;80%"))))</f>
        <v>61%-80%</v>
      </c>
      <c r="M155" s="7" t="str">
        <f>IF(Table1[[#This Row],[discounted_price]]&lt;200, "&lt;200", IF(Table1[[#This Row],[discounted_price]]&lt;=500, "200-500", "&gt;500"))</f>
        <v>200-500</v>
      </c>
      <c r="N155" s="5">
        <v>4.3</v>
      </c>
      <c r="O155" s="8">
        <v>30411</v>
      </c>
      <c r="P155" s="9" t="str">
        <f>IF(Table1[[#This Row],[rating_count]]&gt;1000, "More than 1000", "Fewer than 1000")</f>
        <v>More than 1000</v>
      </c>
      <c r="Q155" s="8">
        <f>IFERROR( VALUE(Table1[[#This Row],[rating]]) * VALUE((Table1[[#This Row],[rating_count]]/1000)), 0)</f>
        <v>130.76730000000001</v>
      </c>
      <c r="R155" s="6">
        <f>IFERROR( VALUE(Table1[[#This Row],[actual_price]]) * VALUE(Table1[[#This Row],[rating_count]]), 0)</f>
        <v>39503889</v>
      </c>
      <c r="S155" s="5" t="s">
        <v>1374</v>
      </c>
      <c r="T155" s="5" t="s">
        <v>89</v>
      </c>
      <c r="U155" s="5" t="s">
        <v>90</v>
      </c>
      <c r="V155" s="5" t="s">
        <v>91</v>
      </c>
      <c r="W155" s="5" t="s">
        <v>92</v>
      </c>
      <c r="X155" s="5" t="s">
        <v>93</v>
      </c>
      <c r="Y155" s="5" t="s">
        <v>1375</v>
      </c>
      <c r="Z155" s="5" t="s">
        <v>1376</v>
      </c>
    </row>
    <row r="156" spans="1:26" ht="15.75">
      <c r="A156" s="5" t="s">
        <v>1377</v>
      </c>
      <c r="B156" s="5" t="s">
        <v>1378</v>
      </c>
      <c r="C156" s="5" t="str">
        <f>LEFT(Table1[[#This Row],[product_name]], 27)</f>
        <v>GENERIC Ultra-Mini Bluetoot</v>
      </c>
      <c r="D156" s="5" t="s">
        <v>98</v>
      </c>
      <c r="E156" s="5" t="str">
        <f>TRIM(LEFT(Table1[[#This Row],[category]], FIND("|", Table1[[#This Row],[category]]) - 1))</f>
        <v>Computers&amp;Accessories</v>
      </c>
      <c r="F156" s="5" t="str">
        <f>TRIM(MID(Table1[[#This Row],[category]], FIND("|", Table1[[#This Row],[category]]) + 1, FIND("|", Table1[[#This Row],[category]], FIND("|", Table1[[#This Row],[category]]) + 1) - FIND("|", Table1[[#This Row],[category]]) - 1))</f>
        <v>NetworkingDevices</v>
      </c>
      <c r="G156"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56" s="5">
        <v>249</v>
      </c>
      <c r="I156" s="6">
        <v>399</v>
      </c>
      <c r="J156" s="7">
        <v>0.38</v>
      </c>
      <c r="K156" s="7" t="str">
        <f>IF(Table1[[#This Row],[discount_percentage]]&gt;=50%, "YES", "NO")</f>
        <v>NO</v>
      </c>
      <c r="L156" s="7" t="str">
        <f>IF(Table1[[#This Row],[discount_percentage]]&lt;20%, "&lt;20%", IF(Table1[[#This Row],[discount_percentage]]&lt;=40%, "20%-40%", IF(Table1[[#This Row],[discount_percentage]]&lt;=60%, "41%-60%", IF(Table1[[#This Row],[discount_percentage]]&lt;=80%, "61%-80%", "&gt;80%"))))</f>
        <v>20%-40%</v>
      </c>
      <c r="M156" s="7" t="str">
        <f>IF(Table1[[#This Row],[discounted_price]]&lt;200, "&lt;200", IF(Table1[[#This Row],[discounted_price]]&lt;=500, "200-500", "&gt;500"))</f>
        <v>200-500</v>
      </c>
      <c r="N156" s="5">
        <v>3.4</v>
      </c>
      <c r="O156" s="8">
        <v>4642</v>
      </c>
      <c r="P156" s="9" t="str">
        <f>IF(Table1[[#This Row],[rating_count]]&gt;1000, "More than 1000", "Fewer than 1000")</f>
        <v>More than 1000</v>
      </c>
      <c r="Q156" s="8">
        <f>IFERROR( VALUE(Table1[[#This Row],[rating]]) * VALUE((Table1[[#This Row],[rating_count]]/1000)), 0)</f>
        <v>15.7828</v>
      </c>
      <c r="R156" s="6">
        <f>IFERROR( VALUE(Table1[[#This Row],[actual_price]]) * VALUE(Table1[[#This Row],[rating_count]]), 0)</f>
        <v>1852158</v>
      </c>
      <c r="S156" s="5" t="s">
        <v>1379</v>
      </c>
      <c r="T156" s="5" t="s">
        <v>1380</v>
      </c>
      <c r="U156" s="5" t="s">
        <v>1381</v>
      </c>
      <c r="V156" s="5" t="s">
        <v>1382</v>
      </c>
      <c r="W156" s="5" t="s">
        <v>1383</v>
      </c>
      <c r="X156" s="5" t="s">
        <v>1384</v>
      </c>
      <c r="Y156" s="5" t="s">
        <v>1385</v>
      </c>
      <c r="Z156" s="5" t="s">
        <v>1386</v>
      </c>
    </row>
    <row r="157" spans="1:26" ht="15.75">
      <c r="A157" s="5" t="s">
        <v>1387</v>
      </c>
      <c r="B157" s="5" t="s">
        <v>1388</v>
      </c>
      <c r="C157" s="5" t="str">
        <f>LEFT(Table1[[#This Row],[product_name]], 27)</f>
        <v>7SEVEN¬Æ Compatible for Tat</v>
      </c>
      <c r="D157" s="5" t="s">
        <v>462</v>
      </c>
      <c r="E157" s="5" t="str">
        <f>TRIM(LEFT(Table1[[#This Row],[category]], FIND("|", Table1[[#This Row],[category]]) - 1))</f>
        <v>Electronics</v>
      </c>
      <c r="F157" s="5" t="str">
        <f>TRIM(MID(Table1[[#This Row],[category]], FIND("|", Table1[[#This Row],[category]]) + 1, FIND("|", Table1[[#This Row],[category]], FIND("|", Table1[[#This Row],[category]]) + 1) - FIND("|", Table1[[#This Row],[category]]) - 1))</f>
        <v>HomeTheater,TV&amp;Video</v>
      </c>
      <c r="G157" s="5" t="str">
        <f>TRIM(MID(Table1[[#This Row],[category]], FIND("|", Table1[[#This Row],[category]], FIND("|", Table1[[#This Row],[category]]) + 1) + 1, FIND("|", Table1[[#This Row],[category]], FIND("|", Table1[[#This Row],[category]], FIND("|", Table1[[#This Row],[category]]) + 1) + 1) - FIND("|", Table1[[#This Row],[category]], FIND("|", Table1[[#This Row],[category]]) + 1) - 1))</f>
        <v>Accessories</v>
      </c>
      <c r="H157" s="5">
        <v>399</v>
      </c>
      <c r="I157" s="6">
        <v>799</v>
      </c>
      <c r="J157" s="7">
        <v>0.5</v>
      </c>
      <c r="K157" s="7" t="str">
        <f>IF(Table1[[#This Row],[discount_percentage]]&gt;=50%, "YES", "NO")</f>
        <v>YES</v>
      </c>
      <c r="L157" s="7" t="str">
        <f>IF(Table1[[#This Row],[discount_percentage]]&lt;20%, "&lt;20%", IF(Table1[[#This Row],[discount_percentage]]&lt;=40%, "20%-40%", IF(Table1[[#This Row],[discount_percentage]]&lt;=60%, "41%-60%", IF(Table1[[#This Row],[discount_percentage]]&lt;=80%, "61%-80%", "&gt;80%"))))</f>
        <v>41%-60%</v>
      </c>
      <c r="M157" s="7" t="str">
        <f>IF(Table1[[#This Row],[discounted_price]]&lt;200, "&lt;200", IF(Table1[[#This Row],[discounted_price]]&lt;=500, "200-500", "&gt;500"))</f>
        <v>200-500</v>
      </c>
      <c r="N157" s="5">
        <v>4.3</v>
      </c>
      <c r="O157" s="8">
        <v>12</v>
      </c>
      <c r="P157" s="9" t="str">
        <f>IF(Table1[[#This Row],[rating_count]]&gt;1000, "More than 1000", "Fewer than 1000")</f>
        <v>Fewer than 1000</v>
      </c>
      <c r="Q157" s="8">
        <f>IFERROR( VALUE(Table1[[#This Row],[rating]]) * VALUE((Table1[[#This Row],[rating_count]]/1000)), 0)</f>
        <v>5.16E-2</v>
      </c>
      <c r="R157" s="6">
        <f>IFERROR( VALUE(Table1[[#This Row],[actual_price]]) * VALUE(Table1[[#This Row],[rating_count]]), 0)</f>
        <v>9588</v>
      </c>
      <c r="S157" s="5" t="s">
        <v>1389</v>
      </c>
      <c r="T157" s="5" t="s">
        <v>1390</v>
      </c>
      <c r="U157" s="5" t="s">
        <v>1391</v>
      </c>
      <c r="V157" s="5" t="s">
        <v>1392</v>
      </c>
      <c r="W157" s="5" t="s">
        <v>1393</v>
      </c>
      <c r="X157" s="5" t="s">
        <v>1394</v>
      </c>
      <c r="Y157" s="5" t="s">
        <v>1395</v>
      </c>
      <c r="Z157" s="5" t="s">
        <v>1396</v>
      </c>
    </row>
    <row r="158" spans="1:26" ht="15.75">
      <c r="A158" s="5" t="s">
        <v>1397</v>
      </c>
      <c r="B158" s="5" t="s">
        <v>1398</v>
      </c>
      <c r="C158" s="5" t="str">
        <f>LEFT(Table1[[#This Row],[product_name]], 27)</f>
        <v>Belkin Apple Certified Ligh</v>
      </c>
      <c r="D158" s="5" t="s">
        <v>18</v>
      </c>
      <c r="E158" s="5" t="str">
        <f>TRIM(LEFT(Table1[[#This Row],[category]], FIND("|", Table1[[#This Row],[category]]) - 1))</f>
        <v>Computers&amp;Accessories</v>
      </c>
      <c r="F158" s="5" t="str">
        <f>TRIM(MID(Table1[[#This Row],[category]], FIND("|", Table1[[#This Row],[category]]) + 1, FIND("|", Table1[[#This Row],[category]], FIND("|", Table1[[#This Row],[category]]) + 1) - FIND("|", Table1[[#This Row],[category]]) - 1))</f>
        <v>Accessories&amp;Peripherals</v>
      </c>
      <c r="G15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8" s="6">
        <v>1499</v>
      </c>
      <c r="I158" s="6">
        <v>1999</v>
      </c>
      <c r="J158" s="7">
        <v>0.25</v>
      </c>
      <c r="K158" s="7" t="str">
        <f>IF(Table1[[#This Row],[discount_percentage]]&gt;=50%, "YES", "NO")</f>
        <v>NO</v>
      </c>
      <c r="L158" s="7" t="str">
        <f>IF(Table1[[#This Row],[discount_percentage]]&lt;20%, "&lt;20%", IF(Table1[[#This Row],[discount_percentage]]&lt;=40%, "20%-40%", IF(Table1[[#This Row],[discount_percentage]]&lt;=60%, "41%-60%", IF(Table1[[#This Row],[discount_percentage]]&lt;=80%, "61%-80%", "&gt;80%"))))</f>
        <v>20%-40%</v>
      </c>
      <c r="M158" s="7" t="str">
        <f>IF(Table1[[#This Row],[discounted_price]]&lt;200, "&lt;200", IF(Table1[[#This Row],[discounted_price]]&lt;=500, "200-500", "&gt;500"))</f>
        <v>&gt;500</v>
      </c>
      <c r="N158" s="5">
        <v>4.4000000000000004</v>
      </c>
      <c r="O158" s="8">
        <v>1951</v>
      </c>
      <c r="P158" s="9" t="str">
        <f>IF(Table1[[#This Row],[rating_count]]&gt;1000, "More than 1000", "Fewer than 1000")</f>
        <v>More than 1000</v>
      </c>
      <c r="Q158" s="8">
        <f>IFERROR( VALUE(Table1[[#This Row],[rating]]) * VALUE((Table1[[#This Row],[rating_count]]/1000)), 0)</f>
        <v>8.5844000000000005</v>
      </c>
      <c r="R158" s="6">
        <f>IFERROR( VALUE(Table1[[#This Row],[actual_price]]) * VALUE(Table1[[#This Row],[rating_count]]), 0)</f>
        <v>3900049</v>
      </c>
      <c r="S158" s="5" t="s">
        <v>1399</v>
      </c>
      <c r="T158" s="5" t="s">
        <v>1089</v>
      </c>
      <c r="U158" s="5" t="s">
        <v>1090</v>
      </c>
      <c r="V158" s="5" t="s">
        <v>1091</v>
      </c>
      <c r="W158" s="5" t="s">
        <v>1092</v>
      </c>
      <c r="X158" s="5" t="s">
        <v>1093</v>
      </c>
      <c r="Y158" s="5" t="s">
        <v>1400</v>
      </c>
      <c r="Z158" s="5" t="s">
        <v>1401</v>
      </c>
    </row>
    <row r="159" spans="1:26" ht="15.75">
      <c r="A159" s="5" t="s">
        <v>1402</v>
      </c>
      <c r="B159" s="5" t="s">
        <v>1403</v>
      </c>
      <c r="C159" s="5" t="str">
        <f>LEFT(Table1[[#This Row],[product_name]], 27)</f>
        <v>EGate i9 Pro-Max 1080p Nati</v>
      </c>
      <c r="D159" s="5" t="s">
        <v>1404</v>
      </c>
      <c r="E159" s="5" t="str">
        <f>TRIM(LEFT(Table1[[#This Row],[category]], FIND("|", Table1[[#This Row],[category]]) - 1))</f>
        <v>Electronics</v>
      </c>
      <c r="F159" s="5" t="str">
        <f>TRIM(MID(Table1[[#This Row],[category]], FIND("|", Table1[[#This Row],[category]]) + 1, FIND("|", Table1[[#This Row],[category]], FIND("|", Table1[[#This Row],[category]]) + 1) - FIND("|", Table1[[#This Row],[category]]) - 1))</f>
        <v>HomeTheater,TV&amp;Video</v>
      </c>
      <c r="G159" s="5" t="e">
        <f>TRIM(MID(Table1[[#This Row],[category]], FIND("|", Table1[[#This Row],[category]], FIND("|", Table1[[#This Row],[category]]) + 1) + 1, FIND("|", Table1[[#This Row],[category]], FIND("|", Table1[[#This Row],[category]], FIND("|", Table1[[#This Row],[category]]) + 1) + 1) - FIND("|", Table1[[#This Row],[category]], FIND("|", Table1[[#This Row],[category]]) + 1) - 1))</f>
        <v>#VALUE!</v>
      </c>
      <c r="H159" s="6">
        <v>9490</v>
      </c>
      <c r="I159" s="6">
        <v>15990</v>
      </c>
      <c r="J159" s="7">
        <v>0.41</v>
      </c>
      <c r="K159" s="7" t="str">
        <f>IF(Table1[[#This Row],[discount_percentage]]&gt;=50%, "YES", "NO")</f>
        <v>NO</v>
      </c>
      <c r="L159" s="7" t="str">
        <f>IF(Table1[[#This Row],[discount_percentage]]&lt;20%, "&lt;20%", IF(Table1[[#This Row],[discount_percentage]]&lt;=40%, "20%-40%", IF(Table1[[#This Row],[discount_percentage]]&lt;=60%, "41%-60%", IF(Table1[[#This Row],[discount_percentage]]&lt;=80%, "61%-80%", "&gt;80%"))))</f>
        <v>41%-60%</v>
      </c>
      <c r="M159" s="7" t="str">
        <f>IF(Table1[[#This Row],[discounted_price]]&lt;200, "&lt;200", IF(Table1[[#This Row],[discounted_price]]&lt;=500, "200-500", "&gt;500"))</f>
        <v>&gt;500</v>
      </c>
      <c r="N159" s="5">
        <v>3.9</v>
      </c>
      <c r="O159" s="8">
        <v>10480</v>
      </c>
      <c r="P159" s="9" t="str">
        <f>IF(Table1[[#This Row],[rating_count]]&gt;1000, "More than 1000", "Fewer than 1000")</f>
        <v>More than 1000</v>
      </c>
      <c r="Q159" s="8">
        <f>IFERROR( VALUE(Table1[[#This Row],[rating]]) * VALUE((Table1[[#This Row],[rating_count]]/1000)), 0)</f>
        <v>40.872</v>
      </c>
      <c r="R159" s="6">
        <f>IFERROR( VALUE(Table1[[#This Row],[actual_price]]) * VALUE(Table1[[#This Row],[rating_count]]), 0)</f>
        <v>167575200</v>
      </c>
      <c r="S159" s="5" t="s">
        <v>1405</v>
      </c>
      <c r="T159" s="5" t="s">
        <v>1406</v>
      </c>
      <c r="U159" s="5" t="s">
        <v>1407</v>
      </c>
      <c r="V159" s="5" t="s">
        <v>1408</v>
      </c>
      <c r="W159" s="5" t="s">
        <v>1409</v>
      </c>
      <c r="X159" s="5" t="s">
        <v>1410</v>
      </c>
      <c r="Y159" s="5" t="s">
        <v>1411</v>
      </c>
      <c r="Z159" s="5" t="s">
        <v>1412</v>
      </c>
    </row>
    <row r="160" spans="1:26" ht="15.75">
      <c r="A160" s="5" t="s">
        <v>1413</v>
      </c>
      <c r="B160" s="5" t="s">
        <v>1414</v>
      </c>
      <c r="C160" s="5" t="str">
        <f>LEFT(Table1[[#This Row],[product_name]], 27)</f>
        <v>ZEBRONICS HAA2021 HDMI vers</v>
      </c>
      <c r="D160" s="5" t="s">
        <v>129</v>
      </c>
      <c r="E160" s="5" t="str">
        <f>TRIM(LEFT(Table1[[#This Row],[category]], FIND("|", Table1[[#This Row],[category]]) - 1))</f>
        <v>Electronics</v>
      </c>
      <c r="F160" s="5" t="str">
        <f>TRIM(MID(Table1[[#This Row],[category]], FIND("|", Table1[[#This Row],[category]]) + 1, FIND("|", Table1[[#This Row],[category]], FIND("|", Table1[[#This Row],[category]]) + 1) - FIND("|", Table1[[#This Row],[category]]) - 1))</f>
        <v>HomeTheater,TV&amp;Video</v>
      </c>
      <c r="G160" s="5" t="str">
        <f>TRIM(MID(Table1[[#This Row],[category]], FIND("|", Table1[[#This Row],[category]], FIND("|", Table1[[#This Row],[category]]) + 1) + 1, FIND("|", Table1[[#This Row],[category]], FIND("|", Table1[[#This Row],[category]], FIND("|", Table1[[#This Row],[category]]) + 1) + 1) - FIND("|", Table1[[#This Row],[category]], FIND("|", Table1[[#This Row],[category]]) + 1) - 1))</f>
        <v>Accessories</v>
      </c>
      <c r="H160" s="5">
        <v>637</v>
      </c>
      <c r="I160" s="6">
        <v>1499</v>
      </c>
      <c r="J160" s="7">
        <v>0.57999999999999996</v>
      </c>
      <c r="K160" s="7" t="str">
        <f>IF(Table1[[#This Row],[discount_percentage]]&gt;=50%, "YES", "NO")</f>
        <v>YES</v>
      </c>
      <c r="L160" s="7" t="str">
        <f>IF(Table1[[#This Row],[discount_percentage]]&lt;20%, "&lt;20%", IF(Table1[[#This Row],[discount_percentage]]&lt;=40%, "20%-40%", IF(Table1[[#This Row],[discount_percentage]]&lt;=60%, "41%-60%", IF(Table1[[#This Row],[discount_percentage]]&lt;=80%, "61%-80%", "&gt;80%"))))</f>
        <v>41%-60%</v>
      </c>
      <c r="M160" s="7" t="str">
        <f>IF(Table1[[#This Row],[discounted_price]]&lt;200, "&lt;200", IF(Table1[[#This Row],[discounted_price]]&lt;=500, "200-500", "&gt;500"))</f>
        <v>&gt;500</v>
      </c>
      <c r="N160" s="5">
        <v>4.0999999999999996</v>
      </c>
      <c r="O160" s="8">
        <v>24</v>
      </c>
      <c r="P160" s="9" t="str">
        <f>IF(Table1[[#This Row],[rating_count]]&gt;1000, "More than 1000", "Fewer than 1000")</f>
        <v>Fewer than 1000</v>
      </c>
      <c r="Q160" s="8">
        <f>IFERROR( VALUE(Table1[[#This Row],[rating]]) * VALUE((Table1[[#This Row],[rating_count]]/1000)), 0)</f>
        <v>9.8399999999999987E-2</v>
      </c>
      <c r="R160" s="6">
        <f>IFERROR( VALUE(Table1[[#This Row],[actual_price]]) * VALUE(Table1[[#This Row],[rating_count]]), 0)</f>
        <v>35976</v>
      </c>
      <c r="S160" s="5" t="s">
        <v>1415</v>
      </c>
      <c r="T160" s="5" t="s">
        <v>1416</v>
      </c>
      <c r="U160" s="5" t="s">
        <v>1417</v>
      </c>
      <c r="V160" s="5" t="s">
        <v>1418</v>
      </c>
      <c r="W160" s="5" t="s">
        <v>1419</v>
      </c>
      <c r="X160" s="5" t="s">
        <v>1420</v>
      </c>
      <c r="Y160" s="5" t="s">
        <v>1421</v>
      </c>
      <c r="Z160" s="5" t="s">
        <v>1422</v>
      </c>
    </row>
    <row r="161" spans="1:26" ht="15.75">
      <c r="A161" s="5" t="s">
        <v>1423</v>
      </c>
      <c r="B161" s="5" t="s">
        <v>1424</v>
      </c>
      <c r="C161" s="5" t="str">
        <f>LEFT(Table1[[#This Row],[product_name]], 27)</f>
        <v>7SEVEN¬Æ Compatible for Son</v>
      </c>
      <c r="D161" s="5" t="s">
        <v>462</v>
      </c>
      <c r="E161" s="5" t="str">
        <f>TRIM(LEFT(Table1[[#This Row],[category]], FIND("|", Table1[[#This Row],[category]]) - 1))</f>
        <v>Electronics</v>
      </c>
      <c r="F161" s="5" t="str">
        <f>TRIM(MID(Table1[[#This Row],[category]], FIND("|", Table1[[#This Row],[category]]) + 1, FIND("|", Table1[[#This Row],[category]], FIND("|", Table1[[#This Row],[category]]) + 1) - FIND("|", Table1[[#This Row],[category]]) - 1))</f>
        <v>HomeTheater,TV&amp;Video</v>
      </c>
      <c r="G161" s="5" t="str">
        <f>TRIM(MID(Table1[[#This Row],[category]], FIND("|", Table1[[#This Row],[category]], FIND("|", Table1[[#This Row],[category]]) + 1) + 1, FIND("|", Table1[[#This Row],[category]], FIND("|", Table1[[#This Row],[category]], FIND("|", Table1[[#This Row],[category]]) + 1) + 1) - FIND("|", Table1[[#This Row],[category]], FIND("|", Table1[[#This Row],[category]]) + 1) - 1))</f>
        <v>Accessories</v>
      </c>
      <c r="H161" s="5">
        <v>399</v>
      </c>
      <c r="I161" s="6">
        <v>899</v>
      </c>
      <c r="J161" s="7">
        <v>0.56000000000000005</v>
      </c>
      <c r="K161" s="7" t="str">
        <f>IF(Table1[[#This Row],[discount_percentage]]&gt;=50%, "YES", "NO")</f>
        <v>YES</v>
      </c>
      <c r="L161" s="7" t="str">
        <f>IF(Table1[[#This Row],[discount_percentage]]&lt;20%, "&lt;20%", IF(Table1[[#This Row],[discount_percentage]]&lt;=40%, "20%-40%", IF(Table1[[#This Row],[discount_percentage]]&lt;=60%, "41%-60%", IF(Table1[[#This Row],[discount_percentage]]&lt;=80%, "61%-80%", "&gt;80%"))))</f>
        <v>41%-60%</v>
      </c>
      <c r="M161" s="7" t="str">
        <f>IF(Table1[[#This Row],[discounted_price]]&lt;200, "&lt;200", IF(Table1[[#This Row],[discounted_price]]&lt;=500, "200-500", "&gt;500"))</f>
        <v>200-500</v>
      </c>
      <c r="N161" s="5">
        <v>3.9</v>
      </c>
      <c r="O161" s="8">
        <v>254</v>
      </c>
      <c r="P161" s="9" t="str">
        <f>IF(Table1[[#This Row],[rating_count]]&gt;1000, "More than 1000", "Fewer than 1000")</f>
        <v>Fewer than 1000</v>
      </c>
      <c r="Q161" s="8">
        <f>IFERROR( VALUE(Table1[[#This Row],[rating]]) * VALUE((Table1[[#This Row],[rating_count]]/1000)), 0)</f>
        <v>0.99060000000000004</v>
      </c>
      <c r="R161" s="6">
        <f>IFERROR( VALUE(Table1[[#This Row],[actual_price]]) * VALUE(Table1[[#This Row],[rating_count]]), 0)</f>
        <v>228346</v>
      </c>
      <c r="S161" s="5" t="s">
        <v>1425</v>
      </c>
      <c r="T161" s="5" t="s">
        <v>1426</v>
      </c>
      <c r="U161" s="5" t="s">
        <v>1427</v>
      </c>
      <c r="V161" s="5" t="s">
        <v>1428</v>
      </c>
      <c r="W161" s="5" t="s">
        <v>1429</v>
      </c>
      <c r="X161" s="5" t="s">
        <v>1430</v>
      </c>
      <c r="Y161" s="5" t="s">
        <v>1431</v>
      </c>
      <c r="Z161" s="5" t="s">
        <v>1432</v>
      </c>
    </row>
    <row r="162" spans="1:26" ht="15.75">
      <c r="A162" s="5" t="s">
        <v>1433</v>
      </c>
      <c r="B162" s="5" t="s">
        <v>1434</v>
      </c>
      <c r="C162" s="5" t="str">
        <f>LEFT(Table1[[#This Row],[product_name]], 27)</f>
        <v>AmazonBasics Digital Optica</v>
      </c>
      <c r="D162" s="5" t="s">
        <v>1333</v>
      </c>
      <c r="E162" s="5" t="str">
        <f>TRIM(LEFT(Table1[[#This Row],[category]], FIND("|", Table1[[#This Row],[category]]) - 1))</f>
        <v>Electronics</v>
      </c>
      <c r="F162" s="5" t="str">
        <f>TRIM(MID(Table1[[#This Row],[category]], FIND("|", Table1[[#This Row],[category]]) + 1, FIND("|", Table1[[#This Row],[category]], FIND("|", Table1[[#This Row],[category]]) + 1) - FIND("|", Table1[[#This Row],[category]]) - 1))</f>
        <v>HomeTheater,TV&amp;Video</v>
      </c>
      <c r="G162" s="5" t="str">
        <f>TRIM(MID(Table1[[#This Row],[category]], FIND("|", Table1[[#This Row],[category]], FIND("|", Table1[[#This Row],[category]]) + 1) + 1, FIND("|", Table1[[#This Row],[category]], FIND("|", Table1[[#This Row],[category]], FIND("|", Table1[[#This Row],[category]]) + 1) + 1) - FIND("|", Table1[[#This Row],[category]], FIND("|", Table1[[#This Row],[category]]) + 1) - 1))</f>
        <v>Accessories</v>
      </c>
      <c r="H162" s="6">
        <v>1089</v>
      </c>
      <c r="I162" s="6">
        <v>1600</v>
      </c>
      <c r="J162" s="7">
        <v>0.32</v>
      </c>
      <c r="K162" s="7" t="str">
        <f>IF(Table1[[#This Row],[discount_percentage]]&gt;=50%, "YES", "NO")</f>
        <v>NO</v>
      </c>
      <c r="L162" s="7" t="str">
        <f>IF(Table1[[#This Row],[discount_percentage]]&lt;20%, "&lt;20%", IF(Table1[[#This Row],[discount_percentage]]&lt;=40%, "20%-40%", IF(Table1[[#This Row],[discount_percentage]]&lt;=60%, "41%-60%", IF(Table1[[#This Row],[discount_percentage]]&lt;=80%, "61%-80%", "&gt;80%"))))</f>
        <v>20%-40%</v>
      </c>
      <c r="M162" s="7" t="str">
        <f>IF(Table1[[#This Row],[discounted_price]]&lt;200, "&lt;200", IF(Table1[[#This Row],[discounted_price]]&lt;=500, "200-500", "&gt;500"))</f>
        <v>&gt;500</v>
      </c>
      <c r="N162" s="5">
        <v>4</v>
      </c>
      <c r="O162" s="8">
        <v>3565</v>
      </c>
      <c r="P162" s="9" t="str">
        <f>IF(Table1[[#This Row],[rating_count]]&gt;1000, "More than 1000", "Fewer than 1000")</f>
        <v>More than 1000</v>
      </c>
      <c r="Q162" s="8">
        <f>IFERROR( VALUE(Table1[[#This Row],[rating]]) * VALUE((Table1[[#This Row],[rating_count]]/1000)), 0)</f>
        <v>14.26</v>
      </c>
      <c r="R162" s="6">
        <f>IFERROR( VALUE(Table1[[#This Row],[actual_price]]) * VALUE(Table1[[#This Row],[rating_count]]), 0)</f>
        <v>5704000</v>
      </c>
      <c r="S162" s="5" t="s">
        <v>1435</v>
      </c>
      <c r="T162" s="5" t="s">
        <v>1436</v>
      </c>
      <c r="U162" s="5" t="s">
        <v>1437</v>
      </c>
      <c r="V162" s="5" t="s">
        <v>1438</v>
      </c>
      <c r="W162" s="5" t="s">
        <v>1439</v>
      </c>
      <c r="X162" s="5" t="s">
        <v>1440</v>
      </c>
      <c r="Y162" s="5" t="s">
        <v>1441</v>
      </c>
      <c r="Z162" s="5" t="s">
        <v>1442</v>
      </c>
    </row>
    <row r="163" spans="1:26" ht="15.75">
      <c r="A163" s="5" t="s">
        <v>1443</v>
      </c>
      <c r="B163" s="5" t="s">
        <v>1444</v>
      </c>
      <c r="C163" s="5" t="str">
        <f>LEFT(Table1[[#This Row],[product_name]], 27)</f>
        <v>Wayona Type C Cable Nylon B</v>
      </c>
      <c r="D163" s="5" t="s">
        <v>18</v>
      </c>
      <c r="E163" s="5" t="str">
        <f>TRIM(LEFT(Table1[[#This Row],[category]], FIND("|", Table1[[#This Row],[category]]) - 1))</f>
        <v>Computers&amp;Accessories</v>
      </c>
      <c r="F163" s="5" t="str">
        <f>TRIM(MID(Table1[[#This Row],[category]], FIND("|", Table1[[#This Row],[category]]) + 1, FIND("|", Table1[[#This Row],[category]], FIND("|", Table1[[#This Row],[category]]) + 1) - FIND("|", Table1[[#This Row],[category]]) - 1))</f>
        <v>Accessories&amp;Peripherals</v>
      </c>
      <c r="G16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3" s="5">
        <v>339</v>
      </c>
      <c r="I163" s="6">
        <v>999</v>
      </c>
      <c r="J163" s="7">
        <v>0.66</v>
      </c>
      <c r="K163" s="7" t="str">
        <f>IF(Table1[[#This Row],[discount_percentage]]&gt;=50%, "YES", "NO")</f>
        <v>YES</v>
      </c>
      <c r="L163" s="7" t="str">
        <f>IF(Table1[[#This Row],[discount_percentage]]&lt;20%, "&lt;20%", IF(Table1[[#This Row],[discount_percentage]]&lt;=40%, "20%-40%", IF(Table1[[#This Row],[discount_percentage]]&lt;=60%, "41%-60%", IF(Table1[[#This Row],[discount_percentage]]&lt;=80%, "61%-80%", "&gt;80%"))))</f>
        <v>61%-80%</v>
      </c>
      <c r="M163" s="7" t="str">
        <f>IF(Table1[[#This Row],[discounted_price]]&lt;200, "&lt;200", IF(Table1[[#This Row],[discounted_price]]&lt;=500, "200-500", "&gt;500"))</f>
        <v>200-500</v>
      </c>
      <c r="N163" s="5">
        <v>4.3</v>
      </c>
      <c r="O163" s="8">
        <v>6255</v>
      </c>
      <c r="P163" s="9" t="str">
        <f>IF(Table1[[#This Row],[rating_count]]&gt;1000, "More than 1000", "Fewer than 1000")</f>
        <v>More than 1000</v>
      </c>
      <c r="Q163" s="8">
        <f>IFERROR( VALUE(Table1[[#This Row],[rating]]) * VALUE((Table1[[#This Row],[rating_count]]/1000)), 0)</f>
        <v>26.8965</v>
      </c>
      <c r="R163" s="6">
        <f>IFERROR( VALUE(Table1[[#This Row],[actual_price]]) * VALUE(Table1[[#This Row],[rating_count]]), 0)</f>
        <v>6248745</v>
      </c>
      <c r="S163" s="5" t="s">
        <v>1445</v>
      </c>
      <c r="T163" s="5" t="s">
        <v>1446</v>
      </c>
      <c r="U163" s="5" t="s">
        <v>1447</v>
      </c>
      <c r="V163" s="5" t="s">
        <v>1448</v>
      </c>
      <c r="W163" s="5" t="s">
        <v>1449</v>
      </c>
      <c r="X163" s="5" t="s">
        <v>13030</v>
      </c>
      <c r="Y163" s="5" t="s">
        <v>1450</v>
      </c>
      <c r="Z163" s="5" t="s">
        <v>1451</v>
      </c>
    </row>
    <row r="164" spans="1:26" ht="15.75">
      <c r="A164" s="5" t="s">
        <v>1452</v>
      </c>
      <c r="B164" s="5" t="s">
        <v>1453</v>
      </c>
      <c r="C164" s="5" t="str">
        <f>LEFT(Table1[[#This Row],[product_name]], 27)</f>
        <v xml:space="preserve">Pinnaclz Original Combo of </v>
      </c>
      <c r="D164" s="5" t="s">
        <v>18</v>
      </c>
      <c r="E164" s="5" t="str">
        <f>TRIM(LEFT(Table1[[#This Row],[category]], FIND("|", Table1[[#This Row],[category]]) - 1))</f>
        <v>Computers&amp;Accessories</v>
      </c>
      <c r="F164" s="5" t="str">
        <f>TRIM(MID(Table1[[#This Row],[category]], FIND("|", Table1[[#This Row],[category]]) + 1, FIND("|", Table1[[#This Row],[category]], FIND("|", Table1[[#This Row],[category]]) + 1) - FIND("|", Table1[[#This Row],[category]]) - 1))</f>
        <v>Accessories&amp;Peripherals</v>
      </c>
      <c r="G16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4" s="5">
        <v>149</v>
      </c>
      <c r="I164" s="6">
        <v>499</v>
      </c>
      <c r="J164" s="7">
        <v>0.7</v>
      </c>
      <c r="K164" s="7" t="str">
        <f>IF(Table1[[#This Row],[discount_percentage]]&gt;=50%, "YES", "NO")</f>
        <v>YES</v>
      </c>
      <c r="L164" s="7" t="str">
        <f>IF(Table1[[#This Row],[discount_percentage]]&lt;20%, "&lt;20%", IF(Table1[[#This Row],[discount_percentage]]&lt;=40%, "20%-40%", IF(Table1[[#This Row],[discount_percentage]]&lt;=60%, "41%-60%", IF(Table1[[#This Row],[discount_percentage]]&lt;=80%, "61%-80%", "&gt;80%"))))</f>
        <v>61%-80%</v>
      </c>
      <c r="M164" s="7" t="str">
        <f>IF(Table1[[#This Row],[discounted_price]]&lt;200, "&lt;200", IF(Table1[[#This Row],[discounted_price]]&lt;=500, "200-500", "&gt;500"))</f>
        <v>&lt;200</v>
      </c>
      <c r="N164" s="5">
        <v>4</v>
      </c>
      <c r="O164" s="8">
        <v>7732</v>
      </c>
      <c r="P164" s="9" t="str">
        <f>IF(Table1[[#This Row],[rating_count]]&gt;1000, "More than 1000", "Fewer than 1000")</f>
        <v>More than 1000</v>
      </c>
      <c r="Q164" s="8">
        <f>IFERROR( VALUE(Table1[[#This Row],[rating]]) * VALUE((Table1[[#This Row],[rating_count]]/1000)), 0)</f>
        <v>30.928000000000001</v>
      </c>
      <c r="R164" s="6">
        <f>IFERROR( VALUE(Table1[[#This Row],[actual_price]]) * VALUE(Table1[[#This Row],[rating_count]]), 0)</f>
        <v>3858268</v>
      </c>
      <c r="S164" s="5" t="s">
        <v>1454</v>
      </c>
      <c r="T164" s="5" t="s">
        <v>690</v>
      </c>
      <c r="U164" s="5" t="s">
        <v>691</v>
      </c>
      <c r="V164" s="5" t="s">
        <v>692</v>
      </c>
      <c r="W164" s="5" t="s">
        <v>693</v>
      </c>
      <c r="X164" s="5" t="s">
        <v>694</v>
      </c>
      <c r="Y164" s="5" t="s">
        <v>1455</v>
      </c>
      <c r="Z164" s="5" t="s">
        <v>1456</v>
      </c>
    </row>
    <row r="165" spans="1:26" ht="15.75">
      <c r="A165" s="5" t="s">
        <v>1457</v>
      </c>
      <c r="B165" s="5" t="s">
        <v>1458</v>
      </c>
      <c r="C165" s="5" t="str">
        <f>LEFT(Table1[[#This Row],[product_name]], 27)</f>
        <v>Ambrane BCL-15 Lightning Ca</v>
      </c>
      <c r="D165" s="5" t="s">
        <v>18</v>
      </c>
      <c r="E165" s="5" t="str">
        <f>TRIM(LEFT(Table1[[#This Row],[category]], FIND("|", Table1[[#This Row],[category]]) - 1))</f>
        <v>Computers&amp;Accessories</v>
      </c>
      <c r="F165" s="5" t="str">
        <f>TRIM(MID(Table1[[#This Row],[category]], FIND("|", Table1[[#This Row],[category]]) + 1, FIND("|", Table1[[#This Row],[category]], FIND("|", Table1[[#This Row],[category]]) + 1) - FIND("|", Table1[[#This Row],[category]]) - 1))</f>
        <v>Accessories&amp;Peripherals</v>
      </c>
      <c r="G16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5" s="5">
        <v>149</v>
      </c>
      <c r="I165" s="6">
        <v>399</v>
      </c>
      <c r="J165" s="7">
        <v>0.63</v>
      </c>
      <c r="K165" s="7" t="str">
        <f>IF(Table1[[#This Row],[discount_percentage]]&gt;=50%, "YES", "NO")</f>
        <v>YES</v>
      </c>
      <c r="L165" s="7" t="str">
        <f>IF(Table1[[#This Row],[discount_percentage]]&lt;20%, "&lt;20%", IF(Table1[[#This Row],[discount_percentage]]&lt;=40%, "20%-40%", IF(Table1[[#This Row],[discount_percentage]]&lt;=60%, "41%-60%", IF(Table1[[#This Row],[discount_percentage]]&lt;=80%, "61%-80%", "&gt;80%"))))</f>
        <v>61%-80%</v>
      </c>
      <c r="M165" s="7" t="str">
        <f>IF(Table1[[#This Row],[discounted_price]]&lt;200, "&lt;200", IF(Table1[[#This Row],[discounted_price]]&lt;=500, "200-500", "&gt;500"))</f>
        <v>&lt;200</v>
      </c>
      <c r="N165" s="5">
        <v>3.9</v>
      </c>
      <c r="O165" s="8">
        <v>57</v>
      </c>
      <c r="P165" s="9" t="str">
        <f>IF(Table1[[#This Row],[rating_count]]&gt;1000, "More than 1000", "Fewer than 1000")</f>
        <v>Fewer than 1000</v>
      </c>
      <c r="Q165" s="8">
        <f>IFERROR( VALUE(Table1[[#This Row],[rating]]) * VALUE((Table1[[#This Row],[rating_count]]/1000)), 0)</f>
        <v>0.2223</v>
      </c>
      <c r="R165" s="6">
        <f>IFERROR( VALUE(Table1[[#This Row],[actual_price]]) * VALUE(Table1[[#This Row],[rating_count]]), 0)</f>
        <v>22743</v>
      </c>
      <c r="S165" s="5" t="s">
        <v>1459</v>
      </c>
      <c r="T165" s="5" t="s">
        <v>1460</v>
      </c>
      <c r="U165" s="5" t="s">
        <v>1461</v>
      </c>
      <c r="V165" s="5" t="s">
        <v>1462</v>
      </c>
      <c r="W165" s="5" t="s">
        <v>13031</v>
      </c>
      <c r="X165" s="5" t="s">
        <v>1463</v>
      </c>
      <c r="Y165" s="5" t="s">
        <v>1464</v>
      </c>
      <c r="Z165" s="5" t="s">
        <v>1465</v>
      </c>
    </row>
    <row r="166" spans="1:26" ht="15.75">
      <c r="A166" s="5" t="s">
        <v>1466</v>
      </c>
      <c r="B166" s="5" t="s">
        <v>1467</v>
      </c>
      <c r="C166" s="5" t="str">
        <f>LEFT(Table1[[#This Row],[product_name]], 27)</f>
        <v xml:space="preserve">Belkin USB C to USB-C Fast </v>
      </c>
      <c r="D166" s="5" t="s">
        <v>18</v>
      </c>
      <c r="E166" s="5" t="str">
        <f>TRIM(LEFT(Table1[[#This Row],[category]], FIND("|", Table1[[#This Row],[category]]) - 1))</f>
        <v>Computers&amp;Accessories</v>
      </c>
      <c r="F166" s="5" t="str">
        <f>TRIM(MID(Table1[[#This Row],[category]], FIND("|", Table1[[#This Row],[category]]) + 1, FIND("|", Table1[[#This Row],[category]], FIND("|", Table1[[#This Row],[category]]) + 1) - FIND("|", Table1[[#This Row],[category]]) - 1))</f>
        <v>Accessories&amp;Peripherals</v>
      </c>
      <c r="G16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6" s="5">
        <v>599</v>
      </c>
      <c r="I166" s="6">
        <v>849</v>
      </c>
      <c r="J166" s="7">
        <v>0.28999999999999998</v>
      </c>
      <c r="K166" s="7" t="str">
        <f>IF(Table1[[#This Row],[discount_percentage]]&gt;=50%, "YES", "NO")</f>
        <v>NO</v>
      </c>
      <c r="L166" s="7" t="str">
        <f>IF(Table1[[#This Row],[discount_percentage]]&lt;20%, "&lt;20%", IF(Table1[[#This Row],[discount_percentage]]&lt;=40%, "20%-40%", IF(Table1[[#This Row],[discount_percentage]]&lt;=60%, "41%-60%", IF(Table1[[#This Row],[discount_percentage]]&lt;=80%, "61%-80%", "&gt;80%"))))</f>
        <v>20%-40%</v>
      </c>
      <c r="M166" s="7" t="str">
        <f>IF(Table1[[#This Row],[discounted_price]]&lt;200, "&lt;200", IF(Table1[[#This Row],[discounted_price]]&lt;=500, "200-500", "&gt;500"))</f>
        <v>&gt;500</v>
      </c>
      <c r="N166" s="5">
        <v>4.5</v>
      </c>
      <c r="O166" s="8">
        <v>577</v>
      </c>
      <c r="P166" s="9" t="str">
        <f>IF(Table1[[#This Row],[rating_count]]&gt;1000, "More than 1000", "Fewer than 1000")</f>
        <v>Fewer than 1000</v>
      </c>
      <c r="Q166" s="8">
        <f>IFERROR( VALUE(Table1[[#This Row],[rating]]) * VALUE((Table1[[#This Row],[rating_count]]/1000)), 0)</f>
        <v>2.5964999999999998</v>
      </c>
      <c r="R166" s="6">
        <f>IFERROR( VALUE(Table1[[#This Row],[actual_price]]) * VALUE(Table1[[#This Row],[rating_count]]), 0)</f>
        <v>489873</v>
      </c>
      <c r="S166" s="5" t="s">
        <v>1468</v>
      </c>
      <c r="T166" s="5" t="s">
        <v>1469</v>
      </c>
      <c r="U166" s="5" t="s">
        <v>1470</v>
      </c>
      <c r="V166" s="5" t="s">
        <v>1471</v>
      </c>
      <c r="W166" s="5" t="s">
        <v>1472</v>
      </c>
      <c r="X166" s="5" t="s">
        <v>1473</v>
      </c>
      <c r="Y166" s="5" t="s">
        <v>1474</v>
      </c>
      <c r="Z166" s="5" t="s">
        <v>1475</v>
      </c>
    </row>
    <row r="167" spans="1:26" ht="15.75">
      <c r="A167" s="5" t="s">
        <v>1476</v>
      </c>
      <c r="B167" s="5" t="s">
        <v>1477</v>
      </c>
      <c r="C167" s="5" t="str">
        <f>LEFT(Table1[[#This Row],[product_name]], 27)</f>
        <v>LOHAYA Television Remote Co</v>
      </c>
      <c r="D167" s="5" t="s">
        <v>462</v>
      </c>
      <c r="E167" s="5" t="str">
        <f>TRIM(LEFT(Table1[[#This Row],[category]], FIND("|", Table1[[#This Row],[category]]) - 1))</f>
        <v>Electronics</v>
      </c>
      <c r="F167" s="5" t="str">
        <f>TRIM(MID(Table1[[#This Row],[category]], FIND("|", Table1[[#This Row],[category]]) + 1, FIND("|", Table1[[#This Row],[category]], FIND("|", Table1[[#This Row],[category]]) + 1) - FIND("|", Table1[[#This Row],[category]]) - 1))</f>
        <v>HomeTheater,TV&amp;Video</v>
      </c>
      <c r="G167" s="5" t="str">
        <f>TRIM(MID(Table1[[#This Row],[category]], FIND("|", Table1[[#This Row],[category]], FIND("|", Table1[[#This Row],[category]]) + 1) + 1, FIND("|", Table1[[#This Row],[category]], FIND("|", Table1[[#This Row],[category]], FIND("|", Table1[[#This Row],[category]]) + 1) + 1) - FIND("|", Table1[[#This Row],[category]], FIND("|", Table1[[#This Row],[category]]) + 1) - 1))</f>
        <v>Accessories</v>
      </c>
      <c r="H167" s="5">
        <v>299</v>
      </c>
      <c r="I167" s="6">
        <v>1199</v>
      </c>
      <c r="J167" s="7">
        <v>0.75</v>
      </c>
      <c r="K167" s="7" t="str">
        <f>IF(Table1[[#This Row],[discount_percentage]]&gt;=50%, "YES", "NO")</f>
        <v>YES</v>
      </c>
      <c r="L167" s="7" t="str">
        <f>IF(Table1[[#This Row],[discount_percentage]]&lt;20%, "&lt;20%", IF(Table1[[#This Row],[discount_percentage]]&lt;=40%, "20%-40%", IF(Table1[[#This Row],[discount_percentage]]&lt;=60%, "41%-60%", IF(Table1[[#This Row],[discount_percentage]]&lt;=80%, "61%-80%", "&gt;80%"))))</f>
        <v>61%-80%</v>
      </c>
      <c r="M167" s="7" t="str">
        <f>IF(Table1[[#This Row],[discounted_price]]&lt;200, "&lt;200", IF(Table1[[#This Row],[discounted_price]]&lt;=500, "200-500", "&gt;500"))</f>
        <v>200-500</v>
      </c>
      <c r="N167" s="5">
        <v>3.9</v>
      </c>
      <c r="O167" s="8">
        <v>1193</v>
      </c>
      <c r="P167" s="9" t="str">
        <f>IF(Table1[[#This Row],[rating_count]]&gt;1000, "More than 1000", "Fewer than 1000")</f>
        <v>More than 1000</v>
      </c>
      <c r="Q167" s="8">
        <f>IFERROR( VALUE(Table1[[#This Row],[rating]]) * VALUE((Table1[[#This Row],[rating_count]]/1000)), 0)</f>
        <v>4.6527000000000003</v>
      </c>
      <c r="R167" s="6">
        <f>IFERROR( VALUE(Table1[[#This Row],[actual_price]]) * VALUE(Table1[[#This Row],[rating_count]]), 0)</f>
        <v>1430407</v>
      </c>
      <c r="S167" s="5" t="s">
        <v>1478</v>
      </c>
      <c r="T167" s="5" t="s">
        <v>1479</v>
      </c>
      <c r="U167" s="5" t="s">
        <v>1480</v>
      </c>
      <c r="V167" s="5" t="s">
        <v>1481</v>
      </c>
      <c r="W167" s="5" t="s">
        <v>1482</v>
      </c>
      <c r="X167" s="5" t="s">
        <v>1483</v>
      </c>
      <c r="Y167" s="5" t="s">
        <v>1484</v>
      </c>
      <c r="Z167" s="5" t="s">
        <v>1485</v>
      </c>
    </row>
    <row r="168" spans="1:26" ht="15.75">
      <c r="A168" s="5" t="s">
        <v>1486</v>
      </c>
      <c r="B168" s="5" t="s">
        <v>1487</v>
      </c>
      <c r="C168" s="5" t="str">
        <f>LEFT(Table1[[#This Row],[product_name]], 27)</f>
        <v>Wayona Nylon Braided Lightn</v>
      </c>
      <c r="D168" s="5" t="s">
        <v>18</v>
      </c>
      <c r="E168" s="5" t="str">
        <f>TRIM(LEFT(Table1[[#This Row],[category]], FIND("|", Table1[[#This Row],[category]]) - 1))</f>
        <v>Computers&amp;Accessories</v>
      </c>
      <c r="F168" s="5" t="str">
        <f>TRIM(MID(Table1[[#This Row],[category]], FIND("|", Table1[[#This Row],[category]]) + 1, FIND("|", Table1[[#This Row],[category]], FIND("|", Table1[[#This Row],[category]]) + 1) - FIND("|", Table1[[#This Row],[category]]) - 1))</f>
        <v>Accessories&amp;Peripherals</v>
      </c>
      <c r="G16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8" s="5">
        <v>399</v>
      </c>
      <c r="I168" s="6">
        <v>1299</v>
      </c>
      <c r="J168" s="7">
        <v>0.69</v>
      </c>
      <c r="K168" s="7" t="str">
        <f>IF(Table1[[#This Row],[discount_percentage]]&gt;=50%, "YES", "NO")</f>
        <v>YES</v>
      </c>
      <c r="L168" s="7" t="str">
        <f>IF(Table1[[#This Row],[discount_percentage]]&lt;20%, "&lt;20%", IF(Table1[[#This Row],[discount_percentage]]&lt;=40%, "20%-40%", IF(Table1[[#This Row],[discount_percentage]]&lt;=60%, "41%-60%", IF(Table1[[#This Row],[discount_percentage]]&lt;=80%, "61%-80%", "&gt;80%"))))</f>
        <v>61%-80%</v>
      </c>
      <c r="M168" s="7" t="str">
        <f>IF(Table1[[#This Row],[discounted_price]]&lt;200, "&lt;200", IF(Table1[[#This Row],[discounted_price]]&lt;=500, "200-500", "&gt;500"))</f>
        <v>200-500</v>
      </c>
      <c r="N168" s="5">
        <v>4.2</v>
      </c>
      <c r="O168" s="8">
        <v>13120</v>
      </c>
      <c r="P168" s="9" t="str">
        <f>IF(Table1[[#This Row],[rating_count]]&gt;1000, "More than 1000", "Fewer than 1000")</f>
        <v>More than 1000</v>
      </c>
      <c r="Q168" s="8">
        <f>IFERROR( VALUE(Table1[[#This Row],[rating]]) * VALUE((Table1[[#This Row],[rating_count]]/1000)), 0)</f>
        <v>55.103999999999999</v>
      </c>
      <c r="R168" s="6">
        <f>IFERROR( VALUE(Table1[[#This Row],[actual_price]]) * VALUE(Table1[[#This Row],[rating_count]]), 0)</f>
        <v>17042880</v>
      </c>
      <c r="S168" s="5" t="s">
        <v>1488</v>
      </c>
      <c r="T168" s="5" t="s">
        <v>954</v>
      </c>
      <c r="U168" s="5" t="s">
        <v>955</v>
      </c>
      <c r="V168" s="5" t="s">
        <v>956</v>
      </c>
      <c r="W168" s="5" t="s">
        <v>957</v>
      </c>
      <c r="X168" s="5" t="s">
        <v>958</v>
      </c>
      <c r="Y168" s="5" t="s">
        <v>1489</v>
      </c>
      <c r="Z168" s="5" t="s">
        <v>1490</v>
      </c>
    </row>
    <row r="169" spans="1:26" ht="15.75">
      <c r="A169" s="5" t="s">
        <v>1491</v>
      </c>
      <c r="B169" s="5" t="s">
        <v>1492</v>
      </c>
      <c r="C169" s="5" t="str">
        <f>LEFT(Table1[[#This Row],[product_name]], 27)</f>
        <v xml:space="preserve">Electvision Remote Control </v>
      </c>
      <c r="D169" s="5" t="s">
        <v>462</v>
      </c>
      <c r="E169" s="5" t="str">
        <f>TRIM(LEFT(Table1[[#This Row],[category]], FIND("|", Table1[[#This Row],[category]]) - 1))</f>
        <v>Electronics</v>
      </c>
      <c r="F169" s="5" t="str">
        <f>TRIM(MID(Table1[[#This Row],[category]], FIND("|", Table1[[#This Row],[category]]) + 1, FIND("|", Table1[[#This Row],[category]], FIND("|", Table1[[#This Row],[category]]) + 1) - FIND("|", Table1[[#This Row],[category]]) - 1))</f>
        <v>HomeTheater,TV&amp;Video</v>
      </c>
      <c r="G169" s="5" t="str">
        <f>TRIM(MID(Table1[[#This Row],[category]], FIND("|", Table1[[#This Row],[category]], FIND("|", Table1[[#This Row],[category]]) + 1) + 1, FIND("|", Table1[[#This Row],[category]], FIND("|", Table1[[#This Row],[category]], FIND("|", Table1[[#This Row],[category]]) + 1) + 1) - FIND("|", Table1[[#This Row],[category]], FIND("|", Table1[[#This Row],[category]]) + 1) - 1))</f>
        <v>Accessories</v>
      </c>
      <c r="H169" s="5">
        <v>339</v>
      </c>
      <c r="I169" s="6">
        <v>1999</v>
      </c>
      <c r="J169" s="7">
        <v>0.83</v>
      </c>
      <c r="K169" s="7" t="str">
        <f>IF(Table1[[#This Row],[discount_percentage]]&gt;=50%, "YES", "NO")</f>
        <v>YES</v>
      </c>
      <c r="L169" s="7" t="str">
        <f>IF(Table1[[#This Row],[discount_percentage]]&lt;20%, "&lt;20%", IF(Table1[[#This Row],[discount_percentage]]&lt;=40%, "20%-40%", IF(Table1[[#This Row],[discount_percentage]]&lt;=60%, "41%-60%", IF(Table1[[#This Row],[discount_percentage]]&lt;=80%, "61%-80%", "&gt;80%"))))</f>
        <v>&gt;80%</v>
      </c>
      <c r="M169" s="7" t="str">
        <f>IF(Table1[[#This Row],[discounted_price]]&lt;200, "&lt;200", IF(Table1[[#This Row],[discounted_price]]&lt;=500, "200-500", "&gt;500"))</f>
        <v>200-500</v>
      </c>
      <c r="N169" s="5">
        <v>4</v>
      </c>
      <c r="O169" s="8">
        <v>343</v>
      </c>
      <c r="P169" s="9" t="str">
        <f>IF(Table1[[#This Row],[rating_count]]&gt;1000, "More than 1000", "Fewer than 1000")</f>
        <v>Fewer than 1000</v>
      </c>
      <c r="Q169" s="8">
        <f>IFERROR( VALUE(Table1[[#This Row],[rating]]) * VALUE((Table1[[#This Row],[rating_count]]/1000)), 0)</f>
        <v>1.3720000000000001</v>
      </c>
      <c r="R169" s="6">
        <f>IFERROR( VALUE(Table1[[#This Row],[actual_price]]) * VALUE(Table1[[#This Row],[rating_count]]), 0)</f>
        <v>685657</v>
      </c>
      <c r="S169" s="5" t="s">
        <v>1493</v>
      </c>
      <c r="T169" s="5" t="s">
        <v>1494</v>
      </c>
      <c r="U169" s="5" t="s">
        <v>1495</v>
      </c>
      <c r="V169" s="5" t="s">
        <v>1496</v>
      </c>
      <c r="W169" s="5" t="s">
        <v>1497</v>
      </c>
      <c r="X169" s="5" t="s">
        <v>1498</v>
      </c>
      <c r="Y169" s="5" t="s">
        <v>1499</v>
      </c>
      <c r="Z169" s="5" t="s">
        <v>1500</v>
      </c>
    </row>
    <row r="170" spans="1:26" ht="15.75">
      <c r="A170" s="5" t="s">
        <v>1501</v>
      </c>
      <c r="B170" s="5" t="s">
        <v>1502</v>
      </c>
      <c r="C170" s="5" t="str">
        <f>LEFT(Table1[[#This Row],[product_name]], 27)</f>
        <v>Acer 80 cm (32 inches) S Se</v>
      </c>
      <c r="D170" s="5" t="s">
        <v>169</v>
      </c>
      <c r="E170" s="5" t="str">
        <f>TRIM(LEFT(Table1[[#This Row],[category]], FIND("|", Table1[[#This Row],[category]]) - 1))</f>
        <v>Electronics</v>
      </c>
      <c r="F170" s="5" t="str">
        <f>TRIM(MID(Table1[[#This Row],[category]], FIND("|", Table1[[#This Row],[category]]) + 1, FIND("|", Table1[[#This Row],[category]], FIND("|", Table1[[#This Row],[category]]) + 1) - FIND("|", Table1[[#This Row],[category]]) - 1))</f>
        <v>HomeTheater,TV&amp;Video</v>
      </c>
      <c r="G170" s="5" t="str">
        <f>TRIM(MID(Table1[[#This Row],[category]], FIND("|", Table1[[#This Row],[category]], FIND("|", Table1[[#This Row],[category]]) + 1) + 1, FIND("|", Table1[[#This Row],[category]], FIND("|", Table1[[#This Row],[category]], FIND("|", Table1[[#This Row],[category]]) + 1) + 1) - FIND("|", Table1[[#This Row],[category]], FIND("|", Table1[[#This Row],[category]]) + 1) - 1))</f>
        <v>Televisions</v>
      </c>
      <c r="H170" s="6">
        <v>12499</v>
      </c>
      <c r="I170" s="6">
        <v>22990</v>
      </c>
      <c r="J170" s="7">
        <v>0.46</v>
      </c>
      <c r="K170" s="7" t="str">
        <f>IF(Table1[[#This Row],[discount_percentage]]&gt;=50%, "YES", "NO")</f>
        <v>NO</v>
      </c>
      <c r="L170" s="7" t="str">
        <f>IF(Table1[[#This Row],[discount_percentage]]&lt;20%, "&lt;20%", IF(Table1[[#This Row],[discount_percentage]]&lt;=40%, "20%-40%", IF(Table1[[#This Row],[discount_percentage]]&lt;=60%, "41%-60%", IF(Table1[[#This Row],[discount_percentage]]&lt;=80%, "61%-80%", "&gt;80%"))))</f>
        <v>41%-60%</v>
      </c>
      <c r="M170" s="7" t="str">
        <f>IF(Table1[[#This Row],[discounted_price]]&lt;200, "&lt;200", IF(Table1[[#This Row],[discounted_price]]&lt;=500, "200-500", "&gt;500"))</f>
        <v>&gt;500</v>
      </c>
      <c r="N170" s="5">
        <v>4.3</v>
      </c>
      <c r="O170" s="8">
        <v>1611</v>
      </c>
      <c r="P170" s="9" t="str">
        <f>IF(Table1[[#This Row],[rating_count]]&gt;1000, "More than 1000", "Fewer than 1000")</f>
        <v>More than 1000</v>
      </c>
      <c r="Q170" s="8">
        <f>IFERROR( VALUE(Table1[[#This Row],[rating]]) * VALUE((Table1[[#This Row],[rating_count]]/1000)), 0)</f>
        <v>6.9272999999999998</v>
      </c>
      <c r="R170" s="6">
        <f>IFERROR( VALUE(Table1[[#This Row],[actual_price]]) * VALUE(Table1[[#This Row],[rating_count]]), 0)</f>
        <v>37036890</v>
      </c>
      <c r="S170" s="5" t="s">
        <v>1503</v>
      </c>
      <c r="T170" s="5" t="s">
        <v>1504</v>
      </c>
      <c r="U170" s="5" t="s">
        <v>1505</v>
      </c>
      <c r="V170" s="5" t="s">
        <v>1506</v>
      </c>
      <c r="W170" s="5" t="s">
        <v>1507</v>
      </c>
      <c r="X170" s="5" t="s">
        <v>1508</v>
      </c>
      <c r="Y170" s="5" t="s">
        <v>1509</v>
      </c>
      <c r="Z170" s="5" t="s">
        <v>1510</v>
      </c>
    </row>
    <row r="171" spans="1:26" ht="15.75">
      <c r="A171" s="5" t="s">
        <v>1511</v>
      </c>
      <c r="B171" s="5" t="s">
        <v>1512</v>
      </c>
      <c r="C171" s="5" t="str">
        <f>LEFT(Table1[[#This Row],[product_name]], 27)</f>
        <v>realme 10W Fast Charging Mi</v>
      </c>
      <c r="D171" s="5" t="s">
        <v>18</v>
      </c>
      <c r="E171" s="5" t="str">
        <f>TRIM(LEFT(Table1[[#This Row],[category]], FIND("|", Table1[[#This Row],[category]]) - 1))</f>
        <v>Computers&amp;Accessories</v>
      </c>
      <c r="F171" s="5" t="str">
        <f>TRIM(MID(Table1[[#This Row],[category]], FIND("|", Table1[[#This Row],[category]]) + 1, FIND("|", Table1[[#This Row],[category]], FIND("|", Table1[[#This Row],[category]]) + 1) - FIND("|", Table1[[#This Row],[category]]) - 1))</f>
        <v>Accessories&amp;Peripherals</v>
      </c>
      <c r="G17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1" s="5">
        <v>249</v>
      </c>
      <c r="I171" s="6">
        <v>399</v>
      </c>
      <c r="J171" s="7">
        <v>0.38</v>
      </c>
      <c r="K171" s="7" t="str">
        <f>IF(Table1[[#This Row],[discount_percentage]]&gt;=50%, "YES", "NO")</f>
        <v>NO</v>
      </c>
      <c r="L171" s="7" t="str">
        <f>IF(Table1[[#This Row],[discount_percentage]]&lt;20%, "&lt;20%", IF(Table1[[#This Row],[discount_percentage]]&lt;=40%, "20%-40%", IF(Table1[[#This Row],[discount_percentage]]&lt;=60%, "41%-60%", IF(Table1[[#This Row],[discount_percentage]]&lt;=80%, "61%-80%", "&gt;80%"))))</f>
        <v>20%-40%</v>
      </c>
      <c r="M171" s="7" t="str">
        <f>IF(Table1[[#This Row],[discounted_price]]&lt;200, "&lt;200", IF(Table1[[#This Row],[discounted_price]]&lt;=500, "200-500", "&gt;500"))</f>
        <v>200-500</v>
      </c>
      <c r="N171" s="5">
        <v>4</v>
      </c>
      <c r="O171" s="8">
        <v>6558</v>
      </c>
      <c r="P171" s="9" t="str">
        <f>IF(Table1[[#This Row],[rating_count]]&gt;1000, "More than 1000", "Fewer than 1000")</f>
        <v>More than 1000</v>
      </c>
      <c r="Q171" s="8">
        <f>IFERROR( VALUE(Table1[[#This Row],[rating]]) * VALUE((Table1[[#This Row],[rating_count]]/1000)), 0)</f>
        <v>26.231999999999999</v>
      </c>
      <c r="R171" s="6">
        <f>IFERROR( VALUE(Table1[[#This Row],[actual_price]]) * VALUE(Table1[[#This Row],[rating_count]]), 0)</f>
        <v>2616642</v>
      </c>
      <c r="S171" s="5" t="s">
        <v>1513</v>
      </c>
      <c r="T171" s="5" t="s">
        <v>1514</v>
      </c>
      <c r="U171" s="5" t="s">
        <v>1515</v>
      </c>
      <c r="V171" s="5" t="s">
        <v>1516</v>
      </c>
      <c r="W171" s="5" t="s">
        <v>1517</v>
      </c>
      <c r="X171" s="5" t="s">
        <v>1518</v>
      </c>
      <c r="Y171" s="5" t="s">
        <v>1519</v>
      </c>
      <c r="Z171" s="5" t="s">
        <v>1520</v>
      </c>
    </row>
    <row r="172" spans="1:26" ht="15.75">
      <c r="A172" s="5" t="s">
        <v>1521</v>
      </c>
      <c r="B172" s="5" t="s">
        <v>1522</v>
      </c>
      <c r="C172" s="5" t="str">
        <f>LEFT(Table1[[#This Row],[product_name]], 27)</f>
        <v>TP-Link AC1300 USB WiFi Ada</v>
      </c>
      <c r="D172" s="5" t="s">
        <v>98</v>
      </c>
      <c r="E172" s="5" t="str">
        <f>TRIM(LEFT(Table1[[#This Row],[category]], FIND("|", Table1[[#This Row],[category]]) - 1))</f>
        <v>Computers&amp;Accessories</v>
      </c>
      <c r="F172" s="5" t="str">
        <f>TRIM(MID(Table1[[#This Row],[category]], FIND("|", Table1[[#This Row],[category]]) + 1, FIND("|", Table1[[#This Row],[category]], FIND("|", Table1[[#This Row],[category]]) + 1) - FIND("|", Table1[[#This Row],[category]]) - 1))</f>
        <v>NetworkingDevices</v>
      </c>
      <c r="G172"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72" s="6">
        <v>1399</v>
      </c>
      <c r="I172" s="6">
        <v>2499</v>
      </c>
      <c r="J172" s="7">
        <v>0.44</v>
      </c>
      <c r="K172" s="7" t="str">
        <f>IF(Table1[[#This Row],[discount_percentage]]&gt;=50%, "YES", "NO")</f>
        <v>NO</v>
      </c>
      <c r="L172" s="7" t="str">
        <f>IF(Table1[[#This Row],[discount_percentage]]&lt;20%, "&lt;20%", IF(Table1[[#This Row],[discount_percentage]]&lt;=40%, "20%-40%", IF(Table1[[#This Row],[discount_percentage]]&lt;=60%, "41%-60%", IF(Table1[[#This Row],[discount_percentage]]&lt;=80%, "61%-80%", "&gt;80%"))))</f>
        <v>41%-60%</v>
      </c>
      <c r="M172" s="7" t="str">
        <f>IF(Table1[[#This Row],[discounted_price]]&lt;200, "&lt;200", IF(Table1[[#This Row],[discounted_price]]&lt;=500, "200-500", "&gt;500"))</f>
        <v>&gt;500</v>
      </c>
      <c r="N172" s="5">
        <v>4.4000000000000004</v>
      </c>
      <c r="O172" s="8">
        <v>23169</v>
      </c>
      <c r="P172" s="9" t="str">
        <f>IF(Table1[[#This Row],[rating_count]]&gt;1000, "More than 1000", "Fewer than 1000")</f>
        <v>More than 1000</v>
      </c>
      <c r="Q172" s="8">
        <f>IFERROR( VALUE(Table1[[#This Row],[rating]]) * VALUE((Table1[[#This Row],[rating_count]]/1000)), 0)</f>
        <v>101.9436</v>
      </c>
      <c r="R172" s="6">
        <f>IFERROR( VALUE(Table1[[#This Row],[actual_price]]) * VALUE(Table1[[#This Row],[rating_count]]), 0)</f>
        <v>57899331</v>
      </c>
      <c r="S172" s="5" t="s">
        <v>1523</v>
      </c>
      <c r="T172" s="5" t="s">
        <v>1524</v>
      </c>
      <c r="U172" s="5" t="s">
        <v>1525</v>
      </c>
      <c r="V172" s="5" t="s">
        <v>1526</v>
      </c>
      <c r="W172" s="5" t="s">
        <v>1527</v>
      </c>
      <c r="X172" s="5" t="s">
        <v>1528</v>
      </c>
      <c r="Y172" s="5" t="s">
        <v>1529</v>
      </c>
      <c r="Z172" s="5" t="s">
        <v>1530</v>
      </c>
    </row>
    <row r="173" spans="1:26" ht="15.75">
      <c r="A173" s="5" t="s">
        <v>1531</v>
      </c>
      <c r="B173" s="5" t="s">
        <v>1532</v>
      </c>
      <c r="C173" s="5" t="str">
        <f>LEFT(Table1[[#This Row],[product_name]], 27)</f>
        <v>Acer 139 cm (55 inches) I S</v>
      </c>
      <c r="D173" s="5" t="s">
        <v>169</v>
      </c>
      <c r="E173" s="5" t="str">
        <f>TRIM(LEFT(Table1[[#This Row],[category]], FIND("|", Table1[[#This Row],[category]]) - 1))</f>
        <v>Electronics</v>
      </c>
      <c r="F173" s="5" t="str">
        <f>TRIM(MID(Table1[[#This Row],[category]], FIND("|", Table1[[#This Row],[category]]) + 1, FIND("|", Table1[[#This Row],[category]], FIND("|", Table1[[#This Row],[category]]) + 1) - FIND("|", Table1[[#This Row],[category]]) - 1))</f>
        <v>HomeTheater,TV&amp;Video</v>
      </c>
      <c r="G173" s="5" t="str">
        <f>TRIM(MID(Table1[[#This Row],[category]], FIND("|", Table1[[#This Row],[category]], FIND("|", Table1[[#This Row],[category]]) + 1) + 1, FIND("|", Table1[[#This Row],[category]], FIND("|", Table1[[#This Row],[category]], FIND("|", Table1[[#This Row],[category]]) + 1) + 1) - FIND("|", Table1[[#This Row],[category]], FIND("|", Table1[[#This Row],[category]]) + 1) - 1))</f>
        <v>Televisions</v>
      </c>
      <c r="H173" s="6">
        <v>32999</v>
      </c>
      <c r="I173" s="6">
        <v>47990</v>
      </c>
      <c r="J173" s="7">
        <v>0.31</v>
      </c>
      <c r="K173" s="7" t="str">
        <f>IF(Table1[[#This Row],[discount_percentage]]&gt;=50%, "YES", "NO")</f>
        <v>NO</v>
      </c>
      <c r="L173" s="7" t="str">
        <f>IF(Table1[[#This Row],[discount_percentage]]&lt;20%, "&lt;20%", IF(Table1[[#This Row],[discount_percentage]]&lt;=40%, "20%-40%", IF(Table1[[#This Row],[discount_percentage]]&lt;=60%, "41%-60%", IF(Table1[[#This Row],[discount_percentage]]&lt;=80%, "61%-80%", "&gt;80%"))))</f>
        <v>20%-40%</v>
      </c>
      <c r="M173" s="7" t="str">
        <f>IF(Table1[[#This Row],[discounted_price]]&lt;200, "&lt;200", IF(Table1[[#This Row],[discounted_price]]&lt;=500, "200-500", "&gt;500"))</f>
        <v>&gt;500</v>
      </c>
      <c r="N173" s="5">
        <v>4.3</v>
      </c>
      <c r="O173" s="8">
        <v>4703</v>
      </c>
      <c r="P173" s="9" t="str">
        <f>IF(Table1[[#This Row],[rating_count]]&gt;1000, "More than 1000", "Fewer than 1000")</f>
        <v>More than 1000</v>
      </c>
      <c r="Q173" s="8">
        <f>IFERROR( VALUE(Table1[[#This Row],[rating]]) * VALUE((Table1[[#This Row],[rating_count]]/1000)), 0)</f>
        <v>20.222899999999999</v>
      </c>
      <c r="R173" s="6">
        <f>IFERROR( VALUE(Table1[[#This Row],[actual_price]]) * VALUE(Table1[[#This Row],[rating_count]]), 0)</f>
        <v>225696970</v>
      </c>
      <c r="S173" s="5" t="s">
        <v>805</v>
      </c>
      <c r="T173" s="5" t="s">
        <v>246</v>
      </c>
      <c r="U173" s="5" t="s">
        <v>247</v>
      </c>
      <c r="V173" s="5" t="s">
        <v>248</v>
      </c>
      <c r="W173" s="5" t="s">
        <v>249</v>
      </c>
      <c r="X173" s="5" t="s">
        <v>13024</v>
      </c>
      <c r="Y173" s="5" t="s">
        <v>1533</v>
      </c>
      <c r="Z173" s="5" t="s">
        <v>1534</v>
      </c>
    </row>
    <row r="174" spans="1:26" ht="15.75">
      <c r="A174" s="5" t="s">
        <v>1535</v>
      </c>
      <c r="B174" s="5" t="s">
        <v>1536</v>
      </c>
      <c r="C174" s="5" t="str">
        <f>LEFT(Table1[[#This Row],[product_name]], 27)</f>
        <v>Ambrane 60W / 3A Fast Charg</v>
      </c>
      <c r="D174" s="5" t="s">
        <v>18</v>
      </c>
      <c r="E174" s="5" t="str">
        <f>TRIM(LEFT(Table1[[#This Row],[category]], FIND("|", Table1[[#This Row],[category]]) - 1))</f>
        <v>Computers&amp;Accessories</v>
      </c>
      <c r="F174" s="5" t="str">
        <f>TRIM(MID(Table1[[#This Row],[category]], FIND("|", Table1[[#This Row],[category]]) + 1, FIND("|", Table1[[#This Row],[category]], FIND("|", Table1[[#This Row],[category]]) + 1) - FIND("|", Table1[[#This Row],[category]]) - 1))</f>
        <v>Accessories&amp;Peripherals</v>
      </c>
      <c r="G17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4" s="5">
        <v>149</v>
      </c>
      <c r="I174" s="6">
        <v>399</v>
      </c>
      <c r="J174" s="7">
        <v>0.63</v>
      </c>
      <c r="K174" s="7" t="str">
        <f>IF(Table1[[#This Row],[discount_percentage]]&gt;=50%, "YES", "NO")</f>
        <v>YES</v>
      </c>
      <c r="L174" s="7" t="str">
        <f>IF(Table1[[#This Row],[discount_percentage]]&lt;20%, "&lt;20%", IF(Table1[[#This Row],[discount_percentage]]&lt;=40%, "20%-40%", IF(Table1[[#This Row],[discount_percentage]]&lt;=60%, "41%-60%", IF(Table1[[#This Row],[discount_percentage]]&lt;=80%, "61%-80%", "&gt;80%"))))</f>
        <v>61%-80%</v>
      </c>
      <c r="M174" s="7" t="str">
        <f>IF(Table1[[#This Row],[discounted_price]]&lt;200, "&lt;200", IF(Table1[[#This Row],[discounted_price]]&lt;=500, "200-500", "&gt;500"))</f>
        <v>&lt;200</v>
      </c>
      <c r="N174" s="5">
        <v>4</v>
      </c>
      <c r="O174" s="8">
        <v>1423</v>
      </c>
      <c r="P174" s="9" t="str">
        <f>IF(Table1[[#This Row],[rating_count]]&gt;1000, "More than 1000", "Fewer than 1000")</f>
        <v>More than 1000</v>
      </c>
      <c r="Q174" s="8">
        <f>IFERROR( VALUE(Table1[[#This Row],[rating]]) * VALUE((Table1[[#This Row],[rating_count]]/1000)), 0)</f>
        <v>5.6920000000000002</v>
      </c>
      <c r="R174" s="6">
        <f>IFERROR( VALUE(Table1[[#This Row],[actual_price]]) * VALUE(Table1[[#This Row],[rating_count]]), 0)</f>
        <v>567777</v>
      </c>
      <c r="S174" s="5" t="s">
        <v>1537</v>
      </c>
      <c r="T174" s="5" t="s">
        <v>720</v>
      </c>
      <c r="U174" s="5" t="s">
        <v>721</v>
      </c>
      <c r="V174" s="5" t="s">
        <v>722</v>
      </c>
      <c r="W174" s="5" t="s">
        <v>723</v>
      </c>
      <c r="X174" s="5" t="s">
        <v>13029</v>
      </c>
      <c r="Y174" s="5" t="s">
        <v>1538</v>
      </c>
      <c r="Z174" s="5" t="s">
        <v>1539</v>
      </c>
    </row>
    <row r="175" spans="1:26" ht="15.75">
      <c r="A175" s="5" t="s">
        <v>1540</v>
      </c>
      <c r="B175" s="5" t="s">
        <v>1541</v>
      </c>
      <c r="C175" s="5" t="str">
        <f>LEFT(Table1[[#This Row],[product_name]], 27)</f>
        <v xml:space="preserve">Wayona USB Type C 65W Fast </v>
      </c>
      <c r="D175" s="5" t="s">
        <v>18</v>
      </c>
      <c r="E175" s="5" t="str">
        <f>TRIM(LEFT(Table1[[#This Row],[category]], FIND("|", Table1[[#This Row],[category]]) - 1))</f>
        <v>Computers&amp;Accessories</v>
      </c>
      <c r="F175" s="5" t="str">
        <f>TRIM(MID(Table1[[#This Row],[category]], FIND("|", Table1[[#This Row],[category]]) + 1, FIND("|", Table1[[#This Row],[category]], FIND("|", Table1[[#This Row],[category]]) + 1) - FIND("|", Table1[[#This Row],[category]]) - 1))</f>
        <v>Accessories&amp;Peripherals</v>
      </c>
      <c r="G17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5" s="5">
        <v>325</v>
      </c>
      <c r="I175" s="6">
        <v>999</v>
      </c>
      <c r="J175" s="7">
        <v>0.67</v>
      </c>
      <c r="K175" s="7" t="str">
        <f>IF(Table1[[#This Row],[discount_percentage]]&gt;=50%, "YES", "NO")</f>
        <v>YES</v>
      </c>
      <c r="L175" s="7" t="str">
        <f>IF(Table1[[#This Row],[discount_percentage]]&lt;20%, "&lt;20%", IF(Table1[[#This Row],[discount_percentage]]&lt;=40%, "20%-40%", IF(Table1[[#This Row],[discount_percentage]]&lt;=60%, "41%-60%", IF(Table1[[#This Row],[discount_percentage]]&lt;=80%, "61%-80%", "&gt;80%"))))</f>
        <v>61%-80%</v>
      </c>
      <c r="M175" s="7" t="str">
        <f>IF(Table1[[#This Row],[discounted_price]]&lt;200, "&lt;200", IF(Table1[[#This Row],[discounted_price]]&lt;=500, "200-500", "&gt;500"))</f>
        <v>200-500</v>
      </c>
      <c r="N175" s="5">
        <v>4.3</v>
      </c>
      <c r="O175" s="8">
        <v>2651</v>
      </c>
      <c r="P175" s="9" t="str">
        <f>IF(Table1[[#This Row],[rating_count]]&gt;1000, "More than 1000", "Fewer than 1000")</f>
        <v>More than 1000</v>
      </c>
      <c r="Q175" s="8">
        <f>IFERROR( VALUE(Table1[[#This Row],[rating]]) * VALUE((Table1[[#This Row],[rating_count]]/1000)), 0)</f>
        <v>11.399299999999998</v>
      </c>
      <c r="R175" s="6">
        <f>IFERROR( VALUE(Table1[[#This Row],[actual_price]]) * VALUE(Table1[[#This Row],[rating_count]]), 0)</f>
        <v>2648349</v>
      </c>
      <c r="S175" s="5" t="s">
        <v>1542</v>
      </c>
      <c r="T175" s="5" t="s">
        <v>1543</v>
      </c>
      <c r="U175" s="5" t="s">
        <v>1544</v>
      </c>
      <c r="V175" s="5" t="s">
        <v>1545</v>
      </c>
      <c r="W175" s="5" t="s">
        <v>1546</v>
      </c>
      <c r="X175" s="5" t="s">
        <v>1547</v>
      </c>
      <c r="Y175" s="5" t="s">
        <v>1548</v>
      </c>
      <c r="Z175" s="5" t="s">
        <v>1549</v>
      </c>
    </row>
    <row r="176" spans="1:26" ht="15.75">
      <c r="A176" s="5" t="s">
        <v>1550</v>
      </c>
      <c r="B176" s="5" t="s">
        <v>1551</v>
      </c>
      <c r="C176" s="5" t="str">
        <f>LEFT(Table1[[#This Row],[product_name]], 27)</f>
        <v>Syncwire LTG to USB Cable f</v>
      </c>
      <c r="D176" s="5" t="s">
        <v>18</v>
      </c>
      <c r="E176" s="5" t="str">
        <f>TRIM(LEFT(Table1[[#This Row],[category]], FIND("|", Table1[[#This Row],[category]]) - 1))</f>
        <v>Computers&amp;Accessories</v>
      </c>
      <c r="F176" s="5" t="str">
        <f>TRIM(MID(Table1[[#This Row],[category]], FIND("|", Table1[[#This Row],[category]]) + 1, FIND("|", Table1[[#This Row],[category]], FIND("|", Table1[[#This Row],[category]]) + 1) - FIND("|", Table1[[#This Row],[category]]) - 1))</f>
        <v>Accessories&amp;Peripherals</v>
      </c>
      <c r="G17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6" s="5">
        <v>399</v>
      </c>
      <c r="I176" s="6">
        <v>1999</v>
      </c>
      <c r="J176" s="7">
        <v>0.8</v>
      </c>
      <c r="K176" s="7" t="str">
        <f>IF(Table1[[#This Row],[discount_percentage]]&gt;=50%, "YES", "NO")</f>
        <v>YES</v>
      </c>
      <c r="L176" s="7" t="str">
        <f>IF(Table1[[#This Row],[discount_percentage]]&lt;20%, "&lt;20%", IF(Table1[[#This Row],[discount_percentage]]&lt;=40%, "20%-40%", IF(Table1[[#This Row],[discount_percentage]]&lt;=60%, "41%-60%", IF(Table1[[#This Row],[discount_percentage]]&lt;=80%, "61%-80%", "&gt;80%"))))</f>
        <v>61%-80%</v>
      </c>
      <c r="M176" s="7" t="str">
        <f>IF(Table1[[#This Row],[discounted_price]]&lt;200, "&lt;200", IF(Table1[[#This Row],[discounted_price]]&lt;=500, "200-500", "&gt;500"))</f>
        <v>200-500</v>
      </c>
      <c r="N176" s="5">
        <v>5</v>
      </c>
      <c r="O176" s="8">
        <v>5</v>
      </c>
      <c r="P176" s="9" t="str">
        <f>IF(Table1[[#This Row],[rating_count]]&gt;1000, "More than 1000", "Fewer than 1000")</f>
        <v>Fewer than 1000</v>
      </c>
      <c r="Q176" s="8">
        <f>IFERROR( VALUE(Table1[[#This Row],[rating]]) * VALUE((Table1[[#This Row],[rating_count]]/1000)), 0)</f>
        <v>2.5000000000000001E-2</v>
      </c>
      <c r="R176" s="6">
        <f>IFERROR( VALUE(Table1[[#This Row],[actual_price]]) * VALUE(Table1[[#This Row],[rating_count]]), 0)</f>
        <v>9995</v>
      </c>
      <c r="S176" s="5" t="s">
        <v>1552</v>
      </c>
      <c r="T176" s="5" t="s">
        <v>1553</v>
      </c>
      <c r="U176" s="5" t="s">
        <v>1554</v>
      </c>
      <c r="V176" s="5" t="s">
        <v>1555</v>
      </c>
      <c r="W176" s="5" t="s">
        <v>1556</v>
      </c>
      <c r="X176" s="5" t="s">
        <v>1557</v>
      </c>
      <c r="Y176" s="5" t="s">
        <v>1558</v>
      </c>
      <c r="Z176" s="5" t="s">
        <v>1559</v>
      </c>
    </row>
    <row r="177" spans="1:26" ht="15.75">
      <c r="A177" s="5" t="s">
        <v>1560</v>
      </c>
      <c r="B177" s="5" t="s">
        <v>1561</v>
      </c>
      <c r="C177" s="5" t="str">
        <f>LEFT(Table1[[#This Row],[product_name]], 27)</f>
        <v>Skadioo WiFi Adapter for pc</v>
      </c>
      <c r="D177" s="5" t="s">
        <v>98</v>
      </c>
      <c r="E177" s="5" t="str">
        <f>TRIM(LEFT(Table1[[#This Row],[category]], FIND("|", Table1[[#This Row],[category]]) - 1))</f>
        <v>Computers&amp;Accessories</v>
      </c>
      <c r="F177" s="5" t="str">
        <f>TRIM(MID(Table1[[#This Row],[category]], FIND("|", Table1[[#This Row],[category]]) + 1, FIND("|", Table1[[#This Row],[category]], FIND("|", Table1[[#This Row],[category]]) + 1) - FIND("|", Table1[[#This Row],[category]]) - 1))</f>
        <v>NetworkingDevices</v>
      </c>
      <c r="G177"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77" s="5">
        <v>199</v>
      </c>
      <c r="I177" s="6">
        <v>499</v>
      </c>
      <c r="J177" s="7">
        <v>0.6</v>
      </c>
      <c r="K177" s="7" t="str">
        <f>IF(Table1[[#This Row],[discount_percentage]]&gt;=50%, "YES", "NO")</f>
        <v>YES</v>
      </c>
      <c r="L177" s="7" t="str">
        <f>IF(Table1[[#This Row],[discount_percentage]]&lt;20%, "&lt;20%", IF(Table1[[#This Row],[discount_percentage]]&lt;=40%, "20%-40%", IF(Table1[[#This Row],[discount_percentage]]&lt;=60%, "41%-60%", IF(Table1[[#This Row],[discount_percentage]]&lt;=80%, "61%-80%", "&gt;80%"))))</f>
        <v>41%-60%</v>
      </c>
      <c r="M177" s="7" t="str">
        <f>IF(Table1[[#This Row],[discounted_price]]&lt;200, "&lt;200", IF(Table1[[#This Row],[discounted_price]]&lt;=500, "200-500", "&gt;500"))</f>
        <v>&lt;200</v>
      </c>
      <c r="N177" s="5">
        <v>3.7</v>
      </c>
      <c r="O177" s="8">
        <v>612</v>
      </c>
      <c r="P177" s="9" t="str">
        <f>IF(Table1[[#This Row],[rating_count]]&gt;1000, "More than 1000", "Fewer than 1000")</f>
        <v>Fewer than 1000</v>
      </c>
      <c r="Q177" s="8">
        <f>IFERROR( VALUE(Table1[[#This Row],[rating]]) * VALUE((Table1[[#This Row],[rating_count]]/1000)), 0)</f>
        <v>2.2644000000000002</v>
      </c>
      <c r="R177" s="6">
        <f>IFERROR( VALUE(Table1[[#This Row],[actual_price]]) * VALUE(Table1[[#This Row],[rating_count]]), 0)</f>
        <v>305388</v>
      </c>
      <c r="S177" s="5" t="s">
        <v>1562</v>
      </c>
      <c r="T177" s="5" t="s">
        <v>1563</v>
      </c>
      <c r="U177" s="5" t="s">
        <v>1564</v>
      </c>
      <c r="V177" s="5" t="s">
        <v>1565</v>
      </c>
      <c r="W177" s="5" t="s">
        <v>1566</v>
      </c>
      <c r="X177" s="5" t="s">
        <v>1567</v>
      </c>
      <c r="Y177" s="5" t="s">
        <v>1568</v>
      </c>
      <c r="Z177" s="5" t="s">
        <v>1569</v>
      </c>
    </row>
    <row r="178" spans="1:26" ht="15.75">
      <c r="A178" s="5" t="s">
        <v>1570</v>
      </c>
      <c r="B178" s="5" t="s">
        <v>1571</v>
      </c>
      <c r="C178" s="5" t="str">
        <f>LEFT(Table1[[#This Row],[product_name]], 27)</f>
        <v xml:space="preserve">FLiX (Beetel USB to Type C </v>
      </c>
      <c r="D178" s="5" t="s">
        <v>18</v>
      </c>
      <c r="E178" s="5" t="str">
        <f>TRIM(LEFT(Table1[[#This Row],[category]], FIND("|", Table1[[#This Row],[category]]) - 1))</f>
        <v>Computers&amp;Accessories</v>
      </c>
      <c r="F178" s="5" t="str">
        <f>TRIM(MID(Table1[[#This Row],[category]], FIND("|", Table1[[#This Row],[category]]) + 1, FIND("|", Table1[[#This Row],[category]], FIND("|", Table1[[#This Row],[category]]) + 1) - FIND("|", Table1[[#This Row],[category]]) - 1))</f>
        <v>Accessories&amp;Peripherals</v>
      </c>
      <c r="G17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8" s="5">
        <v>88</v>
      </c>
      <c r="I178" s="6">
        <v>299</v>
      </c>
      <c r="J178" s="7">
        <v>0.71</v>
      </c>
      <c r="K178" s="7" t="str">
        <f>IF(Table1[[#This Row],[discount_percentage]]&gt;=50%, "YES", "NO")</f>
        <v>YES</v>
      </c>
      <c r="L178" s="7" t="str">
        <f>IF(Table1[[#This Row],[discount_percentage]]&lt;20%, "&lt;20%", IF(Table1[[#This Row],[discount_percentage]]&lt;=40%, "20%-40%", IF(Table1[[#This Row],[discount_percentage]]&lt;=60%, "41%-60%", IF(Table1[[#This Row],[discount_percentage]]&lt;=80%, "61%-80%", "&gt;80%"))))</f>
        <v>61%-80%</v>
      </c>
      <c r="M178" s="7" t="str">
        <f>IF(Table1[[#This Row],[discounted_price]]&lt;200, "&lt;200", IF(Table1[[#This Row],[discounted_price]]&lt;=500, "200-500", "&gt;500"))</f>
        <v>&lt;200</v>
      </c>
      <c r="N178" s="5">
        <v>4</v>
      </c>
      <c r="O178" s="8">
        <v>9378</v>
      </c>
      <c r="P178" s="9" t="str">
        <f>IF(Table1[[#This Row],[rating_count]]&gt;1000, "More than 1000", "Fewer than 1000")</f>
        <v>More than 1000</v>
      </c>
      <c r="Q178" s="8">
        <f>IFERROR( VALUE(Table1[[#This Row],[rating]]) * VALUE((Table1[[#This Row],[rating_count]]/1000)), 0)</f>
        <v>37.512</v>
      </c>
      <c r="R178" s="6">
        <f>IFERROR( VALUE(Table1[[#This Row],[actual_price]]) * VALUE(Table1[[#This Row],[rating_count]]), 0)</f>
        <v>2804022</v>
      </c>
      <c r="S178" s="5" t="s">
        <v>1572</v>
      </c>
      <c r="T178" s="5" t="s">
        <v>236</v>
      </c>
      <c r="U178" s="5" t="s">
        <v>237</v>
      </c>
      <c r="V178" s="5" t="s">
        <v>238</v>
      </c>
      <c r="W178" s="5" t="s">
        <v>239</v>
      </c>
      <c r="X178" s="5" t="s">
        <v>1573</v>
      </c>
      <c r="Y178" s="5" t="s">
        <v>1574</v>
      </c>
      <c r="Z178" s="5" t="s">
        <v>1575</v>
      </c>
    </row>
    <row r="179" spans="1:26" ht="15.75">
      <c r="A179" s="5" t="s">
        <v>1576</v>
      </c>
      <c r="B179" s="5" t="s">
        <v>1577</v>
      </c>
      <c r="C179" s="5" t="str">
        <f>LEFT(Table1[[#This Row],[product_name]], 27)</f>
        <v>Zoul USB C to USB C Fast Ch</v>
      </c>
      <c r="D179" s="5" t="s">
        <v>18</v>
      </c>
      <c r="E179" s="5" t="str">
        <f>TRIM(LEFT(Table1[[#This Row],[category]], FIND("|", Table1[[#This Row],[category]]) - 1))</f>
        <v>Computers&amp;Accessories</v>
      </c>
      <c r="F179" s="5" t="str">
        <f>TRIM(MID(Table1[[#This Row],[category]], FIND("|", Table1[[#This Row],[category]]) + 1, FIND("|", Table1[[#This Row],[category]], FIND("|", Table1[[#This Row],[category]]) + 1) - FIND("|", Table1[[#This Row],[category]]) - 1))</f>
        <v>Accessories&amp;Peripherals</v>
      </c>
      <c r="G17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9" s="5">
        <v>399</v>
      </c>
      <c r="I179" s="6">
        <v>1099</v>
      </c>
      <c r="J179" s="7">
        <v>0.64</v>
      </c>
      <c r="K179" s="7" t="str">
        <f>IF(Table1[[#This Row],[discount_percentage]]&gt;=50%, "YES", "NO")</f>
        <v>YES</v>
      </c>
      <c r="L179" s="7" t="str">
        <f>IF(Table1[[#This Row],[discount_percentage]]&lt;20%, "&lt;20%", IF(Table1[[#This Row],[discount_percentage]]&lt;=40%, "20%-40%", IF(Table1[[#This Row],[discount_percentage]]&lt;=60%, "41%-60%", IF(Table1[[#This Row],[discount_percentage]]&lt;=80%, "61%-80%", "&gt;80%"))))</f>
        <v>61%-80%</v>
      </c>
      <c r="M179" s="7" t="str">
        <f>IF(Table1[[#This Row],[discounted_price]]&lt;200, "&lt;200", IF(Table1[[#This Row],[discounted_price]]&lt;=500, "200-500", "&gt;500"))</f>
        <v>200-500</v>
      </c>
      <c r="N179" s="5">
        <v>4.0999999999999996</v>
      </c>
      <c r="O179" s="8">
        <v>2685</v>
      </c>
      <c r="P179" s="9" t="str">
        <f>IF(Table1[[#This Row],[rating_count]]&gt;1000, "More than 1000", "Fewer than 1000")</f>
        <v>More than 1000</v>
      </c>
      <c r="Q179" s="8">
        <f>IFERROR( VALUE(Table1[[#This Row],[rating]]) * VALUE((Table1[[#This Row],[rating_count]]/1000)), 0)</f>
        <v>11.0085</v>
      </c>
      <c r="R179" s="6">
        <f>IFERROR( VALUE(Table1[[#This Row],[actual_price]]) * VALUE(Table1[[#This Row],[rating_count]]), 0)</f>
        <v>2950815</v>
      </c>
      <c r="S179" s="5" t="s">
        <v>1578</v>
      </c>
      <c r="T179" s="5" t="s">
        <v>1265</v>
      </c>
      <c r="U179" s="5" t="s">
        <v>1266</v>
      </c>
      <c r="V179" s="5" t="s">
        <v>1267</v>
      </c>
      <c r="W179" s="5" t="s">
        <v>1268</v>
      </c>
      <c r="X179" s="5" t="s">
        <v>1269</v>
      </c>
      <c r="Y179" s="5" t="s">
        <v>1579</v>
      </c>
      <c r="Z179" s="5" t="s">
        <v>1580</v>
      </c>
    </row>
    <row r="180" spans="1:26" ht="15.75">
      <c r="A180" s="5" t="s">
        <v>1581</v>
      </c>
      <c r="B180" s="5" t="s">
        <v>1582</v>
      </c>
      <c r="C180" s="5" t="str">
        <f>LEFT(Table1[[#This Row],[product_name]], 27)</f>
        <v>FLiX (Beetel Flow USB to Mi</v>
      </c>
      <c r="D180" s="5" t="s">
        <v>18</v>
      </c>
      <c r="E180" s="5" t="str">
        <f>TRIM(LEFT(Table1[[#This Row],[category]], FIND("|", Table1[[#This Row],[category]]) - 1))</f>
        <v>Computers&amp;Accessories</v>
      </c>
      <c r="F180" s="5" t="str">
        <f>TRIM(MID(Table1[[#This Row],[category]], FIND("|", Table1[[#This Row],[category]]) + 1, FIND("|", Table1[[#This Row],[category]], FIND("|", Table1[[#This Row],[category]]) + 1) - FIND("|", Table1[[#This Row],[category]]) - 1))</f>
        <v>Accessories&amp;Peripherals</v>
      </c>
      <c r="G18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0" s="5">
        <v>57.89</v>
      </c>
      <c r="I180" s="6">
        <v>199</v>
      </c>
      <c r="J180" s="7">
        <v>0.71</v>
      </c>
      <c r="K180" s="7" t="str">
        <f>IF(Table1[[#This Row],[discount_percentage]]&gt;=50%, "YES", "NO")</f>
        <v>YES</v>
      </c>
      <c r="L180" s="7" t="str">
        <f>IF(Table1[[#This Row],[discount_percentage]]&lt;20%, "&lt;20%", IF(Table1[[#This Row],[discount_percentage]]&lt;=40%, "20%-40%", IF(Table1[[#This Row],[discount_percentage]]&lt;=60%, "41%-60%", IF(Table1[[#This Row],[discount_percentage]]&lt;=80%, "61%-80%", "&gt;80%"))))</f>
        <v>61%-80%</v>
      </c>
      <c r="M180" s="7" t="str">
        <f>IF(Table1[[#This Row],[discounted_price]]&lt;200, "&lt;200", IF(Table1[[#This Row],[discounted_price]]&lt;=500, "200-500", "&gt;500"))</f>
        <v>&lt;200</v>
      </c>
      <c r="N180" s="5">
        <v>4</v>
      </c>
      <c r="O180" s="8">
        <v>9378</v>
      </c>
      <c r="P180" s="9" t="str">
        <f>IF(Table1[[#This Row],[rating_count]]&gt;1000, "More than 1000", "Fewer than 1000")</f>
        <v>More than 1000</v>
      </c>
      <c r="Q180" s="8">
        <f>IFERROR( VALUE(Table1[[#This Row],[rating]]) * VALUE((Table1[[#This Row],[rating_count]]/1000)), 0)</f>
        <v>37.512</v>
      </c>
      <c r="R180" s="6">
        <f>IFERROR( VALUE(Table1[[#This Row],[actual_price]]) * VALUE(Table1[[#This Row],[rating_count]]), 0)</f>
        <v>1866222</v>
      </c>
      <c r="S180" s="5" t="s">
        <v>1583</v>
      </c>
      <c r="T180" s="5" t="s">
        <v>236</v>
      </c>
      <c r="U180" s="5" t="s">
        <v>237</v>
      </c>
      <c r="V180" s="5" t="s">
        <v>238</v>
      </c>
      <c r="W180" s="5" t="s">
        <v>239</v>
      </c>
      <c r="X180" s="5" t="s">
        <v>240</v>
      </c>
      <c r="Y180" s="5" t="s">
        <v>1584</v>
      </c>
      <c r="Z180" s="5" t="s">
        <v>1585</v>
      </c>
    </row>
    <row r="181" spans="1:26" ht="15.75">
      <c r="A181" s="5" t="s">
        <v>1586</v>
      </c>
      <c r="B181" s="5" t="s">
        <v>1587</v>
      </c>
      <c r="C181" s="5" t="str">
        <f>LEFT(Table1[[#This Row],[product_name]], 27)</f>
        <v>7SEVEN¬Æ Bluetooth Voice Co</v>
      </c>
      <c r="D181" s="5" t="s">
        <v>462</v>
      </c>
      <c r="E181" s="5" t="str">
        <f>TRIM(LEFT(Table1[[#This Row],[category]], FIND("|", Table1[[#This Row],[category]]) - 1))</f>
        <v>Electronics</v>
      </c>
      <c r="F181" s="5" t="str">
        <f>TRIM(MID(Table1[[#This Row],[category]], FIND("|", Table1[[#This Row],[category]]) + 1, FIND("|", Table1[[#This Row],[category]], FIND("|", Table1[[#This Row],[category]]) + 1) - FIND("|", Table1[[#This Row],[category]]) - 1))</f>
        <v>HomeTheater,TV&amp;Video</v>
      </c>
      <c r="G181" s="5" t="str">
        <f>TRIM(MID(Table1[[#This Row],[category]], FIND("|", Table1[[#This Row],[category]], FIND("|", Table1[[#This Row],[category]]) + 1) + 1, FIND("|", Table1[[#This Row],[category]], FIND("|", Table1[[#This Row],[category]], FIND("|", Table1[[#This Row],[category]]) + 1) + 1) - FIND("|", Table1[[#This Row],[category]], FIND("|", Table1[[#This Row],[category]]) + 1) - 1))</f>
        <v>Accessories</v>
      </c>
      <c r="H181" s="5">
        <v>799</v>
      </c>
      <c r="I181" s="6">
        <v>1999</v>
      </c>
      <c r="J181" s="7">
        <v>0.6</v>
      </c>
      <c r="K181" s="7" t="str">
        <f>IF(Table1[[#This Row],[discount_percentage]]&gt;=50%, "YES", "NO")</f>
        <v>YES</v>
      </c>
      <c r="L181" s="7" t="str">
        <f>IF(Table1[[#This Row],[discount_percentage]]&lt;20%, "&lt;20%", IF(Table1[[#This Row],[discount_percentage]]&lt;=40%, "20%-40%", IF(Table1[[#This Row],[discount_percentage]]&lt;=60%, "41%-60%", IF(Table1[[#This Row],[discount_percentage]]&lt;=80%, "61%-80%", "&gt;80%"))))</f>
        <v>41%-60%</v>
      </c>
      <c r="M181" s="7" t="str">
        <f>IF(Table1[[#This Row],[discounted_price]]&lt;200, "&lt;200", IF(Table1[[#This Row],[discounted_price]]&lt;=500, "200-500", "&gt;500"))</f>
        <v>&gt;500</v>
      </c>
      <c r="N181" s="5">
        <v>3.3</v>
      </c>
      <c r="O181" s="8">
        <v>576</v>
      </c>
      <c r="P181" s="9" t="str">
        <f>IF(Table1[[#This Row],[rating_count]]&gt;1000, "More than 1000", "Fewer than 1000")</f>
        <v>Fewer than 1000</v>
      </c>
      <c r="Q181" s="8">
        <f>IFERROR( VALUE(Table1[[#This Row],[rating]]) * VALUE((Table1[[#This Row],[rating_count]]/1000)), 0)</f>
        <v>1.9007999999999998</v>
      </c>
      <c r="R181" s="6">
        <f>IFERROR( VALUE(Table1[[#This Row],[actual_price]]) * VALUE(Table1[[#This Row],[rating_count]]), 0)</f>
        <v>1151424</v>
      </c>
      <c r="S181" s="5" t="s">
        <v>1588</v>
      </c>
      <c r="T181" s="5" t="s">
        <v>1589</v>
      </c>
      <c r="U181" s="5" t="s">
        <v>1590</v>
      </c>
      <c r="V181" s="5" t="s">
        <v>1591</v>
      </c>
      <c r="W181" s="5" t="s">
        <v>1592</v>
      </c>
      <c r="X181" s="5" t="s">
        <v>1593</v>
      </c>
      <c r="Y181" s="5" t="s">
        <v>1594</v>
      </c>
      <c r="Z181" s="5" t="s">
        <v>1595</v>
      </c>
    </row>
    <row r="182" spans="1:26" ht="15.75">
      <c r="A182" s="5" t="s">
        <v>1596</v>
      </c>
      <c r="B182" s="5" t="s">
        <v>1597</v>
      </c>
      <c r="C182" s="5" t="str">
        <f>LEFT(Table1[[#This Row],[product_name]], 27)</f>
        <v>Sony TV - Remote Compatible</v>
      </c>
      <c r="D182" s="5" t="s">
        <v>462</v>
      </c>
      <c r="E182" s="5" t="str">
        <f>TRIM(LEFT(Table1[[#This Row],[category]], FIND("|", Table1[[#This Row],[category]]) - 1))</f>
        <v>Electronics</v>
      </c>
      <c r="F182" s="5" t="str">
        <f>TRIM(MID(Table1[[#This Row],[category]], FIND("|", Table1[[#This Row],[category]]) + 1, FIND("|", Table1[[#This Row],[category]], FIND("|", Table1[[#This Row],[category]]) + 1) - FIND("|", Table1[[#This Row],[category]]) - 1))</f>
        <v>HomeTheater,TV&amp;Video</v>
      </c>
      <c r="G182" s="5" t="str">
        <f>TRIM(MID(Table1[[#This Row],[category]], FIND("|", Table1[[#This Row],[category]], FIND("|", Table1[[#This Row],[category]]) + 1) + 1, FIND("|", Table1[[#This Row],[category]], FIND("|", Table1[[#This Row],[category]], FIND("|", Table1[[#This Row],[category]]) + 1) + 1) - FIND("|", Table1[[#This Row],[category]], FIND("|", Table1[[#This Row],[category]]) + 1) - 1))</f>
        <v>Accessories</v>
      </c>
      <c r="H182" s="5">
        <v>205</v>
      </c>
      <c r="I182" s="6">
        <v>499</v>
      </c>
      <c r="J182" s="7">
        <v>0.59</v>
      </c>
      <c r="K182" s="7" t="str">
        <f>IF(Table1[[#This Row],[discount_percentage]]&gt;=50%, "YES", "NO")</f>
        <v>YES</v>
      </c>
      <c r="L182" s="7" t="str">
        <f>IF(Table1[[#This Row],[discount_percentage]]&lt;20%, "&lt;20%", IF(Table1[[#This Row],[discount_percentage]]&lt;=40%, "20%-40%", IF(Table1[[#This Row],[discount_percentage]]&lt;=60%, "41%-60%", IF(Table1[[#This Row],[discount_percentage]]&lt;=80%, "61%-80%", "&gt;80%"))))</f>
        <v>41%-60%</v>
      </c>
      <c r="M182" s="7" t="str">
        <f>IF(Table1[[#This Row],[discounted_price]]&lt;200, "&lt;200", IF(Table1[[#This Row],[discounted_price]]&lt;=500, "200-500", "&gt;500"))</f>
        <v>200-500</v>
      </c>
      <c r="N182" s="5">
        <v>3.8</v>
      </c>
      <c r="O182" s="8">
        <v>313</v>
      </c>
      <c r="P182" s="9" t="str">
        <f>IF(Table1[[#This Row],[rating_count]]&gt;1000, "More than 1000", "Fewer than 1000")</f>
        <v>Fewer than 1000</v>
      </c>
      <c r="Q182" s="8">
        <f>IFERROR( VALUE(Table1[[#This Row],[rating]]) * VALUE((Table1[[#This Row],[rating_count]]/1000)), 0)</f>
        <v>1.1894</v>
      </c>
      <c r="R182" s="6">
        <f>IFERROR( VALUE(Table1[[#This Row],[actual_price]]) * VALUE(Table1[[#This Row],[rating_count]]), 0)</f>
        <v>156187</v>
      </c>
      <c r="S182" s="5" t="s">
        <v>1598</v>
      </c>
      <c r="T182" s="5" t="s">
        <v>1599</v>
      </c>
      <c r="U182" s="5" t="s">
        <v>1600</v>
      </c>
      <c r="V182" s="5" t="s">
        <v>1601</v>
      </c>
      <c r="W182" s="5" t="s">
        <v>1602</v>
      </c>
      <c r="X182" s="5" t="s">
        <v>1603</v>
      </c>
      <c r="Y182" s="5" t="s">
        <v>1604</v>
      </c>
      <c r="Z182" s="5" t="s">
        <v>1605</v>
      </c>
    </row>
    <row r="183" spans="1:26" ht="15.75">
      <c r="A183" s="5" t="s">
        <v>1606</v>
      </c>
      <c r="B183" s="5" t="s">
        <v>1607</v>
      </c>
      <c r="C183" s="5" t="str">
        <f>LEFT(Table1[[#This Row],[product_name]], 27)</f>
        <v xml:space="preserve">Storite USB 3.0 Cable A to </v>
      </c>
      <c r="D183" s="5" t="s">
        <v>18</v>
      </c>
      <c r="E183" s="5" t="str">
        <f>TRIM(LEFT(Table1[[#This Row],[category]], FIND("|", Table1[[#This Row],[category]]) - 1))</f>
        <v>Computers&amp;Accessories</v>
      </c>
      <c r="F183" s="5" t="str">
        <f>TRIM(MID(Table1[[#This Row],[category]], FIND("|", Table1[[#This Row],[category]]) + 1, FIND("|", Table1[[#This Row],[category]], FIND("|", Table1[[#This Row],[category]]) + 1) - FIND("|", Table1[[#This Row],[category]]) - 1))</f>
        <v>Accessories&amp;Peripherals</v>
      </c>
      <c r="G18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3" s="5">
        <v>299</v>
      </c>
      <c r="I183" s="6">
        <v>699</v>
      </c>
      <c r="J183" s="7">
        <v>0.56999999999999995</v>
      </c>
      <c r="K183" s="7" t="str">
        <f>IF(Table1[[#This Row],[discount_percentage]]&gt;=50%, "YES", "NO")</f>
        <v>YES</v>
      </c>
      <c r="L183" s="7" t="str">
        <f>IF(Table1[[#This Row],[discount_percentage]]&lt;20%, "&lt;20%", IF(Table1[[#This Row],[discount_percentage]]&lt;=40%, "20%-40%", IF(Table1[[#This Row],[discount_percentage]]&lt;=60%, "41%-60%", IF(Table1[[#This Row],[discount_percentage]]&lt;=80%, "61%-80%", "&gt;80%"))))</f>
        <v>41%-60%</v>
      </c>
      <c r="M183" s="7" t="str">
        <f>IF(Table1[[#This Row],[discounted_price]]&lt;200, "&lt;200", IF(Table1[[#This Row],[discounted_price]]&lt;=500, "200-500", "&gt;500"))</f>
        <v>200-500</v>
      </c>
      <c r="N183" s="5">
        <v>4.0999999999999996</v>
      </c>
      <c r="O183" s="8">
        <v>2957</v>
      </c>
      <c r="P183" s="9" t="str">
        <f>IF(Table1[[#This Row],[rating_count]]&gt;1000, "More than 1000", "Fewer than 1000")</f>
        <v>More than 1000</v>
      </c>
      <c r="Q183" s="8">
        <f>IFERROR( VALUE(Table1[[#This Row],[rating]]) * VALUE((Table1[[#This Row],[rating_count]]/1000)), 0)</f>
        <v>12.123699999999998</v>
      </c>
      <c r="R183" s="6">
        <f>IFERROR( VALUE(Table1[[#This Row],[actual_price]]) * VALUE(Table1[[#This Row],[rating_count]]), 0)</f>
        <v>2066943</v>
      </c>
      <c r="S183" s="5" t="s">
        <v>1608</v>
      </c>
      <c r="T183" s="5" t="s">
        <v>1609</v>
      </c>
      <c r="U183" s="5" t="s">
        <v>1610</v>
      </c>
      <c r="V183" s="5" t="s">
        <v>1611</v>
      </c>
      <c r="W183" s="5" t="s">
        <v>1612</v>
      </c>
      <c r="X183" s="5" t="s">
        <v>1613</v>
      </c>
      <c r="Y183" s="5" t="s">
        <v>1614</v>
      </c>
      <c r="Z183" s="5" t="s">
        <v>1615</v>
      </c>
    </row>
    <row r="184" spans="1:26" ht="15.75">
      <c r="A184" s="5" t="s">
        <v>1616</v>
      </c>
      <c r="B184" s="5" t="s">
        <v>1617</v>
      </c>
      <c r="C184" s="5" t="str">
        <f>LEFT(Table1[[#This Row],[product_name]], 27)</f>
        <v>boAt LTG 500 Apple MFI Cert</v>
      </c>
      <c r="D184" s="5" t="s">
        <v>18</v>
      </c>
      <c r="E184" s="5" t="str">
        <f>TRIM(LEFT(Table1[[#This Row],[category]], FIND("|", Table1[[#This Row],[category]]) - 1))</f>
        <v>Computers&amp;Accessories</v>
      </c>
      <c r="F184" s="5" t="str">
        <f>TRIM(MID(Table1[[#This Row],[category]], FIND("|", Table1[[#This Row],[category]]) + 1, FIND("|", Table1[[#This Row],[category]], FIND("|", Table1[[#This Row],[category]]) + 1) - FIND("|", Table1[[#This Row],[category]]) - 1))</f>
        <v>Accessories&amp;Peripherals</v>
      </c>
      <c r="G18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4" s="5">
        <v>849</v>
      </c>
      <c r="I184" s="6">
        <v>999</v>
      </c>
      <c r="J184" s="7">
        <v>0.15</v>
      </c>
      <c r="K184" s="7" t="str">
        <f>IF(Table1[[#This Row],[discount_percentage]]&gt;=50%, "YES", "NO")</f>
        <v>NO</v>
      </c>
      <c r="L184" s="7" t="str">
        <f>IF(Table1[[#This Row],[discount_percentage]]&lt;20%, "&lt;20%", IF(Table1[[#This Row],[discount_percentage]]&lt;=40%, "20%-40%", IF(Table1[[#This Row],[discount_percentage]]&lt;=60%, "41%-60%", IF(Table1[[#This Row],[discount_percentage]]&lt;=80%, "61%-80%", "&gt;80%"))))</f>
        <v>&lt;20%</v>
      </c>
      <c r="M184" s="7" t="str">
        <f>IF(Table1[[#This Row],[discounted_price]]&lt;200, "&lt;200", IF(Table1[[#This Row],[discounted_price]]&lt;=500, "200-500", "&gt;500"))</f>
        <v>&gt;500</v>
      </c>
      <c r="N184" s="5">
        <v>4.0999999999999996</v>
      </c>
      <c r="O184" s="8">
        <v>6736</v>
      </c>
      <c r="P184" s="9" t="str">
        <f>IF(Table1[[#This Row],[rating_count]]&gt;1000, "More than 1000", "Fewer than 1000")</f>
        <v>More than 1000</v>
      </c>
      <c r="Q184" s="8">
        <f>IFERROR( VALUE(Table1[[#This Row],[rating]]) * VALUE((Table1[[#This Row],[rating_count]]/1000)), 0)</f>
        <v>27.617599999999996</v>
      </c>
      <c r="R184" s="6">
        <f>IFERROR( VALUE(Table1[[#This Row],[actual_price]]) * VALUE(Table1[[#This Row],[rating_count]]), 0)</f>
        <v>6729264</v>
      </c>
      <c r="S184" s="5" t="s">
        <v>1618</v>
      </c>
      <c r="T184" s="5" t="s">
        <v>1619</v>
      </c>
      <c r="U184" s="5" t="s">
        <v>1620</v>
      </c>
      <c r="V184" s="5" t="s">
        <v>1621</v>
      </c>
      <c r="W184" s="5" t="s">
        <v>1622</v>
      </c>
      <c r="X184" s="5" t="s">
        <v>1623</v>
      </c>
      <c r="Y184" s="5" t="s">
        <v>1624</v>
      </c>
      <c r="Z184" s="5" t="s">
        <v>1625</v>
      </c>
    </row>
    <row r="185" spans="1:26" ht="15.75">
      <c r="A185" s="5" t="s">
        <v>1626</v>
      </c>
      <c r="B185" s="5" t="s">
        <v>1627</v>
      </c>
      <c r="C185" s="5" t="str">
        <f>LEFT(Table1[[#This Row],[product_name]], 27)</f>
        <v>AmazonBasics USB C to Light</v>
      </c>
      <c r="D185" s="5" t="s">
        <v>18</v>
      </c>
      <c r="E185" s="5" t="str">
        <f>TRIM(LEFT(Table1[[#This Row],[category]], FIND("|", Table1[[#This Row],[category]]) - 1))</f>
        <v>Computers&amp;Accessories</v>
      </c>
      <c r="F185" s="5" t="str">
        <f>TRIM(MID(Table1[[#This Row],[category]], FIND("|", Table1[[#This Row],[category]]) + 1, FIND("|", Table1[[#This Row],[category]], FIND("|", Table1[[#This Row],[category]]) + 1) - FIND("|", Table1[[#This Row],[category]]) - 1))</f>
        <v>Accessories&amp;Peripherals</v>
      </c>
      <c r="G18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5" s="5">
        <v>949</v>
      </c>
      <c r="I185" s="6">
        <v>1999</v>
      </c>
      <c r="J185" s="7">
        <v>0.53</v>
      </c>
      <c r="K185" s="7" t="str">
        <f>IF(Table1[[#This Row],[discount_percentage]]&gt;=50%, "YES", "NO")</f>
        <v>YES</v>
      </c>
      <c r="L185" s="7" t="str">
        <f>IF(Table1[[#This Row],[discount_percentage]]&lt;20%, "&lt;20%", IF(Table1[[#This Row],[discount_percentage]]&lt;=40%, "20%-40%", IF(Table1[[#This Row],[discount_percentage]]&lt;=60%, "41%-60%", IF(Table1[[#This Row],[discount_percentage]]&lt;=80%, "61%-80%", "&gt;80%"))))</f>
        <v>41%-60%</v>
      </c>
      <c r="M185" s="7" t="str">
        <f>IF(Table1[[#This Row],[discounted_price]]&lt;200, "&lt;200", IF(Table1[[#This Row],[discounted_price]]&lt;=500, "200-500", "&gt;500"))</f>
        <v>&gt;500</v>
      </c>
      <c r="N185" s="5">
        <v>4.4000000000000004</v>
      </c>
      <c r="O185" s="8">
        <v>13552</v>
      </c>
      <c r="P185" s="9" t="str">
        <f>IF(Table1[[#This Row],[rating_count]]&gt;1000, "More than 1000", "Fewer than 1000")</f>
        <v>More than 1000</v>
      </c>
      <c r="Q185" s="8">
        <f>IFERROR( VALUE(Table1[[#This Row],[rating]]) * VALUE((Table1[[#This Row],[rating_count]]/1000)), 0)</f>
        <v>59.628800000000005</v>
      </c>
      <c r="R185" s="6">
        <f>IFERROR( VALUE(Table1[[#This Row],[actual_price]]) * VALUE(Table1[[#This Row],[rating_count]]), 0)</f>
        <v>27090448</v>
      </c>
      <c r="S185" s="5" t="s">
        <v>1628</v>
      </c>
      <c r="T185" s="5" t="s">
        <v>359</v>
      </c>
      <c r="U185" s="5" t="s">
        <v>360</v>
      </c>
      <c r="V185" s="5" t="s">
        <v>361</v>
      </c>
      <c r="W185" s="5" t="s">
        <v>362</v>
      </c>
      <c r="X185" s="5" t="s">
        <v>363</v>
      </c>
      <c r="Y185" s="5" t="s">
        <v>1629</v>
      </c>
      <c r="Z185" s="5" t="s">
        <v>1630</v>
      </c>
    </row>
    <row r="186" spans="1:26" ht="15.75">
      <c r="A186" s="5" t="s">
        <v>1631</v>
      </c>
      <c r="B186" s="5" t="s">
        <v>1632</v>
      </c>
      <c r="C186" s="5" t="str">
        <f>LEFT(Table1[[#This Row],[product_name]], 27)</f>
        <v>AmazonBasics Double Braided</v>
      </c>
      <c r="D186" s="5" t="s">
        <v>18</v>
      </c>
      <c r="E186" s="5" t="str">
        <f>TRIM(LEFT(Table1[[#This Row],[category]], FIND("|", Table1[[#This Row],[category]]) - 1))</f>
        <v>Computers&amp;Accessories</v>
      </c>
      <c r="F186" s="5" t="str">
        <f>TRIM(MID(Table1[[#This Row],[category]], FIND("|", Table1[[#This Row],[category]]) + 1, FIND("|", Table1[[#This Row],[category]], FIND("|", Table1[[#This Row],[category]]) + 1) - FIND("|", Table1[[#This Row],[category]]) - 1))</f>
        <v>Accessories&amp;Peripherals</v>
      </c>
      <c r="G18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6" s="5">
        <v>499</v>
      </c>
      <c r="I186" s="6">
        <v>1200</v>
      </c>
      <c r="J186" s="7">
        <v>0.57999999999999996</v>
      </c>
      <c r="K186" s="7" t="str">
        <f>IF(Table1[[#This Row],[discount_percentage]]&gt;=50%, "YES", "NO")</f>
        <v>YES</v>
      </c>
      <c r="L186" s="7" t="str">
        <f>IF(Table1[[#This Row],[discount_percentage]]&lt;20%, "&lt;20%", IF(Table1[[#This Row],[discount_percentage]]&lt;=40%, "20%-40%", IF(Table1[[#This Row],[discount_percentage]]&lt;=60%, "41%-60%", IF(Table1[[#This Row],[discount_percentage]]&lt;=80%, "61%-80%", "&gt;80%"))))</f>
        <v>41%-60%</v>
      </c>
      <c r="M186" s="7" t="str">
        <f>IF(Table1[[#This Row],[discounted_price]]&lt;200, "&lt;200", IF(Table1[[#This Row],[discounted_price]]&lt;=500, "200-500", "&gt;500"))</f>
        <v>200-500</v>
      </c>
      <c r="N186" s="5">
        <v>4.3</v>
      </c>
      <c r="O186" s="8">
        <v>5451</v>
      </c>
      <c r="P186" s="9" t="str">
        <f>IF(Table1[[#This Row],[rating_count]]&gt;1000, "More than 1000", "Fewer than 1000")</f>
        <v>More than 1000</v>
      </c>
      <c r="Q186" s="8">
        <f>IFERROR( VALUE(Table1[[#This Row],[rating]]) * VALUE((Table1[[#This Row],[rating_count]]/1000)), 0)</f>
        <v>23.439299999999996</v>
      </c>
      <c r="R186" s="6">
        <f>IFERROR( VALUE(Table1[[#This Row],[actual_price]]) * VALUE(Table1[[#This Row],[rating_count]]), 0)</f>
        <v>6541200</v>
      </c>
      <c r="S186" s="5" t="s">
        <v>1633</v>
      </c>
      <c r="T186" s="5" t="s">
        <v>1634</v>
      </c>
      <c r="U186" s="5" t="s">
        <v>1635</v>
      </c>
      <c r="V186" s="5" t="s">
        <v>1636</v>
      </c>
      <c r="W186" s="5" t="s">
        <v>1637</v>
      </c>
      <c r="X186" s="5" t="s">
        <v>1638</v>
      </c>
      <c r="Y186" s="5" t="s">
        <v>1639</v>
      </c>
      <c r="Z186" s="5" t="s">
        <v>1640</v>
      </c>
    </row>
    <row r="187" spans="1:26" ht="15.75">
      <c r="A187" s="5" t="s">
        <v>1641</v>
      </c>
      <c r="B187" s="5" t="s">
        <v>1642</v>
      </c>
      <c r="C187" s="5" t="str">
        <f>LEFT(Table1[[#This Row],[product_name]], 27)</f>
        <v>Amazon Basics USB 3.0 Cable</v>
      </c>
      <c r="D187" s="5" t="s">
        <v>18</v>
      </c>
      <c r="E187" s="5" t="str">
        <f>TRIM(LEFT(Table1[[#This Row],[category]], FIND("|", Table1[[#This Row],[category]]) - 1))</f>
        <v>Computers&amp;Accessories</v>
      </c>
      <c r="F187" s="5" t="str">
        <f>TRIM(MID(Table1[[#This Row],[category]], FIND("|", Table1[[#This Row],[category]]) + 1, FIND("|", Table1[[#This Row],[category]], FIND("|", Table1[[#This Row],[category]]) + 1) - FIND("|", Table1[[#This Row],[category]]) - 1))</f>
        <v>Accessories&amp;Peripherals</v>
      </c>
      <c r="G18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7" s="5">
        <v>299</v>
      </c>
      <c r="I187" s="6">
        <v>485</v>
      </c>
      <c r="J187" s="7">
        <v>0.38</v>
      </c>
      <c r="K187" s="7" t="str">
        <f>IF(Table1[[#This Row],[discount_percentage]]&gt;=50%, "YES", "NO")</f>
        <v>NO</v>
      </c>
      <c r="L187" s="7" t="str">
        <f>IF(Table1[[#This Row],[discount_percentage]]&lt;20%, "&lt;20%", IF(Table1[[#This Row],[discount_percentage]]&lt;=40%, "20%-40%", IF(Table1[[#This Row],[discount_percentage]]&lt;=60%, "41%-60%", IF(Table1[[#This Row],[discount_percentage]]&lt;=80%, "61%-80%", "&gt;80%"))))</f>
        <v>20%-40%</v>
      </c>
      <c r="M187" s="7" t="str">
        <f>IF(Table1[[#This Row],[discounted_price]]&lt;200, "&lt;200", IF(Table1[[#This Row],[discounted_price]]&lt;=500, "200-500", "&gt;500"))</f>
        <v>200-500</v>
      </c>
      <c r="N187" s="5">
        <v>4.3</v>
      </c>
      <c r="O187" s="8">
        <v>10911</v>
      </c>
      <c r="P187" s="9" t="str">
        <f>IF(Table1[[#This Row],[rating_count]]&gt;1000, "More than 1000", "Fewer than 1000")</f>
        <v>More than 1000</v>
      </c>
      <c r="Q187" s="8">
        <f>IFERROR( VALUE(Table1[[#This Row],[rating]]) * VALUE((Table1[[#This Row],[rating_count]]/1000)), 0)</f>
        <v>46.917299999999997</v>
      </c>
      <c r="R187" s="6">
        <f>IFERROR( VALUE(Table1[[#This Row],[actual_price]]) * VALUE(Table1[[#This Row],[rating_count]]), 0)</f>
        <v>5291835</v>
      </c>
      <c r="S187" s="5" t="s">
        <v>1643</v>
      </c>
      <c r="T187" s="5" t="s">
        <v>1644</v>
      </c>
      <c r="U187" s="5" t="s">
        <v>1645</v>
      </c>
      <c r="V187" s="5" t="s">
        <v>1646</v>
      </c>
      <c r="W187" s="5" t="s">
        <v>1647</v>
      </c>
      <c r="X187" s="5" t="s">
        <v>1648</v>
      </c>
      <c r="Y187" s="5" t="s">
        <v>1649</v>
      </c>
      <c r="Z187" s="5" t="s">
        <v>1650</v>
      </c>
    </row>
    <row r="188" spans="1:26" ht="15.75">
      <c r="A188" s="5" t="s">
        <v>1651</v>
      </c>
      <c r="B188" s="5" t="s">
        <v>1652</v>
      </c>
      <c r="C188" s="5" t="str">
        <f>LEFT(Table1[[#This Row],[product_name]], 27)</f>
        <v>AmazonBasics USB C to Light</v>
      </c>
      <c r="D188" s="5" t="s">
        <v>18</v>
      </c>
      <c r="E188" s="5" t="str">
        <f>TRIM(LEFT(Table1[[#This Row],[category]], FIND("|", Table1[[#This Row],[category]]) - 1))</f>
        <v>Computers&amp;Accessories</v>
      </c>
      <c r="F188" s="5" t="str">
        <f>TRIM(MID(Table1[[#This Row],[category]], FIND("|", Table1[[#This Row],[category]]) + 1, FIND("|", Table1[[#This Row],[category]], FIND("|", Table1[[#This Row],[category]]) + 1) - FIND("|", Table1[[#This Row],[category]]) - 1))</f>
        <v>Accessories&amp;Peripherals</v>
      </c>
      <c r="G18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8" s="5">
        <v>949</v>
      </c>
      <c r="I188" s="6">
        <v>1999</v>
      </c>
      <c r="J188" s="7">
        <v>0.53</v>
      </c>
      <c r="K188" s="7" t="str">
        <f>IF(Table1[[#This Row],[discount_percentage]]&gt;=50%, "YES", "NO")</f>
        <v>YES</v>
      </c>
      <c r="L188" s="7" t="str">
        <f>IF(Table1[[#This Row],[discount_percentage]]&lt;20%, "&lt;20%", IF(Table1[[#This Row],[discount_percentage]]&lt;=40%, "20%-40%", IF(Table1[[#This Row],[discount_percentage]]&lt;=60%, "41%-60%", IF(Table1[[#This Row],[discount_percentage]]&lt;=80%, "61%-80%", "&gt;80%"))))</f>
        <v>41%-60%</v>
      </c>
      <c r="M188" s="7" t="str">
        <f>IF(Table1[[#This Row],[discounted_price]]&lt;200, "&lt;200", IF(Table1[[#This Row],[discounted_price]]&lt;=500, "200-500", "&gt;500"))</f>
        <v>&gt;500</v>
      </c>
      <c r="N188" s="5">
        <v>4.4000000000000004</v>
      </c>
      <c r="O188" s="8">
        <v>13552</v>
      </c>
      <c r="P188" s="9" t="str">
        <f>IF(Table1[[#This Row],[rating_count]]&gt;1000, "More than 1000", "Fewer than 1000")</f>
        <v>More than 1000</v>
      </c>
      <c r="Q188" s="8">
        <f>IFERROR( VALUE(Table1[[#This Row],[rating]]) * VALUE((Table1[[#This Row],[rating_count]]/1000)), 0)</f>
        <v>59.628800000000005</v>
      </c>
      <c r="R188" s="6">
        <f>IFERROR( VALUE(Table1[[#This Row],[actual_price]]) * VALUE(Table1[[#This Row],[rating_count]]), 0)</f>
        <v>27090448</v>
      </c>
      <c r="S188" s="5" t="s">
        <v>1653</v>
      </c>
      <c r="T188" s="5" t="s">
        <v>359</v>
      </c>
      <c r="U188" s="5" t="s">
        <v>360</v>
      </c>
      <c r="V188" s="5" t="s">
        <v>361</v>
      </c>
      <c r="W188" s="5" t="s">
        <v>362</v>
      </c>
      <c r="X188" s="5" t="s">
        <v>363</v>
      </c>
      <c r="Y188" s="5" t="s">
        <v>1654</v>
      </c>
      <c r="Z188" s="5" t="s">
        <v>1655</v>
      </c>
    </row>
    <row r="189" spans="1:26" ht="15.75">
      <c r="A189" s="5" t="s">
        <v>1656</v>
      </c>
      <c r="B189" s="5" t="s">
        <v>1657</v>
      </c>
      <c r="C189" s="5" t="str">
        <f>LEFT(Table1[[#This Row],[product_name]], 27)</f>
        <v>Wayona Usb C 65W Fast Charg</v>
      </c>
      <c r="D189" s="5" t="s">
        <v>18</v>
      </c>
      <c r="E189" s="5" t="str">
        <f>TRIM(LEFT(Table1[[#This Row],[category]], FIND("|", Table1[[#This Row],[category]]) - 1))</f>
        <v>Computers&amp;Accessories</v>
      </c>
      <c r="F189" s="5" t="str">
        <f>TRIM(MID(Table1[[#This Row],[category]], FIND("|", Table1[[#This Row],[category]]) + 1, FIND("|", Table1[[#This Row],[category]], FIND("|", Table1[[#This Row],[category]]) + 1) - FIND("|", Table1[[#This Row],[category]]) - 1))</f>
        <v>Accessories&amp;Peripherals</v>
      </c>
      <c r="G18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9" s="5">
        <v>379</v>
      </c>
      <c r="I189" s="6">
        <v>1099</v>
      </c>
      <c r="J189" s="7">
        <v>0.66</v>
      </c>
      <c r="K189" s="7" t="str">
        <f>IF(Table1[[#This Row],[discount_percentage]]&gt;=50%, "YES", "NO")</f>
        <v>YES</v>
      </c>
      <c r="L189" s="7" t="str">
        <f>IF(Table1[[#This Row],[discount_percentage]]&lt;20%, "&lt;20%", IF(Table1[[#This Row],[discount_percentage]]&lt;=40%, "20%-40%", IF(Table1[[#This Row],[discount_percentage]]&lt;=60%, "41%-60%", IF(Table1[[#This Row],[discount_percentage]]&lt;=80%, "61%-80%", "&gt;80%"))))</f>
        <v>61%-80%</v>
      </c>
      <c r="M189" s="7" t="str">
        <f>IF(Table1[[#This Row],[discounted_price]]&lt;200, "&lt;200", IF(Table1[[#This Row],[discounted_price]]&lt;=500, "200-500", "&gt;500"))</f>
        <v>200-500</v>
      </c>
      <c r="N189" s="5">
        <v>4.3</v>
      </c>
      <c r="O189" s="8">
        <v>2806</v>
      </c>
      <c r="P189" s="9" t="str">
        <f>IF(Table1[[#This Row],[rating_count]]&gt;1000, "More than 1000", "Fewer than 1000")</f>
        <v>More than 1000</v>
      </c>
      <c r="Q189" s="8">
        <f>IFERROR( VALUE(Table1[[#This Row],[rating]]) * VALUE((Table1[[#This Row],[rating_count]]/1000)), 0)</f>
        <v>12.065799999999999</v>
      </c>
      <c r="R189" s="6">
        <f>IFERROR( VALUE(Table1[[#This Row],[actual_price]]) * VALUE(Table1[[#This Row],[rating_count]]), 0)</f>
        <v>3083794</v>
      </c>
      <c r="S189" s="5" t="s">
        <v>1658</v>
      </c>
      <c r="T189" s="5" t="s">
        <v>964</v>
      </c>
      <c r="U189" s="5" t="s">
        <v>965</v>
      </c>
      <c r="V189" s="5" t="s">
        <v>966</v>
      </c>
      <c r="W189" s="5" t="s">
        <v>967</v>
      </c>
      <c r="X189" s="5" t="s">
        <v>968</v>
      </c>
      <c r="Y189" s="5" t="s">
        <v>1659</v>
      </c>
      <c r="Z189" s="5" t="s">
        <v>1660</v>
      </c>
    </row>
    <row r="190" spans="1:26" ht="15.75">
      <c r="A190" s="5" t="s">
        <v>1661</v>
      </c>
      <c r="B190" s="5" t="s">
        <v>1662</v>
      </c>
      <c r="C190" s="5" t="str">
        <f>LEFT(Table1[[#This Row],[product_name]], 27)</f>
        <v>Karbonn 80 cm (32 inches) M</v>
      </c>
      <c r="D190" s="5" t="s">
        <v>169</v>
      </c>
      <c r="E190" s="5" t="str">
        <f>TRIM(LEFT(Table1[[#This Row],[category]], FIND("|", Table1[[#This Row],[category]]) - 1))</f>
        <v>Electronics</v>
      </c>
      <c r="F190" s="5" t="str">
        <f>TRIM(MID(Table1[[#This Row],[category]], FIND("|", Table1[[#This Row],[category]]) + 1, FIND("|", Table1[[#This Row],[category]], FIND("|", Table1[[#This Row],[category]]) + 1) - FIND("|", Table1[[#This Row],[category]]) - 1))</f>
        <v>HomeTheater,TV&amp;Video</v>
      </c>
      <c r="G190" s="5" t="str">
        <f>TRIM(MID(Table1[[#This Row],[category]], FIND("|", Table1[[#This Row],[category]], FIND("|", Table1[[#This Row],[category]]) + 1) + 1, FIND("|", Table1[[#This Row],[category]], FIND("|", Table1[[#This Row],[category]], FIND("|", Table1[[#This Row],[category]]) + 1) + 1) - FIND("|", Table1[[#This Row],[category]], FIND("|", Table1[[#This Row],[category]]) + 1) - 1))</f>
        <v>Televisions</v>
      </c>
      <c r="H190" s="6">
        <v>8990</v>
      </c>
      <c r="I190" s="6">
        <v>18990</v>
      </c>
      <c r="J190" s="7">
        <v>0.53</v>
      </c>
      <c r="K190" s="7" t="str">
        <f>IF(Table1[[#This Row],[discount_percentage]]&gt;=50%, "YES", "NO")</f>
        <v>YES</v>
      </c>
      <c r="L190" s="7" t="str">
        <f>IF(Table1[[#This Row],[discount_percentage]]&lt;20%, "&lt;20%", IF(Table1[[#This Row],[discount_percentage]]&lt;=40%, "20%-40%", IF(Table1[[#This Row],[discount_percentage]]&lt;=60%, "41%-60%", IF(Table1[[#This Row],[discount_percentage]]&lt;=80%, "61%-80%", "&gt;80%"))))</f>
        <v>41%-60%</v>
      </c>
      <c r="M190" s="7" t="str">
        <f>IF(Table1[[#This Row],[discounted_price]]&lt;200, "&lt;200", IF(Table1[[#This Row],[discounted_price]]&lt;=500, "200-500", "&gt;500"))</f>
        <v>&gt;500</v>
      </c>
      <c r="N190" s="5">
        <v>3.9</v>
      </c>
      <c r="O190" s="8">
        <v>350</v>
      </c>
      <c r="P190" s="9" t="str">
        <f>IF(Table1[[#This Row],[rating_count]]&gt;1000, "More than 1000", "Fewer than 1000")</f>
        <v>Fewer than 1000</v>
      </c>
      <c r="Q190" s="8">
        <f>IFERROR( VALUE(Table1[[#This Row],[rating]]) * VALUE((Table1[[#This Row],[rating_count]]/1000)), 0)</f>
        <v>1.365</v>
      </c>
      <c r="R190" s="6">
        <f>IFERROR( VALUE(Table1[[#This Row],[actual_price]]) * VALUE(Table1[[#This Row],[rating_count]]), 0)</f>
        <v>6646500</v>
      </c>
      <c r="S190" s="5" t="s">
        <v>1663</v>
      </c>
      <c r="T190" s="5" t="s">
        <v>1664</v>
      </c>
      <c r="U190" s="5" t="s">
        <v>1665</v>
      </c>
      <c r="V190" s="5" t="s">
        <v>1666</v>
      </c>
      <c r="W190" s="5" t="s">
        <v>1667</v>
      </c>
      <c r="X190" s="5" t="s">
        <v>1668</v>
      </c>
      <c r="Y190" s="5" t="s">
        <v>1669</v>
      </c>
      <c r="Z190" s="5" t="s">
        <v>1670</v>
      </c>
    </row>
    <row r="191" spans="1:26" ht="15.75">
      <c r="A191" s="5" t="s">
        <v>1671</v>
      </c>
      <c r="B191" s="5" t="s">
        <v>1672</v>
      </c>
      <c r="C191" s="5" t="str">
        <f>LEFT(Table1[[#This Row],[product_name]], 27)</f>
        <v xml:space="preserve">BlueRigger Digital Optical </v>
      </c>
      <c r="D191" s="5" t="s">
        <v>1333</v>
      </c>
      <c r="E191" s="5" t="str">
        <f>TRIM(LEFT(Table1[[#This Row],[category]], FIND("|", Table1[[#This Row],[category]]) - 1))</f>
        <v>Electronics</v>
      </c>
      <c r="F191" s="5" t="str">
        <f>TRIM(MID(Table1[[#This Row],[category]], FIND("|", Table1[[#This Row],[category]]) + 1, FIND("|", Table1[[#This Row],[category]], FIND("|", Table1[[#This Row],[category]]) + 1) - FIND("|", Table1[[#This Row],[category]]) - 1))</f>
        <v>HomeTheater,TV&amp;Video</v>
      </c>
      <c r="G191" s="5" t="str">
        <f>TRIM(MID(Table1[[#This Row],[category]], FIND("|", Table1[[#This Row],[category]], FIND("|", Table1[[#This Row],[category]]) + 1) + 1, FIND("|", Table1[[#This Row],[category]], FIND("|", Table1[[#This Row],[category]], FIND("|", Table1[[#This Row],[category]]) + 1) + 1) - FIND("|", Table1[[#This Row],[category]], FIND("|", Table1[[#This Row],[category]]) + 1) - 1))</f>
        <v>Accessories</v>
      </c>
      <c r="H191" s="5">
        <v>486</v>
      </c>
      <c r="I191" s="6">
        <v>1999</v>
      </c>
      <c r="J191" s="7">
        <v>0.76</v>
      </c>
      <c r="K191" s="7" t="str">
        <f>IF(Table1[[#This Row],[discount_percentage]]&gt;=50%, "YES", "NO")</f>
        <v>YES</v>
      </c>
      <c r="L191" s="7" t="str">
        <f>IF(Table1[[#This Row],[discount_percentage]]&lt;20%, "&lt;20%", IF(Table1[[#This Row],[discount_percentage]]&lt;=40%, "20%-40%", IF(Table1[[#This Row],[discount_percentage]]&lt;=60%, "41%-60%", IF(Table1[[#This Row],[discount_percentage]]&lt;=80%, "61%-80%", "&gt;80%"))))</f>
        <v>61%-80%</v>
      </c>
      <c r="M191" s="7" t="str">
        <f>IF(Table1[[#This Row],[discounted_price]]&lt;200, "&lt;200", IF(Table1[[#This Row],[discounted_price]]&lt;=500, "200-500", "&gt;500"))</f>
        <v>200-500</v>
      </c>
      <c r="N191" s="5">
        <v>4.2</v>
      </c>
      <c r="O191" s="8">
        <v>30023</v>
      </c>
      <c r="P191" s="9" t="str">
        <f>IF(Table1[[#This Row],[rating_count]]&gt;1000, "More than 1000", "Fewer than 1000")</f>
        <v>More than 1000</v>
      </c>
      <c r="Q191" s="8">
        <f>IFERROR( VALUE(Table1[[#This Row],[rating]]) * VALUE((Table1[[#This Row],[rating_count]]/1000)), 0)</f>
        <v>126.09660000000001</v>
      </c>
      <c r="R191" s="6">
        <f>IFERROR( VALUE(Table1[[#This Row],[actual_price]]) * VALUE(Table1[[#This Row],[rating_count]]), 0)</f>
        <v>60015977</v>
      </c>
      <c r="S191" s="5" t="s">
        <v>1673</v>
      </c>
      <c r="T191" s="5" t="s">
        <v>1335</v>
      </c>
      <c r="U191" s="5" t="s">
        <v>1336</v>
      </c>
      <c r="V191" s="5" t="s">
        <v>1337</v>
      </c>
      <c r="W191" s="5" t="s">
        <v>1338</v>
      </c>
      <c r="X191" s="5" t="s">
        <v>1339</v>
      </c>
      <c r="Y191" s="5" t="s">
        <v>1674</v>
      </c>
      <c r="Z191" s="5" t="s">
        <v>1675</v>
      </c>
    </row>
    <row r="192" spans="1:26" ht="15.75">
      <c r="A192" s="5" t="s">
        <v>1676</v>
      </c>
      <c r="B192" s="5" t="s">
        <v>1677</v>
      </c>
      <c r="C192" s="5" t="str">
        <f>LEFT(Table1[[#This Row],[product_name]], 27)</f>
        <v>VW 60 cm (24 inches) Premiu</v>
      </c>
      <c r="D192" s="5" t="s">
        <v>508</v>
      </c>
      <c r="E192" s="5" t="str">
        <f>TRIM(LEFT(Table1[[#This Row],[category]], FIND("|", Table1[[#This Row],[category]]) - 1))</f>
        <v>Electronics</v>
      </c>
      <c r="F192" s="5" t="str">
        <f>TRIM(MID(Table1[[#This Row],[category]], FIND("|", Table1[[#This Row],[category]]) + 1, FIND("|", Table1[[#This Row],[category]], FIND("|", Table1[[#This Row],[category]]) + 1) - FIND("|", Table1[[#This Row],[category]]) - 1))</f>
        <v>HomeTheater,TV&amp;Video</v>
      </c>
      <c r="G192" s="5" t="str">
        <f>TRIM(MID(Table1[[#This Row],[category]], FIND("|", Table1[[#This Row],[category]], FIND("|", Table1[[#This Row],[category]]) + 1) + 1, FIND("|", Table1[[#This Row],[category]], FIND("|", Table1[[#This Row],[category]], FIND("|", Table1[[#This Row],[category]]) + 1) + 1) - FIND("|", Table1[[#This Row],[category]], FIND("|", Table1[[#This Row],[category]]) + 1) - 1))</f>
        <v>Televisions</v>
      </c>
      <c r="H192" s="6">
        <v>5699</v>
      </c>
      <c r="I192" s="6">
        <v>11000</v>
      </c>
      <c r="J192" s="7">
        <v>0.48</v>
      </c>
      <c r="K192" s="7" t="str">
        <f>IF(Table1[[#This Row],[discount_percentage]]&gt;=50%, "YES", "NO")</f>
        <v>NO</v>
      </c>
      <c r="L192" s="7" t="str">
        <f>IF(Table1[[#This Row],[discount_percentage]]&lt;20%, "&lt;20%", IF(Table1[[#This Row],[discount_percentage]]&lt;=40%, "20%-40%", IF(Table1[[#This Row],[discount_percentage]]&lt;=60%, "41%-60%", IF(Table1[[#This Row],[discount_percentage]]&lt;=80%, "61%-80%", "&gt;80%"))))</f>
        <v>41%-60%</v>
      </c>
      <c r="M192" s="7" t="str">
        <f>IF(Table1[[#This Row],[discounted_price]]&lt;200, "&lt;200", IF(Table1[[#This Row],[discounted_price]]&lt;=500, "200-500", "&gt;500"))</f>
        <v>&gt;500</v>
      </c>
      <c r="N192" s="5">
        <v>4.2</v>
      </c>
      <c r="O192" s="8">
        <v>4003</v>
      </c>
      <c r="P192" s="9" t="str">
        <f>IF(Table1[[#This Row],[rating_count]]&gt;1000, "More than 1000", "Fewer than 1000")</f>
        <v>More than 1000</v>
      </c>
      <c r="Q192" s="8">
        <f>IFERROR( VALUE(Table1[[#This Row],[rating]]) * VALUE((Table1[[#This Row],[rating_count]]/1000)), 0)</f>
        <v>16.8126</v>
      </c>
      <c r="R192" s="6">
        <f>IFERROR( VALUE(Table1[[#This Row],[actual_price]]) * VALUE(Table1[[#This Row],[rating_count]]), 0)</f>
        <v>44033000</v>
      </c>
      <c r="S192" s="5" t="s">
        <v>1678</v>
      </c>
      <c r="T192" s="5" t="s">
        <v>510</v>
      </c>
      <c r="U192" s="5" t="s">
        <v>511</v>
      </c>
      <c r="V192" s="5" t="s">
        <v>512</v>
      </c>
      <c r="W192" s="5" t="s">
        <v>513</v>
      </c>
      <c r="X192" s="5" t="s">
        <v>13032</v>
      </c>
      <c r="Y192" s="5" t="s">
        <v>1679</v>
      </c>
      <c r="Z192" s="5" t="s">
        <v>1680</v>
      </c>
    </row>
    <row r="193" spans="1:26" ht="15.75">
      <c r="A193" s="5" t="s">
        <v>1681</v>
      </c>
      <c r="B193" s="5" t="s">
        <v>1682</v>
      </c>
      <c r="C193" s="5" t="str">
        <f>LEFT(Table1[[#This Row],[product_name]], 27)</f>
        <v>Amazon Basics USB A to Ligh</v>
      </c>
      <c r="D193" s="5" t="s">
        <v>18</v>
      </c>
      <c r="E193" s="5" t="str">
        <f>TRIM(LEFT(Table1[[#This Row],[category]], FIND("|", Table1[[#This Row],[category]]) - 1))</f>
        <v>Computers&amp;Accessories</v>
      </c>
      <c r="F193" s="5" t="str">
        <f>TRIM(MID(Table1[[#This Row],[category]], FIND("|", Table1[[#This Row],[category]]) + 1, FIND("|", Table1[[#This Row],[category]], FIND("|", Table1[[#This Row],[category]]) + 1) - FIND("|", Table1[[#This Row],[category]]) - 1))</f>
        <v>Accessories&amp;Peripherals</v>
      </c>
      <c r="G19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3" s="5">
        <v>709</v>
      </c>
      <c r="I193" s="6">
        <v>1999</v>
      </c>
      <c r="J193" s="7">
        <v>0.65</v>
      </c>
      <c r="K193" s="7" t="str">
        <f>IF(Table1[[#This Row],[discount_percentage]]&gt;=50%, "YES", "NO")</f>
        <v>YES</v>
      </c>
      <c r="L193" s="7" t="str">
        <f>IF(Table1[[#This Row],[discount_percentage]]&lt;20%, "&lt;20%", IF(Table1[[#This Row],[discount_percentage]]&lt;=40%, "20%-40%", IF(Table1[[#This Row],[discount_percentage]]&lt;=60%, "41%-60%", IF(Table1[[#This Row],[discount_percentage]]&lt;=80%, "61%-80%", "&gt;80%"))))</f>
        <v>61%-80%</v>
      </c>
      <c r="M193" s="7" t="str">
        <f>IF(Table1[[#This Row],[discounted_price]]&lt;200, "&lt;200", IF(Table1[[#This Row],[discounted_price]]&lt;=500, "200-500", "&gt;500"))</f>
        <v>&gt;500</v>
      </c>
      <c r="N193" s="5">
        <v>4.0999999999999996</v>
      </c>
      <c r="O193" s="8">
        <v>178817</v>
      </c>
      <c r="P193" s="9" t="str">
        <f>IF(Table1[[#This Row],[rating_count]]&gt;1000, "More than 1000", "Fewer than 1000")</f>
        <v>More than 1000</v>
      </c>
      <c r="Q193" s="8">
        <f>IFERROR( VALUE(Table1[[#This Row],[rating]]) * VALUE((Table1[[#This Row],[rating_count]]/1000)), 0)</f>
        <v>733.14969999999994</v>
      </c>
      <c r="R193" s="6">
        <f>IFERROR( VALUE(Table1[[#This Row],[actual_price]]) * VALUE(Table1[[#This Row],[rating_count]]), 0)</f>
        <v>357455183</v>
      </c>
      <c r="S193" s="5" t="s">
        <v>1683</v>
      </c>
      <c r="T193" s="5" t="s">
        <v>1684</v>
      </c>
      <c r="U193" s="5" t="s">
        <v>1685</v>
      </c>
      <c r="V193" s="5" t="s">
        <v>1686</v>
      </c>
      <c r="W193" s="5" t="s">
        <v>1687</v>
      </c>
      <c r="X193" s="5" t="s">
        <v>13033</v>
      </c>
      <c r="Y193" s="5" t="s">
        <v>1688</v>
      </c>
      <c r="Z193" s="5" t="s">
        <v>1689</v>
      </c>
    </row>
    <row r="194" spans="1:26" ht="15.75">
      <c r="A194" s="5" t="s">
        <v>1690</v>
      </c>
      <c r="B194" s="5" t="s">
        <v>1691</v>
      </c>
      <c r="C194" s="5" t="str">
        <f>LEFT(Table1[[#This Row],[product_name]], 27)</f>
        <v xml:space="preserve">Samsung 138 cm (55 inches) </v>
      </c>
      <c r="D194" s="5" t="s">
        <v>169</v>
      </c>
      <c r="E194" s="5" t="str">
        <f>TRIM(LEFT(Table1[[#This Row],[category]], FIND("|", Table1[[#This Row],[category]]) - 1))</f>
        <v>Electronics</v>
      </c>
      <c r="F194" s="5" t="str">
        <f>TRIM(MID(Table1[[#This Row],[category]], FIND("|", Table1[[#This Row],[category]]) + 1, FIND("|", Table1[[#This Row],[category]], FIND("|", Table1[[#This Row],[category]]) + 1) - FIND("|", Table1[[#This Row],[category]]) - 1))</f>
        <v>HomeTheater,TV&amp;Video</v>
      </c>
      <c r="G194" s="5" t="str">
        <f>TRIM(MID(Table1[[#This Row],[category]], FIND("|", Table1[[#This Row],[category]], FIND("|", Table1[[#This Row],[category]]) + 1) + 1, FIND("|", Table1[[#This Row],[category]], FIND("|", Table1[[#This Row],[category]], FIND("|", Table1[[#This Row],[category]]) + 1) + 1) - FIND("|", Table1[[#This Row],[category]], FIND("|", Table1[[#This Row],[category]]) + 1) - 1))</f>
        <v>Televisions</v>
      </c>
      <c r="H194" s="6">
        <v>47990</v>
      </c>
      <c r="I194" s="6">
        <v>70900</v>
      </c>
      <c r="J194" s="7">
        <v>0.32</v>
      </c>
      <c r="K194" s="7" t="str">
        <f>IF(Table1[[#This Row],[discount_percentage]]&gt;=50%, "YES", "NO")</f>
        <v>NO</v>
      </c>
      <c r="L194" s="7" t="str">
        <f>IF(Table1[[#This Row],[discount_percentage]]&lt;20%, "&lt;20%", IF(Table1[[#This Row],[discount_percentage]]&lt;=40%, "20%-40%", IF(Table1[[#This Row],[discount_percentage]]&lt;=60%, "41%-60%", IF(Table1[[#This Row],[discount_percentage]]&lt;=80%, "61%-80%", "&gt;80%"))))</f>
        <v>20%-40%</v>
      </c>
      <c r="M194" s="7" t="str">
        <f>IF(Table1[[#This Row],[discounted_price]]&lt;200, "&lt;200", IF(Table1[[#This Row],[discounted_price]]&lt;=500, "200-500", "&gt;500"))</f>
        <v>&gt;500</v>
      </c>
      <c r="N194" s="5">
        <v>4.3</v>
      </c>
      <c r="O194" s="8">
        <v>7109</v>
      </c>
      <c r="P194" s="9" t="str">
        <f>IF(Table1[[#This Row],[rating_count]]&gt;1000, "More than 1000", "Fewer than 1000")</f>
        <v>More than 1000</v>
      </c>
      <c r="Q194" s="8">
        <f>IFERROR( VALUE(Table1[[#This Row],[rating]]) * VALUE((Table1[[#This Row],[rating_count]]/1000)), 0)</f>
        <v>30.5687</v>
      </c>
      <c r="R194" s="6">
        <f>IFERROR( VALUE(Table1[[#This Row],[actual_price]]) * VALUE(Table1[[#This Row],[rating_count]]), 0)</f>
        <v>504028100</v>
      </c>
      <c r="S194" s="5" t="s">
        <v>578</v>
      </c>
      <c r="T194" s="5" t="s">
        <v>579</v>
      </c>
      <c r="U194" s="5" t="s">
        <v>580</v>
      </c>
      <c r="V194" s="5" t="s">
        <v>581</v>
      </c>
      <c r="W194" s="5" t="s">
        <v>582</v>
      </c>
      <c r="X194" s="5" t="s">
        <v>583</v>
      </c>
      <c r="Y194" s="5" t="s">
        <v>1692</v>
      </c>
      <c r="Z194" s="5" t="s">
        <v>1693</v>
      </c>
    </row>
    <row r="195" spans="1:26" ht="15.75">
      <c r="A195" s="5" t="s">
        <v>1694</v>
      </c>
      <c r="B195" s="5" t="s">
        <v>1695</v>
      </c>
      <c r="C195" s="5" t="str">
        <f>LEFT(Table1[[#This Row],[product_name]], 27)</f>
        <v>LOHAYA Television Remote Co</v>
      </c>
      <c r="D195" s="5" t="s">
        <v>462</v>
      </c>
      <c r="E195" s="5" t="str">
        <f>TRIM(LEFT(Table1[[#This Row],[category]], FIND("|", Table1[[#This Row],[category]]) - 1))</f>
        <v>Electronics</v>
      </c>
      <c r="F195" s="5" t="str">
        <f>TRIM(MID(Table1[[#This Row],[category]], FIND("|", Table1[[#This Row],[category]]) + 1, FIND("|", Table1[[#This Row],[category]], FIND("|", Table1[[#This Row],[category]]) + 1) - FIND("|", Table1[[#This Row],[category]]) - 1))</f>
        <v>HomeTheater,TV&amp;Video</v>
      </c>
      <c r="G195" s="5" t="str">
        <f>TRIM(MID(Table1[[#This Row],[category]], FIND("|", Table1[[#This Row],[category]], FIND("|", Table1[[#This Row],[category]]) + 1) + 1, FIND("|", Table1[[#This Row],[category]], FIND("|", Table1[[#This Row],[category]], FIND("|", Table1[[#This Row],[category]]) + 1) + 1) - FIND("|", Table1[[#This Row],[category]], FIND("|", Table1[[#This Row],[category]]) + 1) - 1))</f>
        <v>Accessories</v>
      </c>
      <c r="H195" s="5">
        <v>299</v>
      </c>
      <c r="I195" s="6">
        <v>1199</v>
      </c>
      <c r="J195" s="7">
        <v>0.75</v>
      </c>
      <c r="K195" s="7" t="str">
        <f>IF(Table1[[#This Row],[discount_percentage]]&gt;=50%, "YES", "NO")</f>
        <v>YES</v>
      </c>
      <c r="L195" s="7" t="str">
        <f>IF(Table1[[#This Row],[discount_percentage]]&lt;20%, "&lt;20%", IF(Table1[[#This Row],[discount_percentage]]&lt;=40%, "20%-40%", IF(Table1[[#This Row],[discount_percentage]]&lt;=60%, "41%-60%", IF(Table1[[#This Row],[discount_percentage]]&lt;=80%, "61%-80%", "&gt;80%"))))</f>
        <v>61%-80%</v>
      </c>
      <c r="M195" s="7" t="str">
        <f>IF(Table1[[#This Row],[discounted_price]]&lt;200, "&lt;200", IF(Table1[[#This Row],[discounted_price]]&lt;=500, "200-500", "&gt;500"))</f>
        <v>200-500</v>
      </c>
      <c r="N195" s="5">
        <v>3.7</v>
      </c>
      <c r="O195" s="8">
        <v>490</v>
      </c>
      <c r="P195" s="9" t="str">
        <f>IF(Table1[[#This Row],[rating_count]]&gt;1000, "More than 1000", "Fewer than 1000")</f>
        <v>Fewer than 1000</v>
      </c>
      <c r="Q195" s="8">
        <f>IFERROR( VALUE(Table1[[#This Row],[rating]]) * VALUE((Table1[[#This Row],[rating_count]]/1000)), 0)</f>
        <v>1.8129999999999999</v>
      </c>
      <c r="R195" s="6">
        <f>IFERROR( VALUE(Table1[[#This Row],[actual_price]]) * VALUE(Table1[[#This Row],[rating_count]]), 0)</f>
        <v>587510</v>
      </c>
      <c r="S195" s="5" t="s">
        <v>1696</v>
      </c>
      <c r="T195" s="5" t="s">
        <v>1697</v>
      </c>
      <c r="U195" s="5" t="s">
        <v>1698</v>
      </c>
      <c r="V195" s="5" t="s">
        <v>1699</v>
      </c>
      <c r="W195" s="5" t="s">
        <v>1700</v>
      </c>
      <c r="X195" s="5" t="s">
        <v>1701</v>
      </c>
      <c r="Y195" s="5" t="s">
        <v>1702</v>
      </c>
      <c r="Z195" s="5" t="s">
        <v>1703</v>
      </c>
    </row>
    <row r="196" spans="1:26" ht="15.75">
      <c r="A196" s="5" t="s">
        <v>1704</v>
      </c>
      <c r="B196" s="5" t="s">
        <v>1705</v>
      </c>
      <c r="C196" s="5" t="str">
        <f>LEFT(Table1[[#This Row],[product_name]], 27)</f>
        <v>Duracell Micro USB 3A Braid</v>
      </c>
      <c r="D196" s="5" t="s">
        <v>18</v>
      </c>
      <c r="E196" s="5" t="str">
        <f>TRIM(LEFT(Table1[[#This Row],[category]], FIND("|", Table1[[#This Row],[category]]) - 1))</f>
        <v>Computers&amp;Accessories</v>
      </c>
      <c r="F196" s="5" t="str">
        <f>TRIM(MID(Table1[[#This Row],[category]], FIND("|", Table1[[#This Row],[category]]) + 1, FIND("|", Table1[[#This Row],[category]], FIND("|", Table1[[#This Row],[category]]) + 1) - FIND("|", Table1[[#This Row],[category]]) - 1))</f>
        <v>Accessories&amp;Peripherals</v>
      </c>
      <c r="G19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6" s="5">
        <v>320</v>
      </c>
      <c r="I196" s="6">
        <v>599</v>
      </c>
      <c r="J196" s="7">
        <v>0.47</v>
      </c>
      <c r="K196" s="7" t="str">
        <f>IF(Table1[[#This Row],[discount_percentage]]&gt;=50%, "YES", "NO")</f>
        <v>NO</v>
      </c>
      <c r="L196" s="7" t="str">
        <f>IF(Table1[[#This Row],[discount_percentage]]&lt;20%, "&lt;20%", IF(Table1[[#This Row],[discount_percentage]]&lt;=40%, "20%-40%", IF(Table1[[#This Row],[discount_percentage]]&lt;=60%, "41%-60%", IF(Table1[[#This Row],[discount_percentage]]&lt;=80%, "61%-80%", "&gt;80%"))))</f>
        <v>41%-60%</v>
      </c>
      <c r="M196" s="7" t="str">
        <f>IF(Table1[[#This Row],[discounted_price]]&lt;200, "&lt;200", IF(Table1[[#This Row],[discounted_price]]&lt;=500, "200-500", "&gt;500"))</f>
        <v>200-500</v>
      </c>
      <c r="N196" s="5">
        <v>4.0999999999999996</v>
      </c>
      <c r="O196" s="8">
        <v>491</v>
      </c>
      <c r="P196" s="9" t="str">
        <f>IF(Table1[[#This Row],[rating_count]]&gt;1000, "More than 1000", "Fewer than 1000")</f>
        <v>Fewer than 1000</v>
      </c>
      <c r="Q196" s="8">
        <f>IFERROR( VALUE(Table1[[#This Row],[rating]]) * VALUE((Table1[[#This Row],[rating_count]]/1000)), 0)</f>
        <v>2.0130999999999997</v>
      </c>
      <c r="R196" s="6">
        <f>IFERROR( VALUE(Table1[[#This Row],[actual_price]]) * VALUE(Table1[[#This Row],[rating_count]]), 0)</f>
        <v>294109</v>
      </c>
      <c r="S196" s="5" t="s">
        <v>1706</v>
      </c>
      <c r="T196" s="5" t="s">
        <v>1707</v>
      </c>
      <c r="U196" s="5" t="s">
        <v>1708</v>
      </c>
      <c r="V196" s="5" t="s">
        <v>1709</v>
      </c>
      <c r="W196" s="5" t="s">
        <v>1710</v>
      </c>
      <c r="X196" s="5" t="s">
        <v>1711</v>
      </c>
      <c r="Y196" s="5" t="s">
        <v>1712</v>
      </c>
      <c r="Z196" s="5" t="s">
        <v>1713</v>
      </c>
    </row>
    <row r="197" spans="1:26" ht="15.75">
      <c r="A197" s="5" t="s">
        <v>1714</v>
      </c>
      <c r="B197" s="5" t="s">
        <v>1715</v>
      </c>
      <c r="C197" s="5" t="str">
        <f>LEFT(Table1[[#This Row],[product_name]], 27)</f>
        <v>Zebronics CU3100V Fast char</v>
      </c>
      <c r="D197" s="5" t="s">
        <v>18</v>
      </c>
      <c r="E197" s="5" t="str">
        <f>TRIM(LEFT(Table1[[#This Row],[category]], FIND("|", Table1[[#This Row],[category]]) - 1))</f>
        <v>Computers&amp;Accessories</v>
      </c>
      <c r="F197" s="5" t="str">
        <f>TRIM(MID(Table1[[#This Row],[category]], FIND("|", Table1[[#This Row],[category]]) + 1, FIND("|", Table1[[#This Row],[category]], FIND("|", Table1[[#This Row],[category]]) + 1) - FIND("|", Table1[[#This Row],[category]]) - 1))</f>
        <v>Accessories&amp;Peripherals</v>
      </c>
      <c r="G19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7" s="5">
        <v>139</v>
      </c>
      <c r="I197" s="6">
        <v>549</v>
      </c>
      <c r="J197" s="7">
        <v>0.75</v>
      </c>
      <c r="K197" s="7" t="str">
        <f>IF(Table1[[#This Row],[discount_percentage]]&gt;=50%, "YES", "NO")</f>
        <v>YES</v>
      </c>
      <c r="L197" s="7" t="str">
        <f>IF(Table1[[#This Row],[discount_percentage]]&lt;20%, "&lt;20%", IF(Table1[[#This Row],[discount_percentage]]&lt;=40%, "20%-40%", IF(Table1[[#This Row],[discount_percentage]]&lt;=60%, "41%-60%", IF(Table1[[#This Row],[discount_percentage]]&lt;=80%, "61%-80%", "&gt;80%"))))</f>
        <v>61%-80%</v>
      </c>
      <c r="M197" s="7" t="str">
        <f>IF(Table1[[#This Row],[discounted_price]]&lt;200, "&lt;200", IF(Table1[[#This Row],[discounted_price]]&lt;=500, "200-500", "&gt;500"))</f>
        <v>&lt;200</v>
      </c>
      <c r="N197" s="5">
        <v>3.9</v>
      </c>
      <c r="O197" s="8">
        <v>61</v>
      </c>
      <c r="P197" s="9" t="str">
        <f>IF(Table1[[#This Row],[rating_count]]&gt;1000, "More than 1000", "Fewer than 1000")</f>
        <v>Fewer than 1000</v>
      </c>
      <c r="Q197" s="8">
        <f>IFERROR( VALUE(Table1[[#This Row],[rating]]) * VALUE((Table1[[#This Row],[rating_count]]/1000)), 0)</f>
        <v>0.2379</v>
      </c>
      <c r="R197" s="6">
        <f>IFERROR( VALUE(Table1[[#This Row],[actual_price]]) * VALUE(Table1[[#This Row],[rating_count]]), 0)</f>
        <v>33489</v>
      </c>
      <c r="S197" s="5" t="s">
        <v>1716</v>
      </c>
      <c r="T197" s="5" t="s">
        <v>1717</v>
      </c>
      <c r="U197" s="5" t="s">
        <v>1718</v>
      </c>
      <c r="V197" s="5" t="s">
        <v>1719</v>
      </c>
      <c r="W197" s="5" t="s">
        <v>1720</v>
      </c>
      <c r="X197" s="5" t="s">
        <v>1721</v>
      </c>
      <c r="Y197" s="5" t="s">
        <v>1722</v>
      </c>
      <c r="Z197" s="5" t="s">
        <v>1723</v>
      </c>
    </row>
    <row r="198" spans="1:26" ht="15.75">
      <c r="A198" s="5" t="s">
        <v>1724</v>
      </c>
      <c r="B198" s="5" t="s">
        <v>1725</v>
      </c>
      <c r="C198" s="5" t="str">
        <f>LEFT(Table1[[#This Row],[product_name]], 27)</f>
        <v>FLiX (Beetel) USB to iPhone</v>
      </c>
      <c r="D198" s="5" t="s">
        <v>18</v>
      </c>
      <c r="E198" s="5" t="str">
        <f>TRIM(LEFT(Table1[[#This Row],[category]], FIND("|", Table1[[#This Row],[category]]) - 1))</f>
        <v>Computers&amp;Accessories</v>
      </c>
      <c r="F198" s="5" t="str">
        <f>TRIM(MID(Table1[[#This Row],[category]], FIND("|", Table1[[#This Row],[category]]) + 1, FIND("|", Table1[[#This Row],[category]], FIND("|", Table1[[#This Row],[category]]) + 1) - FIND("|", Table1[[#This Row],[category]]) - 1))</f>
        <v>Accessories&amp;Peripherals</v>
      </c>
      <c r="G19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8" s="5">
        <v>129</v>
      </c>
      <c r="I198" s="6">
        <v>249</v>
      </c>
      <c r="J198" s="7">
        <v>0.48</v>
      </c>
      <c r="K198" s="7" t="str">
        <f>IF(Table1[[#This Row],[discount_percentage]]&gt;=50%, "YES", "NO")</f>
        <v>NO</v>
      </c>
      <c r="L198" s="7" t="str">
        <f>IF(Table1[[#This Row],[discount_percentage]]&lt;20%, "&lt;20%", IF(Table1[[#This Row],[discount_percentage]]&lt;=40%, "20%-40%", IF(Table1[[#This Row],[discount_percentage]]&lt;=60%, "41%-60%", IF(Table1[[#This Row],[discount_percentage]]&lt;=80%, "61%-80%", "&gt;80%"))))</f>
        <v>41%-60%</v>
      </c>
      <c r="M198" s="7" t="str">
        <f>IF(Table1[[#This Row],[discounted_price]]&lt;200, "&lt;200", IF(Table1[[#This Row],[discounted_price]]&lt;=500, "200-500", "&gt;500"))</f>
        <v>&lt;200</v>
      </c>
      <c r="N198" s="5">
        <v>4</v>
      </c>
      <c r="O198" s="8">
        <v>9378</v>
      </c>
      <c r="P198" s="9" t="str">
        <f>IF(Table1[[#This Row],[rating_count]]&gt;1000, "More than 1000", "Fewer than 1000")</f>
        <v>More than 1000</v>
      </c>
      <c r="Q198" s="8">
        <f>IFERROR( VALUE(Table1[[#This Row],[rating]]) * VALUE((Table1[[#This Row],[rating_count]]/1000)), 0)</f>
        <v>37.512</v>
      </c>
      <c r="R198" s="6">
        <f>IFERROR( VALUE(Table1[[#This Row],[actual_price]]) * VALUE(Table1[[#This Row],[rating_count]]), 0)</f>
        <v>2335122</v>
      </c>
      <c r="S198" s="5" t="s">
        <v>1726</v>
      </c>
      <c r="T198" s="5" t="s">
        <v>236</v>
      </c>
      <c r="U198" s="5" t="s">
        <v>237</v>
      </c>
      <c r="V198" s="5" t="s">
        <v>238</v>
      </c>
      <c r="W198" s="5" t="s">
        <v>239</v>
      </c>
      <c r="X198" s="5" t="s">
        <v>240</v>
      </c>
      <c r="Y198" s="5" t="s">
        <v>1727</v>
      </c>
      <c r="Z198" s="5" t="s">
        <v>1728</v>
      </c>
    </row>
    <row r="199" spans="1:26" ht="15.75">
      <c r="A199" s="5" t="s">
        <v>1729</v>
      </c>
      <c r="B199" s="5" t="s">
        <v>1730</v>
      </c>
      <c r="C199" s="5" t="str">
        <f>LEFT(Table1[[#This Row],[product_name]], 27)</f>
        <v>MI 108 cm (43 inches) 5A Se</v>
      </c>
      <c r="D199" s="5" t="s">
        <v>169</v>
      </c>
      <c r="E199" s="5" t="str">
        <f>TRIM(LEFT(Table1[[#This Row],[category]], FIND("|", Table1[[#This Row],[category]]) - 1))</f>
        <v>Electronics</v>
      </c>
      <c r="F199" s="5" t="str">
        <f>TRIM(MID(Table1[[#This Row],[category]], FIND("|", Table1[[#This Row],[category]]) + 1, FIND("|", Table1[[#This Row],[category]], FIND("|", Table1[[#This Row],[category]]) + 1) - FIND("|", Table1[[#This Row],[category]]) - 1))</f>
        <v>HomeTheater,TV&amp;Video</v>
      </c>
      <c r="G199" s="5" t="str">
        <f>TRIM(MID(Table1[[#This Row],[category]], FIND("|", Table1[[#This Row],[category]], FIND("|", Table1[[#This Row],[category]]) + 1) + 1, FIND("|", Table1[[#This Row],[category]], FIND("|", Table1[[#This Row],[category]], FIND("|", Table1[[#This Row],[category]]) + 1) + 1) - FIND("|", Table1[[#This Row],[category]], FIND("|", Table1[[#This Row],[category]]) + 1) - 1))</f>
        <v>Televisions</v>
      </c>
      <c r="H199" s="6">
        <v>24999</v>
      </c>
      <c r="I199" s="6">
        <v>35999</v>
      </c>
      <c r="J199" s="7">
        <v>0.31</v>
      </c>
      <c r="K199" s="7" t="str">
        <f>IF(Table1[[#This Row],[discount_percentage]]&gt;=50%, "YES", "NO")</f>
        <v>NO</v>
      </c>
      <c r="L199" s="7" t="str">
        <f>IF(Table1[[#This Row],[discount_percentage]]&lt;20%, "&lt;20%", IF(Table1[[#This Row],[discount_percentage]]&lt;=40%, "20%-40%", IF(Table1[[#This Row],[discount_percentage]]&lt;=60%, "41%-60%", IF(Table1[[#This Row],[discount_percentage]]&lt;=80%, "61%-80%", "&gt;80%"))))</f>
        <v>20%-40%</v>
      </c>
      <c r="M199" s="7" t="str">
        <f>IF(Table1[[#This Row],[discounted_price]]&lt;200, "&lt;200", IF(Table1[[#This Row],[discounted_price]]&lt;=500, "200-500", "&gt;500"))</f>
        <v>&gt;500</v>
      </c>
      <c r="N199" s="5">
        <v>4.2</v>
      </c>
      <c r="O199" s="8">
        <v>32840</v>
      </c>
      <c r="P199" s="9" t="str">
        <f>IF(Table1[[#This Row],[rating_count]]&gt;1000, "More than 1000", "Fewer than 1000")</f>
        <v>More than 1000</v>
      </c>
      <c r="Q199" s="8">
        <f>IFERROR( VALUE(Table1[[#This Row],[rating]]) * VALUE((Table1[[#This Row],[rating_count]]/1000)), 0)</f>
        <v>137.92800000000003</v>
      </c>
      <c r="R199" s="6">
        <f>IFERROR( VALUE(Table1[[#This Row],[actual_price]]) * VALUE(Table1[[#This Row],[rating_count]]), 0)</f>
        <v>1182207160</v>
      </c>
      <c r="S199" s="5" t="s">
        <v>947</v>
      </c>
      <c r="T199" s="5" t="s">
        <v>171</v>
      </c>
      <c r="U199" s="5" t="s">
        <v>172</v>
      </c>
      <c r="V199" s="5" t="s">
        <v>173</v>
      </c>
      <c r="W199" s="5" t="s">
        <v>174</v>
      </c>
      <c r="X199" s="5" t="s">
        <v>1731</v>
      </c>
      <c r="Y199" s="5" t="s">
        <v>1732</v>
      </c>
      <c r="Z199" s="5" t="s">
        <v>1733</v>
      </c>
    </row>
    <row r="200" spans="1:26" ht="15.75">
      <c r="A200" s="5" t="s">
        <v>1734</v>
      </c>
      <c r="B200" s="5" t="s">
        <v>1735</v>
      </c>
      <c r="C200" s="5" t="str">
        <f>LEFT(Table1[[#This Row],[product_name]], 27)</f>
        <v>Belkin Apple Certified Ligh</v>
      </c>
      <c r="D200" s="5" t="s">
        <v>18</v>
      </c>
      <c r="E200" s="5" t="str">
        <f>TRIM(LEFT(Table1[[#This Row],[category]], FIND("|", Table1[[#This Row],[category]]) - 1))</f>
        <v>Computers&amp;Accessories</v>
      </c>
      <c r="F200" s="5" t="str">
        <f>TRIM(MID(Table1[[#This Row],[category]], FIND("|", Table1[[#This Row],[category]]) + 1, FIND("|", Table1[[#This Row],[category]], FIND("|", Table1[[#This Row],[category]]) + 1) - FIND("|", Table1[[#This Row],[category]]) - 1))</f>
        <v>Accessories&amp;Peripherals</v>
      </c>
      <c r="G20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0" s="5">
        <v>999</v>
      </c>
      <c r="I200" s="6">
        <v>1699</v>
      </c>
      <c r="J200" s="7">
        <v>0.41</v>
      </c>
      <c r="K200" s="7" t="str">
        <f>IF(Table1[[#This Row],[discount_percentage]]&gt;=50%, "YES", "NO")</f>
        <v>NO</v>
      </c>
      <c r="L200" s="7" t="str">
        <f>IF(Table1[[#This Row],[discount_percentage]]&lt;20%, "&lt;20%", IF(Table1[[#This Row],[discount_percentage]]&lt;=40%, "20%-40%", IF(Table1[[#This Row],[discount_percentage]]&lt;=60%, "41%-60%", IF(Table1[[#This Row],[discount_percentage]]&lt;=80%, "61%-80%", "&gt;80%"))))</f>
        <v>41%-60%</v>
      </c>
      <c r="M200" s="7" t="str">
        <f>IF(Table1[[#This Row],[discounted_price]]&lt;200, "&lt;200", IF(Table1[[#This Row],[discounted_price]]&lt;=500, "200-500", "&gt;500"))</f>
        <v>&gt;500</v>
      </c>
      <c r="N200" s="5">
        <v>4.4000000000000004</v>
      </c>
      <c r="O200" s="8">
        <v>7318</v>
      </c>
      <c r="P200" s="9" t="str">
        <f>IF(Table1[[#This Row],[rating_count]]&gt;1000, "More than 1000", "Fewer than 1000")</f>
        <v>More than 1000</v>
      </c>
      <c r="Q200" s="8">
        <f>IFERROR( VALUE(Table1[[#This Row],[rating]]) * VALUE((Table1[[#This Row],[rating_count]]/1000)), 0)</f>
        <v>32.199199999999998</v>
      </c>
      <c r="R200" s="6">
        <f>IFERROR( VALUE(Table1[[#This Row],[actual_price]]) * VALUE(Table1[[#This Row],[rating_count]]), 0)</f>
        <v>12433282</v>
      </c>
      <c r="S200" s="5" t="s">
        <v>1736</v>
      </c>
      <c r="T200" s="5" t="s">
        <v>1737</v>
      </c>
      <c r="U200" s="5" t="s">
        <v>1738</v>
      </c>
      <c r="V200" s="5" t="s">
        <v>1739</v>
      </c>
      <c r="W200" s="5" t="s">
        <v>1740</v>
      </c>
      <c r="X200" s="5" t="s">
        <v>1741</v>
      </c>
      <c r="Y200" s="5" t="s">
        <v>1742</v>
      </c>
      <c r="Z200" s="5" t="s">
        <v>1743</v>
      </c>
    </row>
    <row r="201" spans="1:26" ht="15.75">
      <c r="A201" s="5" t="s">
        <v>1744</v>
      </c>
      <c r="B201" s="5" t="s">
        <v>1745</v>
      </c>
      <c r="C201" s="5" t="str">
        <f>LEFT(Table1[[#This Row],[product_name]], 27)</f>
        <v>Time Office Scanner Replace</v>
      </c>
      <c r="D201" s="5" t="s">
        <v>18</v>
      </c>
      <c r="E201" s="5" t="str">
        <f>TRIM(LEFT(Table1[[#This Row],[category]], FIND("|", Table1[[#This Row],[category]]) - 1))</f>
        <v>Computers&amp;Accessories</v>
      </c>
      <c r="F201" s="5" t="str">
        <f>TRIM(MID(Table1[[#This Row],[category]], FIND("|", Table1[[#This Row],[category]]) + 1, FIND("|", Table1[[#This Row],[category]], FIND("|", Table1[[#This Row],[category]]) + 1) - FIND("|", Table1[[#This Row],[category]]) - 1))</f>
        <v>Accessories&amp;Peripherals</v>
      </c>
      <c r="G20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1" s="5">
        <v>225</v>
      </c>
      <c r="I201" s="6">
        <v>499</v>
      </c>
      <c r="J201" s="7">
        <v>0.55000000000000004</v>
      </c>
      <c r="K201" s="7" t="str">
        <f>IF(Table1[[#This Row],[discount_percentage]]&gt;=50%, "YES", "NO")</f>
        <v>YES</v>
      </c>
      <c r="L201" s="7" t="str">
        <f>IF(Table1[[#This Row],[discount_percentage]]&lt;20%, "&lt;20%", IF(Table1[[#This Row],[discount_percentage]]&lt;=40%, "20%-40%", IF(Table1[[#This Row],[discount_percentage]]&lt;=60%, "41%-60%", IF(Table1[[#This Row],[discount_percentage]]&lt;=80%, "61%-80%", "&gt;80%"))))</f>
        <v>41%-60%</v>
      </c>
      <c r="M201" s="7" t="str">
        <f>IF(Table1[[#This Row],[discounted_price]]&lt;200, "&lt;200", IF(Table1[[#This Row],[discounted_price]]&lt;=500, "200-500", "&gt;500"))</f>
        <v>200-500</v>
      </c>
      <c r="N201" s="5">
        <v>4.0999999999999996</v>
      </c>
      <c r="O201" s="8">
        <v>789</v>
      </c>
      <c r="P201" s="9" t="str">
        <f>IF(Table1[[#This Row],[rating_count]]&gt;1000, "More than 1000", "Fewer than 1000")</f>
        <v>Fewer than 1000</v>
      </c>
      <c r="Q201" s="8">
        <f>IFERROR( VALUE(Table1[[#This Row],[rating]]) * VALUE((Table1[[#This Row],[rating_count]]/1000)), 0)</f>
        <v>3.2348999999999997</v>
      </c>
      <c r="R201" s="6">
        <f>IFERROR( VALUE(Table1[[#This Row],[actual_price]]) * VALUE(Table1[[#This Row],[rating_count]]), 0)</f>
        <v>393711</v>
      </c>
      <c r="S201" s="5" t="s">
        <v>1746</v>
      </c>
      <c r="T201" s="5" t="s">
        <v>1747</v>
      </c>
      <c r="U201" s="5" t="s">
        <v>1748</v>
      </c>
      <c r="V201" s="5" t="s">
        <v>1749</v>
      </c>
      <c r="W201" s="5" t="s">
        <v>1750</v>
      </c>
      <c r="X201" s="5" t="s">
        <v>1751</v>
      </c>
      <c r="Y201" s="5" t="s">
        <v>1752</v>
      </c>
      <c r="Z201" s="5" t="s">
        <v>1753</v>
      </c>
    </row>
    <row r="202" spans="1:26" ht="15.75">
      <c r="A202" s="5" t="s">
        <v>1754</v>
      </c>
      <c r="B202" s="5" t="s">
        <v>1755</v>
      </c>
      <c r="C202" s="5" t="str">
        <f>LEFT(Table1[[#This Row],[product_name]], 27)</f>
        <v>Caldipree Silicone Case Cov</v>
      </c>
      <c r="D202" s="5" t="s">
        <v>462</v>
      </c>
      <c r="E202" s="5" t="str">
        <f>TRIM(LEFT(Table1[[#This Row],[category]], FIND("|", Table1[[#This Row],[category]]) - 1))</f>
        <v>Electronics</v>
      </c>
      <c r="F202" s="5" t="str">
        <f>TRIM(MID(Table1[[#This Row],[category]], FIND("|", Table1[[#This Row],[category]]) + 1, FIND("|", Table1[[#This Row],[category]], FIND("|", Table1[[#This Row],[category]]) + 1) - FIND("|", Table1[[#This Row],[category]]) - 1))</f>
        <v>HomeTheater,TV&amp;Video</v>
      </c>
      <c r="G202" s="5" t="str">
        <f>TRIM(MID(Table1[[#This Row],[category]], FIND("|", Table1[[#This Row],[category]], FIND("|", Table1[[#This Row],[category]]) + 1) + 1, FIND("|", Table1[[#This Row],[category]], FIND("|", Table1[[#This Row],[category]], FIND("|", Table1[[#This Row],[category]]) + 1) + 1) - FIND("|", Table1[[#This Row],[category]], FIND("|", Table1[[#This Row],[category]]) + 1) - 1))</f>
        <v>Accessories</v>
      </c>
      <c r="H202" s="5">
        <v>547</v>
      </c>
      <c r="I202" s="6">
        <v>2999</v>
      </c>
      <c r="J202" s="7">
        <v>0.82</v>
      </c>
      <c r="K202" s="7" t="str">
        <f>IF(Table1[[#This Row],[discount_percentage]]&gt;=50%, "YES", "NO")</f>
        <v>YES</v>
      </c>
      <c r="L202" s="7" t="str">
        <f>IF(Table1[[#This Row],[discount_percentage]]&lt;20%, "&lt;20%", IF(Table1[[#This Row],[discount_percentage]]&lt;=40%, "20%-40%", IF(Table1[[#This Row],[discount_percentage]]&lt;=60%, "41%-60%", IF(Table1[[#This Row],[discount_percentage]]&lt;=80%, "61%-80%", "&gt;80%"))))</f>
        <v>&gt;80%</v>
      </c>
      <c r="M202" s="7" t="str">
        <f>IF(Table1[[#This Row],[discounted_price]]&lt;200, "&lt;200", IF(Table1[[#This Row],[discounted_price]]&lt;=500, "200-500", "&gt;500"))</f>
        <v>&gt;500</v>
      </c>
      <c r="N202" s="5">
        <v>4.3</v>
      </c>
      <c r="O202" s="8">
        <v>407</v>
      </c>
      <c r="P202" s="9" t="str">
        <f>IF(Table1[[#This Row],[rating_count]]&gt;1000, "More than 1000", "Fewer than 1000")</f>
        <v>Fewer than 1000</v>
      </c>
      <c r="Q202" s="8">
        <f>IFERROR( VALUE(Table1[[#This Row],[rating]]) * VALUE((Table1[[#This Row],[rating_count]]/1000)), 0)</f>
        <v>1.7500999999999998</v>
      </c>
      <c r="R202" s="6">
        <f>IFERROR( VALUE(Table1[[#This Row],[actual_price]]) * VALUE(Table1[[#This Row],[rating_count]]), 0)</f>
        <v>1220593</v>
      </c>
      <c r="S202" s="5" t="s">
        <v>1756</v>
      </c>
      <c r="T202" s="5" t="s">
        <v>1757</v>
      </c>
      <c r="U202" s="5" t="s">
        <v>1758</v>
      </c>
      <c r="V202" s="5" t="s">
        <v>1759</v>
      </c>
      <c r="W202" s="5" t="s">
        <v>1760</v>
      </c>
      <c r="X202" s="5" t="s">
        <v>1761</v>
      </c>
      <c r="Y202" s="5" t="s">
        <v>1762</v>
      </c>
      <c r="Z202" s="5" t="s">
        <v>1763</v>
      </c>
    </row>
    <row r="203" spans="1:26" ht="15.75">
      <c r="A203" s="5" t="s">
        <v>1764</v>
      </c>
      <c r="B203" s="5" t="s">
        <v>1765</v>
      </c>
      <c r="C203" s="5" t="str">
        <f>LEFT(Table1[[#This Row],[product_name]], 27)</f>
        <v>Storite USB 2.0 A to Mini 5</v>
      </c>
      <c r="D203" s="5" t="s">
        <v>18</v>
      </c>
      <c r="E203" s="5" t="str">
        <f>TRIM(LEFT(Table1[[#This Row],[category]], FIND("|", Table1[[#This Row],[category]]) - 1))</f>
        <v>Computers&amp;Accessories</v>
      </c>
      <c r="F203" s="5" t="str">
        <f>TRIM(MID(Table1[[#This Row],[category]], FIND("|", Table1[[#This Row],[category]]) + 1, FIND("|", Table1[[#This Row],[category]], FIND("|", Table1[[#This Row],[category]]) + 1) - FIND("|", Table1[[#This Row],[category]]) - 1))</f>
        <v>Accessories&amp;Peripherals</v>
      </c>
      <c r="G20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3" s="5">
        <v>259</v>
      </c>
      <c r="I203" s="6">
        <v>699</v>
      </c>
      <c r="J203" s="7">
        <v>0.63</v>
      </c>
      <c r="K203" s="7" t="str">
        <f>IF(Table1[[#This Row],[discount_percentage]]&gt;=50%, "YES", "NO")</f>
        <v>YES</v>
      </c>
      <c r="L203" s="7" t="str">
        <f>IF(Table1[[#This Row],[discount_percentage]]&lt;20%, "&lt;20%", IF(Table1[[#This Row],[discount_percentage]]&lt;=40%, "20%-40%", IF(Table1[[#This Row],[discount_percentage]]&lt;=60%, "41%-60%", IF(Table1[[#This Row],[discount_percentage]]&lt;=80%, "61%-80%", "&gt;80%"))))</f>
        <v>61%-80%</v>
      </c>
      <c r="M203" s="7" t="str">
        <f>IF(Table1[[#This Row],[discounted_price]]&lt;200, "&lt;200", IF(Table1[[#This Row],[discounted_price]]&lt;=500, "200-500", "&gt;500"))</f>
        <v>200-500</v>
      </c>
      <c r="N203" s="5">
        <v>3.8</v>
      </c>
      <c r="O203" s="8">
        <v>2399</v>
      </c>
      <c r="P203" s="9" t="str">
        <f>IF(Table1[[#This Row],[rating_count]]&gt;1000, "More than 1000", "Fewer than 1000")</f>
        <v>More than 1000</v>
      </c>
      <c r="Q203" s="8">
        <f>IFERROR( VALUE(Table1[[#This Row],[rating]]) * VALUE((Table1[[#This Row],[rating_count]]/1000)), 0)</f>
        <v>9.1161999999999992</v>
      </c>
      <c r="R203" s="6">
        <f>IFERROR( VALUE(Table1[[#This Row],[actual_price]]) * VALUE(Table1[[#This Row],[rating_count]]), 0)</f>
        <v>1676901</v>
      </c>
      <c r="S203" s="5" t="s">
        <v>1766</v>
      </c>
      <c r="T203" s="5" t="s">
        <v>1767</v>
      </c>
      <c r="U203" s="5" t="s">
        <v>1768</v>
      </c>
      <c r="V203" s="5" t="s">
        <v>1769</v>
      </c>
      <c r="W203" s="5" t="s">
        <v>1770</v>
      </c>
      <c r="X203" s="5" t="s">
        <v>1771</v>
      </c>
      <c r="Y203" s="5" t="s">
        <v>1772</v>
      </c>
      <c r="Z203" s="5" t="s">
        <v>1773</v>
      </c>
    </row>
    <row r="204" spans="1:26" ht="15.75">
      <c r="A204" s="5" t="s">
        <v>1774</v>
      </c>
      <c r="B204" s="5" t="s">
        <v>1775</v>
      </c>
      <c r="C204" s="5" t="str">
        <f>LEFT(Table1[[#This Row],[product_name]], 27)</f>
        <v>Universal Remote Control fo</v>
      </c>
      <c r="D204" s="5" t="s">
        <v>462</v>
      </c>
      <c r="E204" s="5" t="str">
        <f>TRIM(LEFT(Table1[[#This Row],[category]], FIND("|", Table1[[#This Row],[category]]) - 1))</f>
        <v>Electronics</v>
      </c>
      <c r="F204" s="5" t="str">
        <f>TRIM(MID(Table1[[#This Row],[category]], FIND("|", Table1[[#This Row],[category]]) + 1, FIND("|", Table1[[#This Row],[category]], FIND("|", Table1[[#This Row],[category]]) + 1) - FIND("|", Table1[[#This Row],[category]]) - 1))</f>
        <v>HomeTheater,TV&amp;Video</v>
      </c>
      <c r="G204" s="5" t="str">
        <f>TRIM(MID(Table1[[#This Row],[category]], FIND("|", Table1[[#This Row],[category]], FIND("|", Table1[[#This Row],[category]]) + 1) + 1, FIND("|", Table1[[#This Row],[category]], FIND("|", Table1[[#This Row],[category]], FIND("|", Table1[[#This Row],[category]]) + 1) + 1) - FIND("|", Table1[[#This Row],[category]], FIND("|", Table1[[#This Row],[category]]) + 1) - 1))</f>
        <v>Accessories</v>
      </c>
      <c r="H204" s="5">
        <v>239</v>
      </c>
      <c r="I204" s="6">
        <v>699</v>
      </c>
      <c r="J204" s="7">
        <v>0.66</v>
      </c>
      <c r="K204" s="7" t="str">
        <f>IF(Table1[[#This Row],[discount_percentage]]&gt;=50%, "YES", "NO")</f>
        <v>YES</v>
      </c>
      <c r="L204" s="7" t="str">
        <f>IF(Table1[[#This Row],[discount_percentage]]&lt;20%, "&lt;20%", IF(Table1[[#This Row],[discount_percentage]]&lt;=40%, "20%-40%", IF(Table1[[#This Row],[discount_percentage]]&lt;=60%, "41%-60%", IF(Table1[[#This Row],[discount_percentage]]&lt;=80%, "61%-80%", "&gt;80%"))))</f>
        <v>61%-80%</v>
      </c>
      <c r="M204" s="7" t="str">
        <f>IF(Table1[[#This Row],[discounted_price]]&lt;200, "&lt;200", IF(Table1[[#This Row],[discounted_price]]&lt;=500, "200-500", "&gt;500"))</f>
        <v>200-500</v>
      </c>
      <c r="N204" s="5">
        <v>4.4000000000000004</v>
      </c>
      <c r="O204" s="8">
        <v>2640</v>
      </c>
      <c r="P204" s="9" t="str">
        <f>IF(Table1[[#This Row],[rating_count]]&gt;1000, "More than 1000", "Fewer than 1000")</f>
        <v>More than 1000</v>
      </c>
      <c r="Q204" s="8">
        <f>IFERROR( VALUE(Table1[[#This Row],[rating]]) * VALUE((Table1[[#This Row],[rating_count]]/1000)), 0)</f>
        <v>11.616000000000001</v>
      </c>
      <c r="R204" s="6">
        <f>IFERROR( VALUE(Table1[[#This Row],[actual_price]]) * VALUE(Table1[[#This Row],[rating_count]]), 0)</f>
        <v>1845360</v>
      </c>
      <c r="S204" s="5" t="s">
        <v>1776</v>
      </c>
      <c r="T204" s="5" t="s">
        <v>1777</v>
      </c>
      <c r="U204" s="5" t="s">
        <v>1778</v>
      </c>
      <c r="V204" s="5" t="s">
        <v>1779</v>
      </c>
      <c r="W204" s="5" t="s">
        <v>1780</v>
      </c>
      <c r="X204" s="5" t="s">
        <v>1781</v>
      </c>
      <c r="Y204" s="5" t="s">
        <v>1782</v>
      </c>
      <c r="Z204" s="5" t="s">
        <v>1783</v>
      </c>
    </row>
    <row r="205" spans="1:26" ht="15.75">
      <c r="A205" s="5" t="s">
        <v>1784</v>
      </c>
      <c r="B205" s="5" t="s">
        <v>1785</v>
      </c>
      <c r="C205" s="5" t="str">
        <f>LEFT(Table1[[#This Row],[product_name]], 27)</f>
        <v>Cotbolt Silicone Case Cover</v>
      </c>
      <c r="D205" s="5" t="s">
        <v>462</v>
      </c>
      <c r="E205" s="5" t="str">
        <f>TRIM(LEFT(Table1[[#This Row],[category]], FIND("|", Table1[[#This Row],[category]]) - 1))</f>
        <v>Electronics</v>
      </c>
      <c r="F205" s="5" t="str">
        <f>TRIM(MID(Table1[[#This Row],[category]], FIND("|", Table1[[#This Row],[category]]) + 1, FIND("|", Table1[[#This Row],[category]], FIND("|", Table1[[#This Row],[category]]) + 1) - FIND("|", Table1[[#This Row],[category]]) - 1))</f>
        <v>HomeTheater,TV&amp;Video</v>
      </c>
      <c r="G205" s="5" t="str">
        <f>TRIM(MID(Table1[[#This Row],[category]], FIND("|", Table1[[#This Row],[category]], FIND("|", Table1[[#This Row],[category]]) + 1) + 1, FIND("|", Table1[[#This Row],[category]], FIND("|", Table1[[#This Row],[category]], FIND("|", Table1[[#This Row],[category]]) + 1) + 1) - FIND("|", Table1[[#This Row],[category]], FIND("|", Table1[[#This Row],[category]]) + 1) - 1))</f>
        <v>Accessories</v>
      </c>
      <c r="H205" s="5">
        <v>349</v>
      </c>
      <c r="I205" s="6">
        <v>999</v>
      </c>
      <c r="J205" s="7">
        <v>0.65</v>
      </c>
      <c r="K205" s="7" t="str">
        <f>IF(Table1[[#This Row],[discount_percentage]]&gt;=50%, "YES", "NO")</f>
        <v>YES</v>
      </c>
      <c r="L205" s="7" t="str">
        <f>IF(Table1[[#This Row],[discount_percentage]]&lt;20%, "&lt;20%", IF(Table1[[#This Row],[discount_percentage]]&lt;=40%, "20%-40%", IF(Table1[[#This Row],[discount_percentage]]&lt;=60%, "41%-60%", IF(Table1[[#This Row],[discount_percentage]]&lt;=80%, "61%-80%", "&gt;80%"))))</f>
        <v>61%-80%</v>
      </c>
      <c r="M205" s="7" t="str">
        <f>IF(Table1[[#This Row],[discounted_price]]&lt;200, "&lt;200", IF(Table1[[#This Row],[discounted_price]]&lt;=500, "200-500", "&gt;500"))</f>
        <v>200-500</v>
      </c>
      <c r="N205" s="5">
        <v>4</v>
      </c>
      <c r="O205" s="8">
        <v>839</v>
      </c>
      <c r="P205" s="9" t="str">
        <f>IF(Table1[[#This Row],[rating_count]]&gt;1000, "More than 1000", "Fewer than 1000")</f>
        <v>Fewer than 1000</v>
      </c>
      <c r="Q205" s="8">
        <f>IFERROR( VALUE(Table1[[#This Row],[rating]]) * VALUE((Table1[[#This Row],[rating_count]]/1000)), 0)</f>
        <v>3.3559999999999999</v>
      </c>
      <c r="R205" s="6">
        <f>IFERROR( VALUE(Table1[[#This Row],[actual_price]]) * VALUE(Table1[[#This Row],[rating_count]]), 0)</f>
        <v>838161</v>
      </c>
      <c r="S205" s="5" t="s">
        <v>1786</v>
      </c>
      <c r="T205" s="5" t="s">
        <v>1787</v>
      </c>
      <c r="U205" s="5" t="s">
        <v>1788</v>
      </c>
      <c r="V205" s="5" t="s">
        <v>1789</v>
      </c>
      <c r="W205" s="5" t="s">
        <v>1790</v>
      </c>
      <c r="X205" s="5" t="s">
        <v>1791</v>
      </c>
      <c r="Y205" s="5" t="s">
        <v>1792</v>
      </c>
      <c r="Z205" s="5" t="s">
        <v>1793</v>
      </c>
    </row>
    <row r="206" spans="1:26" ht="15.75">
      <c r="A206" s="5" t="s">
        <v>1794</v>
      </c>
      <c r="B206" s="5" t="s">
        <v>1795</v>
      </c>
      <c r="C206" s="5" t="str">
        <f>LEFT(Table1[[#This Row],[product_name]], 27)</f>
        <v xml:space="preserve">BlueRigger High Speed HDMI </v>
      </c>
      <c r="D206" s="5" t="s">
        <v>129</v>
      </c>
      <c r="E206" s="5" t="str">
        <f>TRIM(LEFT(Table1[[#This Row],[category]], FIND("|", Table1[[#This Row],[category]]) - 1))</f>
        <v>Electronics</v>
      </c>
      <c r="F206" s="5" t="str">
        <f>TRIM(MID(Table1[[#This Row],[category]], FIND("|", Table1[[#This Row],[category]]) + 1, FIND("|", Table1[[#This Row],[category]], FIND("|", Table1[[#This Row],[category]]) + 1) - FIND("|", Table1[[#This Row],[category]]) - 1))</f>
        <v>HomeTheater,TV&amp;Video</v>
      </c>
      <c r="G206" s="5" t="str">
        <f>TRIM(MID(Table1[[#This Row],[category]], FIND("|", Table1[[#This Row],[category]], FIND("|", Table1[[#This Row],[category]]) + 1) + 1, FIND("|", Table1[[#This Row],[category]], FIND("|", Table1[[#This Row],[category]], FIND("|", Table1[[#This Row],[category]]) + 1) + 1) - FIND("|", Table1[[#This Row],[category]], FIND("|", Table1[[#This Row],[category]]) + 1) - 1))</f>
        <v>Accessories</v>
      </c>
      <c r="H206" s="5">
        <v>467</v>
      </c>
      <c r="I206" s="6">
        <v>599</v>
      </c>
      <c r="J206" s="7">
        <v>0.22</v>
      </c>
      <c r="K206" s="7" t="str">
        <f>IF(Table1[[#This Row],[discount_percentage]]&gt;=50%, "YES", "NO")</f>
        <v>NO</v>
      </c>
      <c r="L206" s="7" t="str">
        <f>IF(Table1[[#This Row],[discount_percentage]]&lt;20%, "&lt;20%", IF(Table1[[#This Row],[discount_percentage]]&lt;=40%, "20%-40%", IF(Table1[[#This Row],[discount_percentage]]&lt;=60%, "41%-60%", IF(Table1[[#This Row],[discount_percentage]]&lt;=80%, "61%-80%", "&gt;80%"))))</f>
        <v>20%-40%</v>
      </c>
      <c r="M206" s="7" t="str">
        <f>IF(Table1[[#This Row],[discounted_price]]&lt;200, "&lt;200", IF(Table1[[#This Row],[discounted_price]]&lt;=500, "200-500", "&gt;500"))</f>
        <v>200-500</v>
      </c>
      <c r="N206" s="5">
        <v>4.4000000000000004</v>
      </c>
      <c r="O206" s="8">
        <v>44054</v>
      </c>
      <c r="P206" s="9" t="str">
        <f>IF(Table1[[#This Row],[rating_count]]&gt;1000, "More than 1000", "Fewer than 1000")</f>
        <v>More than 1000</v>
      </c>
      <c r="Q206" s="8">
        <f>IFERROR( VALUE(Table1[[#This Row],[rating]]) * VALUE((Table1[[#This Row],[rating_count]]/1000)), 0)</f>
        <v>193.83760000000004</v>
      </c>
      <c r="R206" s="6">
        <f>IFERROR( VALUE(Table1[[#This Row],[actual_price]]) * VALUE(Table1[[#This Row],[rating_count]]), 0)</f>
        <v>26388346</v>
      </c>
      <c r="S206" s="5" t="s">
        <v>1796</v>
      </c>
      <c r="T206" s="5" t="s">
        <v>1797</v>
      </c>
      <c r="U206" s="5" t="s">
        <v>1798</v>
      </c>
      <c r="V206" s="5" t="s">
        <v>1799</v>
      </c>
      <c r="W206" s="5" t="s">
        <v>1800</v>
      </c>
      <c r="X206" s="5" t="s">
        <v>1801</v>
      </c>
      <c r="Y206" s="5" t="s">
        <v>1802</v>
      </c>
      <c r="Z206" s="5" t="s">
        <v>1803</v>
      </c>
    </row>
    <row r="207" spans="1:26" ht="15.75">
      <c r="A207" s="5" t="s">
        <v>1804</v>
      </c>
      <c r="B207" s="5" t="s">
        <v>1805</v>
      </c>
      <c r="C207" s="5" t="str">
        <f>LEFT(Table1[[#This Row],[product_name]], 27)</f>
        <v>Amkette 30 Pin to USB Charg</v>
      </c>
      <c r="D207" s="5" t="s">
        <v>18</v>
      </c>
      <c r="E207" s="5" t="str">
        <f>TRIM(LEFT(Table1[[#This Row],[category]], FIND("|", Table1[[#This Row],[category]]) - 1))</f>
        <v>Computers&amp;Accessories</v>
      </c>
      <c r="F207" s="5" t="str">
        <f>TRIM(MID(Table1[[#This Row],[category]], FIND("|", Table1[[#This Row],[category]]) + 1, FIND("|", Table1[[#This Row],[category]], FIND("|", Table1[[#This Row],[category]]) + 1) - FIND("|", Table1[[#This Row],[category]]) - 1))</f>
        <v>Accessories&amp;Peripherals</v>
      </c>
      <c r="G20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7" s="5">
        <v>449</v>
      </c>
      <c r="I207" s="6">
        <v>599</v>
      </c>
      <c r="J207" s="7">
        <v>0.25</v>
      </c>
      <c r="K207" s="7" t="str">
        <f>IF(Table1[[#This Row],[discount_percentage]]&gt;=50%, "YES", "NO")</f>
        <v>NO</v>
      </c>
      <c r="L207" s="7" t="str">
        <f>IF(Table1[[#This Row],[discount_percentage]]&lt;20%, "&lt;20%", IF(Table1[[#This Row],[discount_percentage]]&lt;=40%, "20%-40%", IF(Table1[[#This Row],[discount_percentage]]&lt;=60%, "41%-60%", IF(Table1[[#This Row],[discount_percentage]]&lt;=80%, "61%-80%", "&gt;80%"))))</f>
        <v>20%-40%</v>
      </c>
      <c r="M207" s="7" t="str">
        <f>IF(Table1[[#This Row],[discounted_price]]&lt;200, "&lt;200", IF(Table1[[#This Row],[discounted_price]]&lt;=500, "200-500", "&gt;500"))</f>
        <v>200-500</v>
      </c>
      <c r="N207" s="5">
        <v>4</v>
      </c>
      <c r="O207" s="8">
        <v>3231</v>
      </c>
      <c r="P207" s="9" t="str">
        <f>IF(Table1[[#This Row],[rating_count]]&gt;1000, "More than 1000", "Fewer than 1000")</f>
        <v>More than 1000</v>
      </c>
      <c r="Q207" s="8">
        <f>IFERROR( VALUE(Table1[[#This Row],[rating]]) * VALUE((Table1[[#This Row],[rating_count]]/1000)), 0)</f>
        <v>12.923999999999999</v>
      </c>
      <c r="R207" s="6">
        <f>IFERROR( VALUE(Table1[[#This Row],[actual_price]]) * VALUE(Table1[[#This Row],[rating_count]]), 0)</f>
        <v>1935369</v>
      </c>
      <c r="S207" s="5" t="s">
        <v>1806</v>
      </c>
      <c r="T207" s="5" t="s">
        <v>1807</v>
      </c>
      <c r="U207" s="5" t="s">
        <v>1808</v>
      </c>
      <c r="V207" s="5" t="s">
        <v>1809</v>
      </c>
      <c r="W207" s="5" t="s">
        <v>1810</v>
      </c>
      <c r="X207" s="5" t="s">
        <v>1811</v>
      </c>
      <c r="Y207" s="5" t="s">
        <v>1812</v>
      </c>
      <c r="Z207" s="5" t="s">
        <v>1813</v>
      </c>
    </row>
    <row r="208" spans="1:26" ht="15.75">
      <c r="A208" s="5" t="s">
        <v>1814</v>
      </c>
      <c r="B208" s="5" t="s">
        <v>1815</v>
      </c>
      <c r="C208" s="5" t="str">
        <f>LEFT(Table1[[#This Row],[product_name]], 27)</f>
        <v>TCL 80 cm (32 inches) HD Re</v>
      </c>
      <c r="D208" s="5" t="s">
        <v>169</v>
      </c>
      <c r="E208" s="5" t="str">
        <f>TRIM(LEFT(Table1[[#This Row],[category]], FIND("|", Table1[[#This Row],[category]]) - 1))</f>
        <v>Electronics</v>
      </c>
      <c r="F208" s="5" t="str">
        <f>TRIM(MID(Table1[[#This Row],[category]], FIND("|", Table1[[#This Row],[category]]) + 1, FIND("|", Table1[[#This Row],[category]], FIND("|", Table1[[#This Row],[category]]) + 1) - FIND("|", Table1[[#This Row],[category]]) - 1))</f>
        <v>HomeTheater,TV&amp;Video</v>
      </c>
      <c r="G208" s="5" t="str">
        <f>TRIM(MID(Table1[[#This Row],[category]], FIND("|", Table1[[#This Row],[category]], FIND("|", Table1[[#This Row],[category]]) + 1) + 1, FIND("|", Table1[[#This Row],[category]], FIND("|", Table1[[#This Row],[category]], FIND("|", Table1[[#This Row],[category]]) + 1) + 1) - FIND("|", Table1[[#This Row],[category]], FIND("|", Table1[[#This Row],[category]]) + 1) - 1))</f>
        <v>Televisions</v>
      </c>
      <c r="H208" s="6">
        <v>11990</v>
      </c>
      <c r="I208" s="6">
        <v>31990</v>
      </c>
      <c r="J208" s="7">
        <v>0.63</v>
      </c>
      <c r="K208" s="7" t="str">
        <f>IF(Table1[[#This Row],[discount_percentage]]&gt;=50%, "YES", "NO")</f>
        <v>YES</v>
      </c>
      <c r="L208" s="7" t="str">
        <f>IF(Table1[[#This Row],[discount_percentage]]&lt;20%, "&lt;20%", IF(Table1[[#This Row],[discount_percentage]]&lt;=40%, "20%-40%", IF(Table1[[#This Row],[discount_percentage]]&lt;=60%, "41%-60%", IF(Table1[[#This Row],[discount_percentage]]&lt;=80%, "61%-80%", "&gt;80%"))))</f>
        <v>61%-80%</v>
      </c>
      <c r="M208" s="7" t="str">
        <f>IF(Table1[[#This Row],[discounted_price]]&lt;200, "&lt;200", IF(Table1[[#This Row],[discounted_price]]&lt;=500, "200-500", "&gt;500"))</f>
        <v>&gt;500</v>
      </c>
      <c r="N208" s="5">
        <v>4.2</v>
      </c>
      <c r="O208" s="8">
        <v>64</v>
      </c>
      <c r="P208" s="9" t="str">
        <f>IF(Table1[[#This Row],[rating_count]]&gt;1000, "More than 1000", "Fewer than 1000")</f>
        <v>Fewer than 1000</v>
      </c>
      <c r="Q208" s="8">
        <f>IFERROR( VALUE(Table1[[#This Row],[rating]]) * VALUE((Table1[[#This Row],[rating_count]]/1000)), 0)</f>
        <v>0.26880000000000004</v>
      </c>
      <c r="R208" s="6">
        <f>IFERROR( VALUE(Table1[[#This Row],[actual_price]]) * VALUE(Table1[[#This Row],[rating_count]]), 0)</f>
        <v>2047360</v>
      </c>
      <c r="S208" s="5" t="s">
        <v>728</v>
      </c>
      <c r="T208" s="5" t="s">
        <v>1816</v>
      </c>
      <c r="U208" s="5" t="s">
        <v>1817</v>
      </c>
      <c r="V208" s="5" t="s">
        <v>1818</v>
      </c>
      <c r="W208" s="5" t="s">
        <v>1819</v>
      </c>
      <c r="X208" s="5" t="s">
        <v>1820</v>
      </c>
      <c r="Y208" s="5" t="s">
        <v>1821</v>
      </c>
      <c r="Z208" s="5" t="s">
        <v>1822</v>
      </c>
    </row>
    <row r="209" spans="1:26" ht="15.75">
      <c r="A209" s="5" t="s">
        <v>1823</v>
      </c>
      <c r="B209" s="5" t="s">
        <v>1824</v>
      </c>
      <c r="C209" s="5" t="str">
        <f>LEFT(Table1[[#This Row],[product_name]], 27)</f>
        <v xml:space="preserve">POPIO Type C Dash Charging </v>
      </c>
      <c r="D209" s="5" t="s">
        <v>18</v>
      </c>
      <c r="E209" s="5" t="str">
        <f>TRIM(LEFT(Table1[[#This Row],[category]], FIND("|", Table1[[#This Row],[category]]) - 1))</f>
        <v>Computers&amp;Accessories</v>
      </c>
      <c r="F209" s="5" t="str">
        <f>TRIM(MID(Table1[[#This Row],[category]], FIND("|", Table1[[#This Row],[category]]) + 1, FIND("|", Table1[[#This Row],[category]], FIND("|", Table1[[#This Row],[category]]) + 1) - FIND("|", Table1[[#This Row],[category]]) - 1))</f>
        <v>Accessories&amp;Peripherals</v>
      </c>
      <c r="G20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9" s="5">
        <v>350</v>
      </c>
      <c r="I209" s="6">
        <v>599</v>
      </c>
      <c r="J209" s="7">
        <v>0.42</v>
      </c>
      <c r="K209" s="7" t="str">
        <f>IF(Table1[[#This Row],[discount_percentage]]&gt;=50%, "YES", "NO")</f>
        <v>NO</v>
      </c>
      <c r="L209" s="7" t="str">
        <f>IF(Table1[[#This Row],[discount_percentage]]&lt;20%, "&lt;20%", IF(Table1[[#This Row],[discount_percentage]]&lt;=40%, "20%-40%", IF(Table1[[#This Row],[discount_percentage]]&lt;=60%, "41%-60%", IF(Table1[[#This Row],[discount_percentage]]&lt;=80%, "61%-80%", "&gt;80%"))))</f>
        <v>41%-60%</v>
      </c>
      <c r="M209" s="7" t="str">
        <f>IF(Table1[[#This Row],[discounted_price]]&lt;200, "&lt;200", IF(Table1[[#This Row],[discounted_price]]&lt;=500, "200-500", "&gt;500"))</f>
        <v>200-500</v>
      </c>
      <c r="N209" s="5">
        <v>3.9</v>
      </c>
      <c r="O209" s="8">
        <v>8314</v>
      </c>
      <c r="P209" s="9" t="str">
        <f>IF(Table1[[#This Row],[rating_count]]&gt;1000, "More than 1000", "Fewer than 1000")</f>
        <v>More than 1000</v>
      </c>
      <c r="Q209" s="8">
        <f>IFERROR( VALUE(Table1[[#This Row],[rating]]) * VALUE((Table1[[#This Row],[rating_count]]/1000)), 0)</f>
        <v>32.424599999999998</v>
      </c>
      <c r="R209" s="6">
        <f>IFERROR( VALUE(Table1[[#This Row],[actual_price]]) * VALUE(Table1[[#This Row],[rating_count]]), 0)</f>
        <v>4980086</v>
      </c>
      <c r="S209" s="5" t="s">
        <v>1825</v>
      </c>
      <c r="T209" s="5" t="s">
        <v>1826</v>
      </c>
      <c r="U209" s="5" t="s">
        <v>1827</v>
      </c>
      <c r="V209" s="5" t="s">
        <v>1828</v>
      </c>
      <c r="W209" s="5" t="s">
        <v>1829</v>
      </c>
      <c r="X209" s="5" t="s">
        <v>1830</v>
      </c>
      <c r="Y209" s="5" t="s">
        <v>1831</v>
      </c>
      <c r="Z209" s="5" t="s">
        <v>1832</v>
      </c>
    </row>
    <row r="210" spans="1:26" ht="15.75">
      <c r="A210" s="5" t="s">
        <v>1833</v>
      </c>
      <c r="B210" s="5" t="s">
        <v>1834</v>
      </c>
      <c r="C210" s="5" t="str">
        <f>LEFT(Table1[[#This Row],[product_name]], 27)</f>
        <v>MYVN LTG to USB for¬†Fast C</v>
      </c>
      <c r="D210" s="5" t="s">
        <v>18</v>
      </c>
      <c r="E210" s="5" t="str">
        <f>TRIM(LEFT(Table1[[#This Row],[category]], FIND("|", Table1[[#This Row],[category]]) - 1))</f>
        <v>Computers&amp;Accessories</v>
      </c>
      <c r="F210" s="5" t="str">
        <f>TRIM(MID(Table1[[#This Row],[category]], FIND("|", Table1[[#This Row],[category]]) + 1, FIND("|", Table1[[#This Row],[category]], FIND("|", Table1[[#This Row],[category]]) + 1) - FIND("|", Table1[[#This Row],[category]]) - 1))</f>
        <v>Accessories&amp;Peripherals</v>
      </c>
      <c r="G21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10" s="5">
        <v>252</v>
      </c>
      <c r="I210" s="6">
        <v>999</v>
      </c>
      <c r="J210" s="7">
        <v>0.75</v>
      </c>
      <c r="K210" s="7" t="str">
        <f>IF(Table1[[#This Row],[discount_percentage]]&gt;=50%, "YES", "NO")</f>
        <v>YES</v>
      </c>
      <c r="L210" s="7" t="str">
        <f>IF(Table1[[#This Row],[discount_percentage]]&lt;20%, "&lt;20%", IF(Table1[[#This Row],[discount_percentage]]&lt;=40%, "20%-40%", IF(Table1[[#This Row],[discount_percentage]]&lt;=60%, "41%-60%", IF(Table1[[#This Row],[discount_percentage]]&lt;=80%, "61%-80%", "&gt;80%"))))</f>
        <v>61%-80%</v>
      </c>
      <c r="M210" s="7" t="str">
        <f>IF(Table1[[#This Row],[discounted_price]]&lt;200, "&lt;200", IF(Table1[[#This Row],[discounted_price]]&lt;=500, "200-500", "&gt;500"))</f>
        <v>200-500</v>
      </c>
      <c r="N210" s="5">
        <v>3.7</v>
      </c>
      <c r="O210" s="8">
        <v>2249</v>
      </c>
      <c r="P210" s="9" t="str">
        <f>IF(Table1[[#This Row],[rating_count]]&gt;1000, "More than 1000", "Fewer than 1000")</f>
        <v>More than 1000</v>
      </c>
      <c r="Q210" s="8">
        <f>IFERROR( VALUE(Table1[[#This Row],[rating]]) * VALUE((Table1[[#This Row],[rating_count]]/1000)), 0)</f>
        <v>8.3213000000000008</v>
      </c>
      <c r="R210" s="6">
        <f>IFERROR( VALUE(Table1[[#This Row],[actual_price]]) * VALUE(Table1[[#This Row],[rating_count]]), 0)</f>
        <v>2246751</v>
      </c>
      <c r="S210" s="5" t="s">
        <v>1835</v>
      </c>
      <c r="T210" s="5" t="s">
        <v>1836</v>
      </c>
      <c r="U210" s="5" t="s">
        <v>1837</v>
      </c>
      <c r="V210" s="5" t="s">
        <v>1838</v>
      </c>
      <c r="W210" s="5" t="s">
        <v>1839</v>
      </c>
      <c r="X210" s="5" t="s">
        <v>1840</v>
      </c>
      <c r="Y210" s="5" t="s">
        <v>1841</v>
      </c>
      <c r="Z210" s="5" t="s">
        <v>1842</v>
      </c>
    </row>
    <row r="211" spans="1:26" ht="15.75">
      <c r="A211" s="5" t="s">
        <v>1843</v>
      </c>
      <c r="B211" s="5" t="s">
        <v>1844</v>
      </c>
      <c r="C211" s="5" t="str">
        <f>LEFT(Table1[[#This Row],[product_name]], 27)</f>
        <v>Tata Sky Universal Remote C</v>
      </c>
      <c r="D211" s="5" t="s">
        <v>462</v>
      </c>
      <c r="E211" s="5" t="str">
        <f>TRIM(LEFT(Table1[[#This Row],[category]], FIND("|", Table1[[#This Row],[category]]) - 1))</f>
        <v>Electronics</v>
      </c>
      <c r="F211" s="5" t="str">
        <f>TRIM(MID(Table1[[#This Row],[category]], FIND("|", Table1[[#This Row],[category]]) + 1, FIND("|", Table1[[#This Row],[category]], FIND("|", Table1[[#This Row],[category]]) + 1) - FIND("|", Table1[[#This Row],[category]]) - 1))</f>
        <v>HomeTheater,TV&amp;Video</v>
      </c>
      <c r="G211" s="5" t="str">
        <f>TRIM(MID(Table1[[#This Row],[category]], FIND("|", Table1[[#This Row],[category]], FIND("|", Table1[[#This Row],[category]]) + 1) + 1, FIND("|", Table1[[#This Row],[category]], FIND("|", Table1[[#This Row],[category]], FIND("|", Table1[[#This Row],[category]]) + 1) + 1) - FIND("|", Table1[[#This Row],[category]], FIND("|", Table1[[#This Row],[category]]) + 1) - 1))</f>
        <v>Accessories</v>
      </c>
      <c r="H211" s="5">
        <v>204</v>
      </c>
      <c r="I211" s="6">
        <v>599</v>
      </c>
      <c r="J211" s="7">
        <v>0.66</v>
      </c>
      <c r="K211" s="7" t="str">
        <f>IF(Table1[[#This Row],[discount_percentage]]&gt;=50%, "YES", "NO")</f>
        <v>YES</v>
      </c>
      <c r="L211" s="7" t="str">
        <f>IF(Table1[[#This Row],[discount_percentage]]&lt;20%, "&lt;20%", IF(Table1[[#This Row],[discount_percentage]]&lt;=40%, "20%-40%", IF(Table1[[#This Row],[discount_percentage]]&lt;=60%, "41%-60%", IF(Table1[[#This Row],[discount_percentage]]&lt;=80%, "61%-80%", "&gt;80%"))))</f>
        <v>61%-80%</v>
      </c>
      <c r="M211" s="7" t="str">
        <f>IF(Table1[[#This Row],[discounted_price]]&lt;200, "&lt;200", IF(Table1[[#This Row],[discounted_price]]&lt;=500, "200-500", "&gt;500"))</f>
        <v>200-500</v>
      </c>
      <c r="N211" s="5">
        <v>3.6</v>
      </c>
      <c r="O211" s="8">
        <v>339</v>
      </c>
      <c r="P211" s="9" t="str">
        <f>IF(Table1[[#This Row],[rating_count]]&gt;1000, "More than 1000", "Fewer than 1000")</f>
        <v>Fewer than 1000</v>
      </c>
      <c r="Q211" s="8">
        <f>IFERROR( VALUE(Table1[[#This Row],[rating]]) * VALUE((Table1[[#This Row],[rating_count]]/1000)), 0)</f>
        <v>1.2204000000000002</v>
      </c>
      <c r="R211" s="6">
        <f>IFERROR( VALUE(Table1[[#This Row],[actual_price]]) * VALUE(Table1[[#This Row],[rating_count]]), 0)</f>
        <v>203061</v>
      </c>
      <c r="S211" s="5" t="s">
        <v>1845</v>
      </c>
      <c r="T211" s="5" t="s">
        <v>1846</v>
      </c>
      <c r="U211" s="5" t="s">
        <v>1847</v>
      </c>
      <c r="V211" s="5" t="s">
        <v>1848</v>
      </c>
      <c r="W211" s="5" t="s">
        <v>1849</v>
      </c>
      <c r="X211" s="5" t="s">
        <v>1850</v>
      </c>
      <c r="Y211" s="5" t="s">
        <v>1851</v>
      </c>
      <c r="Z211" s="5" t="s">
        <v>1852</v>
      </c>
    </row>
    <row r="212" spans="1:26" ht="15.75">
      <c r="A212" s="5" t="s">
        <v>1853</v>
      </c>
      <c r="B212" s="5" t="s">
        <v>1854</v>
      </c>
      <c r="C212" s="5" t="str">
        <f>LEFT(Table1[[#This Row],[product_name]], 27)</f>
        <v>WZATCO Pixel | Portable LED</v>
      </c>
      <c r="D212" s="5" t="s">
        <v>1404</v>
      </c>
      <c r="E212" s="5" t="str">
        <f>TRIM(LEFT(Table1[[#This Row],[category]], FIND("|", Table1[[#This Row],[category]]) - 1))</f>
        <v>Electronics</v>
      </c>
      <c r="F212" s="5" t="str">
        <f>TRIM(MID(Table1[[#This Row],[category]], FIND("|", Table1[[#This Row],[category]]) + 1, FIND("|", Table1[[#This Row],[category]], FIND("|", Table1[[#This Row],[category]]) + 1) - FIND("|", Table1[[#This Row],[category]]) - 1))</f>
        <v>HomeTheater,TV&amp;Video</v>
      </c>
      <c r="G212" s="5" t="e">
        <f>TRIM(MID(Table1[[#This Row],[category]], FIND("|", Table1[[#This Row],[category]], FIND("|", Table1[[#This Row],[category]]) + 1) + 1, FIND("|", Table1[[#This Row],[category]], FIND("|", Table1[[#This Row],[category]], FIND("|", Table1[[#This Row],[category]]) + 1) + 1) - FIND("|", Table1[[#This Row],[category]], FIND("|", Table1[[#This Row],[category]]) + 1) - 1))</f>
        <v>#VALUE!</v>
      </c>
      <c r="H212" s="6">
        <v>6490</v>
      </c>
      <c r="I212" s="6">
        <v>9990</v>
      </c>
      <c r="J212" s="7">
        <v>0.35</v>
      </c>
      <c r="K212" s="7" t="str">
        <f>IF(Table1[[#This Row],[discount_percentage]]&gt;=50%, "YES", "NO")</f>
        <v>NO</v>
      </c>
      <c r="L212" s="7" t="str">
        <f>IF(Table1[[#This Row],[discount_percentage]]&lt;20%, "&lt;20%", IF(Table1[[#This Row],[discount_percentage]]&lt;=40%, "20%-40%", IF(Table1[[#This Row],[discount_percentage]]&lt;=60%, "41%-60%", IF(Table1[[#This Row],[discount_percentage]]&lt;=80%, "61%-80%", "&gt;80%"))))</f>
        <v>20%-40%</v>
      </c>
      <c r="M212" s="7" t="str">
        <f>IF(Table1[[#This Row],[discounted_price]]&lt;200, "&lt;200", IF(Table1[[#This Row],[discounted_price]]&lt;=500, "200-500", "&gt;500"))</f>
        <v>&gt;500</v>
      </c>
      <c r="N212" s="5">
        <v>4</v>
      </c>
      <c r="O212" s="8">
        <v>27</v>
      </c>
      <c r="P212" s="9" t="str">
        <f>IF(Table1[[#This Row],[rating_count]]&gt;1000, "More than 1000", "Fewer than 1000")</f>
        <v>Fewer than 1000</v>
      </c>
      <c r="Q212" s="8">
        <f>IFERROR( VALUE(Table1[[#This Row],[rating]]) * VALUE((Table1[[#This Row],[rating_count]]/1000)), 0)</f>
        <v>0.108</v>
      </c>
      <c r="R212" s="6">
        <f>IFERROR( VALUE(Table1[[#This Row],[actual_price]]) * VALUE(Table1[[#This Row],[rating_count]]), 0)</f>
        <v>269730</v>
      </c>
      <c r="S212" s="5" t="s">
        <v>1855</v>
      </c>
      <c r="T212" s="5" t="s">
        <v>1856</v>
      </c>
      <c r="U212" s="5" t="s">
        <v>1857</v>
      </c>
      <c r="V212" s="5" t="s">
        <v>1858</v>
      </c>
      <c r="W212" s="5" t="s">
        <v>1859</v>
      </c>
      <c r="X212" s="5" t="s">
        <v>1860</v>
      </c>
      <c r="Y212" s="5" t="s">
        <v>1861</v>
      </c>
      <c r="Z212" s="5" t="s">
        <v>1862</v>
      </c>
    </row>
    <row r="213" spans="1:26" ht="15.75">
      <c r="A213" s="5" t="s">
        <v>1863</v>
      </c>
      <c r="B213" s="5" t="s">
        <v>1864</v>
      </c>
      <c r="C213" s="5" t="str">
        <f>LEFT(Table1[[#This Row],[product_name]], 27)</f>
        <v>7SEVEN¬Æ Compatible Tata Sk</v>
      </c>
      <c r="D213" s="5" t="s">
        <v>462</v>
      </c>
      <c r="E213" s="5" t="str">
        <f>TRIM(LEFT(Table1[[#This Row],[category]], FIND("|", Table1[[#This Row],[category]]) - 1))</f>
        <v>Electronics</v>
      </c>
      <c r="F213" s="5" t="str">
        <f>TRIM(MID(Table1[[#This Row],[category]], FIND("|", Table1[[#This Row],[category]]) + 1, FIND("|", Table1[[#This Row],[category]], FIND("|", Table1[[#This Row],[category]]) + 1) - FIND("|", Table1[[#This Row],[category]]) - 1))</f>
        <v>HomeTheater,TV&amp;Video</v>
      </c>
      <c r="G213" s="5" t="str">
        <f>TRIM(MID(Table1[[#This Row],[category]], FIND("|", Table1[[#This Row],[category]], FIND("|", Table1[[#This Row],[category]]) + 1) + 1, FIND("|", Table1[[#This Row],[category]], FIND("|", Table1[[#This Row],[category]], FIND("|", Table1[[#This Row],[category]]) + 1) + 1) - FIND("|", Table1[[#This Row],[category]], FIND("|", Table1[[#This Row],[category]]) + 1) - 1))</f>
        <v>Accessories</v>
      </c>
      <c r="H213" s="5">
        <v>235</v>
      </c>
      <c r="I213" s="6">
        <v>599</v>
      </c>
      <c r="J213" s="7">
        <v>0.61</v>
      </c>
      <c r="K213" s="7" t="str">
        <f>IF(Table1[[#This Row],[discount_percentage]]&gt;=50%, "YES", "NO")</f>
        <v>YES</v>
      </c>
      <c r="L213" s="7" t="str">
        <f>IF(Table1[[#This Row],[discount_percentage]]&lt;20%, "&lt;20%", IF(Table1[[#This Row],[discount_percentage]]&lt;=40%, "20%-40%", IF(Table1[[#This Row],[discount_percentage]]&lt;=60%, "41%-60%", IF(Table1[[#This Row],[discount_percentage]]&lt;=80%, "61%-80%", "&gt;80%"))))</f>
        <v>61%-80%</v>
      </c>
      <c r="M213" s="7" t="str">
        <f>IF(Table1[[#This Row],[discounted_price]]&lt;200, "&lt;200", IF(Table1[[#This Row],[discounted_price]]&lt;=500, "200-500", "&gt;500"))</f>
        <v>200-500</v>
      </c>
      <c r="N213" s="5">
        <v>3.5</v>
      </c>
      <c r="O213" s="8">
        <v>197</v>
      </c>
      <c r="P213" s="9" t="str">
        <f>IF(Table1[[#This Row],[rating_count]]&gt;1000, "More than 1000", "Fewer than 1000")</f>
        <v>Fewer than 1000</v>
      </c>
      <c r="Q213" s="8">
        <f>IFERROR( VALUE(Table1[[#This Row],[rating]]) * VALUE((Table1[[#This Row],[rating_count]]/1000)), 0)</f>
        <v>0.6895</v>
      </c>
      <c r="R213" s="6">
        <f>IFERROR( VALUE(Table1[[#This Row],[actual_price]]) * VALUE(Table1[[#This Row],[rating_count]]), 0)</f>
        <v>118003</v>
      </c>
      <c r="S213" s="5" t="s">
        <v>1865</v>
      </c>
      <c r="T213" s="5" t="s">
        <v>1866</v>
      </c>
      <c r="U213" s="5" t="s">
        <v>1867</v>
      </c>
      <c r="V213" s="5" t="s">
        <v>1868</v>
      </c>
      <c r="W213" s="5" t="s">
        <v>1869</v>
      </c>
      <c r="X213" s="5" t="s">
        <v>1870</v>
      </c>
      <c r="Y213" s="5" t="s">
        <v>1871</v>
      </c>
      <c r="Z213" s="5" t="s">
        <v>1872</v>
      </c>
    </row>
    <row r="214" spans="1:26" ht="15.75">
      <c r="A214" s="5" t="s">
        <v>1873</v>
      </c>
      <c r="B214" s="5" t="s">
        <v>1874</v>
      </c>
      <c r="C214" s="5" t="str">
        <f>LEFT(Table1[[#This Row],[product_name]], 27)</f>
        <v>AmazonBasics USB 2.0 Extens</v>
      </c>
      <c r="D214" s="5" t="s">
        <v>18</v>
      </c>
      <c r="E214" s="5" t="str">
        <f>TRIM(LEFT(Table1[[#This Row],[category]], FIND("|", Table1[[#This Row],[category]]) - 1))</f>
        <v>Computers&amp;Accessories</v>
      </c>
      <c r="F214" s="5" t="str">
        <f>TRIM(MID(Table1[[#This Row],[category]], FIND("|", Table1[[#This Row],[category]]) + 1, FIND("|", Table1[[#This Row],[category]], FIND("|", Table1[[#This Row],[category]]) + 1) - FIND("|", Table1[[#This Row],[category]]) - 1))</f>
        <v>Accessories&amp;Peripherals</v>
      </c>
      <c r="G21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14" s="5">
        <v>299</v>
      </c>
      <c r="I214" s="6">
        <v>800</v>
      </c>
      <c r="J214" s="7">
        <v>0.63</v>
      </c>
      <c r="K214" s="7" t="str">
        <f>IF(Table1[[#This Row],[discount_percentage]]&gt;=50%, "YES", "NO")</f>
        <v>YES</v>
      </c>
      <c r="L214" s="7" t="str">
        <f>IF(Table1[[#This Row],[discount_percentage]]&lt;20%, "&lt;20%", IF(Table1[[#This Row],[discount_percentage]]&lt;=40%, "20%-40%", IF(Table1[[#This Row],[discount_percentage]]&lt;=60%, "41%-60%", IF(Table1[[#This Row],[discount_percentage]]&lt;=80%, "61%-80%", "&gt;80%"))))</f>
        <v>61%-80%</v>
      </c>
      <c r="M214" s="7" t="str">
        <f>IF(Table1[[#This Row],[discounted_price]]&lt;200, "&lt;200", IF(Table1[[#This Row],[discounted_price]]&lt;=500, "200-500", "&gt;500"))</f>
        <v>200-500</v>
      </c>
      <c r="N214" s="5">
        <v>4.5</v>
      </c>
      <c r="O214" s="8">
        <v>74977</v>
      </c>
      <c r="P214" s="9" t="str">
        <f>IF(Table1[[#This Row],[rating_count]]&gt;1000, "More than 1000", "Fewer than 1000")</f>
        <v>More than 1000</v>
      </c>
      <c r="Q214" s="8">
        <f>IFERROR( VALUE(Table1[[#This Row],[rating]]) * VALUE((Table1[[#This Row],[rating_count]]/1000)), 0)</f>
        <v>337.3965</v>
      </c>
      <c r="R214" s="6">
        <f>IFERROR( VALUE(Table1[[#This Row],[actual_price]]) * VALUE(Table1[[#This Row],[rating_count]]), 0)</f>
        <v>59981600</v>
      </c>
      <c r="S214" s="5" t="s">
        <v>1875</v>
      </c>
      <c r="T214" s="5" t="s">
        <v>305</v>
      </c>
      <c r="U214" s="5" t="s">
        <v>306</v>
      </c>
      <c r="V214" s="5" t="s">
        <v>307</v>
      </c>
      <c r="W214" s="5" t="s">
        <v>308</v>
      </c>
      <c r="X214" s="5" t="s">
        <v>309</v>
      </c>
      <c r="Y214" s="5" t="s">
        <v>1876</v>
      </c>
      <c r="Z214" s="5" t="s">
        <v>1877</v>
      </c>
    </row>
    <row r="215" spans="1:26" ht="15.75">
      <c r="A215" s="5" t="s">
        <v>1878</v>
      </c>
      <c r="B215" s="5" t="s">
        <v>1879</v>
      </c>
      <c r="C215" s="5" t="str">
        <f>LEFT(Table1[[#This Row],[product_name]], 27)</f>
        <v>Amazon Basics USB C to Ligh</v>
      </c>
      <c r="D215" s="5" t="s">
        <v>18</v>
      </c>
      <c r="E215" s="5" t="str">
        <f>TRIM(LEFT(Table1[[#This Row],[category]], FIND("|", Table1[[#This Row],[category]]) - 1))</f>
        <v>Computers&amp;Accessories</v>
      </c>
      <c r="F215" s="5" t="str">
        <f>TRIM(MID(Table1[[#This Row],[category]], FIND("|", Table1[[#This Row],[category]]) + 1, FIND("|", Table1[[#This Row],[category]], FIND("|", Table1[[#This Row],[category]]) + 1) - FIND("|", Table1[[#This Row],[category]]) - 1))</f>
        <v>Accessories&amp;Peripherals</v>
      </c>
      <c r="G21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15" s="5">
        <v>799</v>
      </c>
      <c r="I215" s="6">
        <v>1999</v>
      </c>
      <c r="J215" s="7">
        <v>0.6</v>
      </c>
      <c r="K215" s="7" t="str">
        <f>IF(Table1[[#This Row],[discount_percentage]]&gt;=50%, "YES", "NO")</f>
        <v>YES</v>
      </c>
      <c r="L215" s="7" t="str">
        <f>IF(Table1[[#This Row],[discount_percentage]]&lt;20%, "&lt;20%", IF(Table1[[#This Row],[discount_percentage]]&lt;=40%, "20%-40%", IF(Table1[[#This Row],[discount_percentage]]&lt;=60%, "41%-60%", IF(Table1[[#This Row],[discount_percentage]]&lt;=80%, "61%-80%", "&gt;80%"))))</f>
        <v>41%-60%</v>
      </c>
      <c r="M215" s="7" t="str">
        <f>IF(Table1[[#This Row],[discounted_price]]&lt;200, "&lt;200", IF(Table1[[#This Row],[discounted_price]]&lt;=500, "200-500", "&gt;500"))</f>
        <v>&gt;500</v>
      </c>
      <c r="N215" s="5">
        <v>4.2</v>
      </c>
      <c r="O215" s="8">
        <v>8583</v>
      </c>
      <c r="P215" s="9" t="str">
        <f>IF(Table1[[#This Row],[rating_count]]&gt;1000, "More than 1000", "Fewer than 1000")</f>
        <v>More than 1000</v>
      </c>
      <c r="Q215" s="8">
        <f>IFERROR( VALUE(Table1[[#This Row],[rating]]) * VALUE((Table1[[#This Row],[rating_count]]/1000)), 0)</f>
        <v>36.0486</v>
      </c>
      <c r="R215" s="6">
        <f>IFERROR( VALUE(Table1[[#This Row],[actual_price]]) * VALUE(Table1[[#This Row],[rating_count]]), 0)</f>
        <v>17157417</v>
      </c>
      <c r="S215" s="5" t="s">
        <v>1880</v>
      </c>
      <c r="T215" s="5" t="s">
        <v>1881</v>
      </c>
      <c r="U215" s="5" t="s">
        <v>1882</v>
      </c>
      <c r="V215" s="5" t="s">
        <v>1883</v>
      </c>
      <c r="W215" s="5" t="s">
        <v>1884</v>
      </c>
      <c r="X215" s="5" t="s">
        <v>1885</v>
      </c>
      <c r="Y215" s="5" t="s">
        <v>1886</v>
      </c>
      <c r="Z215" s="5" t="s">
        <v>1887</v>
      </c>
    </row>
    <row r="216" spans="1:26" ht="15.75">
      <c r="A216" s="5" t="s">
        <v>1888</v>
      </c>
      <c r="B216" s="5" t="s">
        <v>1889</v>
      </c>
      <c r="C216" s="5" t="str">
        <f>LEFT(Table1[[#This Row],[product_name]], 27)</f>
        <v>Crypo‚Ñ¢ Universal Remote C</v>
      </c>
      <c r="D216" s="5" t="s">
        <v>462</v>
      </c>
      <c r="E216" s="5" t="str">
        <f>TRIM(LEFT(Table1[[#This Row],[category]], FIND("|", Table1[[#This Row],[category]]) - 1))</f>
        <v>Electronics</v>
      </c>
      <c r="F216" s="5" t="str">
        <f>TRIM(MID(Table1[[#This Row],[category]], FIND("|", Table1[[#This Row],[category]]) + 1, FIND("|", Table1[[#This Row],[category]], FIND("|", Table1[[#This Row],[category]]) + 1) - FIND("|", Table1[[#This Row],[category]]) - 1))</f>
        <v>HomeTheater,TV&amp;Video</v>
      </c>
      <c r="G216" s="5" t="str">
        <f>TRIM(MID(Table1[[#This Row],[category]], FIND("|", Table1[[#This Row],[category]], FIND("|", Table1[[#This Row],[category]]) + 1) + 1, FIND("|", Table1[[#This Row],[category]], FIND("|", Table1[[#This Row],[category]], FIND("|", Table1[[#This Row],[category]]) + 1) + 1) - FIND("|", Table1[[#This Row],[category]], FIND("|", Table1[[#This Row],[category]]) + 1) - 1))</f>
        <v>Accessories</v>
      </c>
      <c r="H216" s="5">
        <v>299</v>
      </c>
      <c r="I216" s="6">
        <v>999</v>
      </c>
      <c r="J216" s="7">
        <v>0.7</v>
      </c>
      <c r="K216" s="7" t="str">
        <f>IF(Table1[[#This Row],[discount_percentage]]&gt;=50%, "YES", "NO")</f>
        <v>YES</v>
      </c>
      <c r="L216" s="7" t="str">
        <f>IF(Table1[[#This Row],[discount_percentage]]&lt;20%, "&lt;20%", IF(Table1[[#This Row],[discount_percentage]]&lt;=40%, "20%-40%", IF(Table1[[#This Row],[discount_percentage]]&lt;=60%, "41%-60%", IF(Table1[[#This Row],[discount_percentage]]&lt;=80%, "61%-80%", "&gt;80%"))))</f>
        <v>61%-80%</v>
      </c>
      <c r="M216" s="7" t="str">
        <f>IF(Table1[[#This Row],[discounted_price]]&lt;200, "&lt;200", IF(Table1[[#This Row],[discounted_price]]&lt;=500, "200-500", "&gt;500"))</f>
        <v>200-500</v>
      </c>
      <c r="N216" s="5">
        <v>3.8</v>
      </c>
      <c r="O216" s="8">
        <v>928</v>
      </c>
      <c r="P216" s="9" t="str">
        <f>IF(Table1[[#This Row],[rating_count]]&gt;1000, "More than 1000", "Fewer than 1000")</f>
        <v>Fewer than 1000</v>
      </c>
      <c r="Q216" s="8">
        <f>IFERROR( VALUE(Table1[[#This Row],[rating]]) * VALUE((Table1[[#This Row],[rating_count]]/1000)), 0)</f>
        <v>3.5264000000000002</v>
      </c>
      <c r="R216" s="6">
        <f>IFERROR( VALUE(Table1[[#This Row],[actual_price]]) * VALUE(Table1[[#This Row],[rating_count]]), 0)</f>
        <v>927072</v>
      </c>
      <c r="S216" s="5" t="s">
        <v>1890</v>
      </c>
      <c r="T216" s="5" t="s">
        <v>1891</v>
      </c>
      <c r="U216" s="5" t="s">
        <v>1892</v>
      </c>
      <c r="V216" s="5" t="s">
        <v>1893</v>
      </c>
      <c r="W216" s="5" t="s">
        <v>1894</v>
      </c>
      <c r="X216" s="5" t="s">
        <v>1895</v>
      </c>
      <c r="Y216" s="5" t="s">
        <v>1896</v>
      </c>
      <c r="Z216" s="5" t="s">
        <v>1897</v>
      </c>
    </row>
    <row r="217" spans="1:26" ht="15.75">
      <c r="A217" s="5" t="s">
        <v>1898</v>
      </c>
      <c r="B217" s="5" t="s">
        <v>1899</v>
      </c>
      <c r="C217" s="5" t="str">
        <f>LEFT(Table1[[#This Row],[product_name]], 27)</f>
        <v>Karbonn 80 cm (32 Inches) M</v>
      </c>
      <c r="D217" s="5" t="s">
        <v>508</v>
      </c>
      <c r="E217" s="5" t="str">
        <f>TRIM(LEFT(Table1[[#This Row],[category]], FIND("|", Table1[[#This Row],[category]]) - 1))</f>
        <v>Electronics</v>
      </c>
      <c r="F217" s="5" t="str">
        <f>TRIM(MID(Table1[[#This Row],[category]], FIND("|", Table1[[#This Row],[category]]) + 1, FIND("|", Table1[[#This Row],[category]], FIND("|", Table1[[#This Row],[category]]) + 1) - FIND("|", Table1[[#This Row],[category]]) - 1))</f>
        <v>HomeTheater,TV&amp;Video</v>
      </c>
      <c r="G217" s="5" t="str">
        <f>TRIM(MID(Table1[[#This Row],[category]], FIND("|", Table1[[#This Row],[category]], FIND("|", Table1[[#This Row],[category]]) + 1) + 1, FIND("|", Table1[[#This Row],[category]], FIND("|", Table1[[#This Row],[category]], FIND("|", Table1[[#This Row],[category]]) + 1) + 1) - FIND("|", Table1[[#This Row],[category]], FIND("|", Table1[[#This Row],[category]]) + 1) - 1))</f>
        <v>Televisions</v>
      </c>
      <c r="H217" s="6">
        <v>6999</v>
      </c>
      <c r="I217" s="6">
        <v>16990</v>
      </c>
      <c r="J217" s="7">
        <v>0.59</v>
      </c>
      <c r="K217" s="7" t="str">
        <f>IF(Table1[[#This Row],[discount_percentage]]&gt;=50%, "YES", "NO")</f>
        <v>YES</v>
      </c>
      <c r="L217" s="7" t="str">
        <f>IF(Table1[[#This Row],[discount_percentage]]&lt;20%, "&lt;20%", IF(Table1[[#This Row],[discount_percentage]]&lt;=40%, "20%-40%", IF(Table1[[#This Row],[discount_percentage]]&lt;=60%, "41%-60%", IF(Table1[[#This Row],[discount_percentage]]&lt;=80%, "61%-80%", "&gt;80%"))))</f>
        <v>41%-60%</v>
      </c>
      <c r="M217" s="7" t="str">
        <f>IF(Table1[[#This Row],[discounted_price]]&lt;200, "&lt;200", IF(Table1[[#This Row],[discounted_price]]&lt;=500, "200-500", "&gt;500"))</f>
        <v>&gt;500</v>
      </c>
      <c r="N217" s="5">
        <v>3.8</v>
      </c>
      <c r="O217" s="8">
        <v>110</v>
      </c>
      <c r="P217" s="9" t="str">
        <f>IF(Table1[[#This Row],[rating_count]]&gt;1000, "More than 1000", "Fewer than 1000")</f>
        <v>Fewer than 1000</v>
      </c>
      <c r="Q217" s="8">
        <f>IFERROR( VALUE(Table1[[#This Row],[rating]]) * VALUE((Table1[[#This Row],[rating_count]]/1000)), 0)</f>
        <v>0.41799999999999998</v>
      </c>
      <c r="R217" s="6">
        <f>IFERROR( VALUE(Table1[[#This Row],[actual_price]]) * VALUE(Table1[[#This Row],[rating_count]]), 0)</f>
        <v>1868900</v>
      </c>
      <c r="S217" s="5" t="s">
        <v>1900</v>
      </c>
      <c r="T217" s="5" t="s">
        <v>1901</v>
      </c>
      <c r="U217" s="5" t="s">
        <v>1902</v>
      </c>
      <c r="V217" s="5" t="s">
        <v>1903</v>
      </c>
      <c r="W217" s="5" t="s">
        <v>1904</v>
      </c>
      <c r="X217" s="5" t="s">
        <v>1905</v>
      </c>
      <c r="Y217" s="5" t="s">
        <v>1906</v>
      </c>
      <c r="Z217" s="5" t="s">
        <v>1907</v>
      </c>
    </row>
    <row r="218" spans="1:26" ht="15.75">
      <c r="A218" s="5" t="s">
        <v>1908</v>
      </c>
      <c r="B218" s="5" t="s">
        <v>1909</v>
      </c>
      <c r="C218" s="5" t="str">
        <f>LEFT(Table1[[#This Row],[product_name]], 27)</f>
        <v>OnePlus 138.7 cm (55 inches</v>
      </c>
      <c r="D218" s="5" t="s">
        <v>169</v>
      </c>
      <c r="E218" s="5" t="str">
        <f>TRIM(LEFT(Table1[[#This Row],[category]], FIND("|", Table1[[#This Row],[category]]) - 1))</f>
        <v>Electronics</v>
      </c>
      <c r="F218" s="5" t="str">
        <f>TRIM(MID(Table1[[#This Row],[category]], FIND("|", Table1[[#This Row],[category]]) + 1, FIND("|", Table1[[#This Row],[category]], FIND("|", Table1[[#This Row],[category]]) + 1) - FIND("|", Table1[[#This Row],[category]]) - 1))</f>
        <v>HomeTheater,TV&amp;Video</v>
      </c>
      <c r="G218" s="5" t="str">
        <f>TRIM(MID(Table1[[#This Row],[category]], FIND("|", Table1[[#This Row],[category]], FIND("|", Table1[[#This Row],[category]]) + 1) + 1, FIND("|", Table1[[#This Row],[category]], FIND("|", Table1[[#This Row],[category]], FIND("|", Table1[[#This Row],[category]]) + 1) + 1) - FIND("|", Table1[[#This Row],[category]], FIND("|", Table1[[#This Row],[category]]) + 1) - 1))</f>
        <v>Televisions</v>
      </c>
      <c r="H218" s="6">
        <v>42999</v>
      </c>
      <c r="I218" s="6">
        <v>59999</v>
      </c>
      <c r="J218" s="7">
        <v>0.28000000000000003</v>
      </c>
      <c r="K218" s="7" t="str">
        <f>IF(Table1[[#This Row],[discount_percentage]]&gt;=50%, "YES", "NO")</f>
        <v>NO</v>
      </c>
      <c r="L218" s="7" t="str">
        <f>IF(Table1[[#This Row],[discount_percentage]]&lt;20%, "&lt;20%", IF(Table1[[#This Row],[discount_percentage]]&lt;=40%, "20%-40%", IF(Table1[[#This Row],[discount_percentage]]&lt;=60%, "41%-60%", IF(Table1[[#This Row],[discount_percentage]]&lt;=80%, "61%-80%", "&gt;80%"))))</f>
        <v>20%-40%</v>
      </c>
      <c r="M218" s="7" t="str">
        <f>IF(Table1[[#This Row],[discounted_price]]&lt;200, "&lt;200", IF(Table1[[#This Row],[discounted_price]]&lt;=500, "200-500", "&gt;500"))</f>
        <v>&gt;500</v>
      </c>
      <c r="N218" s="5">
        <v>4.0999999999999996</v>
      </c>
      <c r="O218" s="8">
        <v>6753</v>
      </c>
      <c r="P218" s="9" t="str">
        <f>IF(Table1[[#This Row],[rating_count]]&gt;1000, "More than 1000", "Fewer than 1000")</f>
        <v>More than 1000</v>
      </c>
      <c r="Q218" s="8">
        <f>IFERROR( VALUE(Table1[[#This Row],[rating]]) * VALUE((Table1[[#This Row],[rating_count]]/1000)), 0)</f>
        <v>27.687299999999997</v>
      </c>
      <c r="R218" s="6">
        <f>IFERROR( VALUE(Table1[[#This Row],[actual_price]]) * VALUE(Table1[[#This Row],[rating_count]]), 0)</f>
        <v>405173247</v>
      </c>
      <c r="S218" s="5" t="s">
        <v>1910</v>
      </c>
      <c r="T218" s="5" t="s">
        <v>1911</v>
      </c>
      <c r="U218" s="5" t="s">
        <v>1912</v>
      </c>
      <c r="V218" s="5" t="s">
        <v>1913</v>
      </c>
      <c r="W218" s="5" t="s">
        <v>1914</v>
      </c>
      <c r="X218" s="5" t="s">
        <v>1915</v>
      </c>
      <c r="Y218" s="5" t="s">
        <v>1916</v>
      </c>
      <c r="Z218" s="5" t="s">
        <v>1917</v>
      </c>
    </row>
    <row r="219" spans="1:26" ht="15.75">
      <c r="A219" s="5" t="s">
        <v>1918</v>
      </c>
      <c r="B219" s="5" t="s">
        <v>1919</v>
      </c>
      <c r="C219" s="5" t="str">
        <f>LEFT(Table1[[#This Row],[product_name]], 27)</f>
        <v>Posh 1.5 Meter High Speed G</v>
      </c>
      <c r="D219" s="5" t="s">
        <v>129</v>
      </c>
      <c r="E219" s="5" t="str">
        <f>TRIM(LEFT(Table1[[#This Row],[category]], FIND("|", Table1[[#This Row],[category]]) - 1))</f>
        <v>Electronics</v>
      </c>
      <c r="F219" s="5" t="str">
        <f>TRIM(MID(Table1[[#This Row],[category]], FIND("|", Table1[[#This Row],[category]]) + 1, FIND("|", Table1[[#This Row],[category]], FIND("|", Table1[[#This Row],[category]]) + 1) - FIND("|", Table1[[#This Row],[category]]) - 1))</f>
        <v>HomeTheater,TV&amp;Video</v>
      </c>
      <c r="G219" s="5" t="str">
        <f>TRIM(MID(Table1[[#This Row],[category]], FIND("|", Table1[[#This Row],[category]], FIND("|", Table1[[#This Row],[category]]) + 1) + 1, FIND("|", Table1[[#This Row],[category]], FIND("|", Table1[[#This Row],[category]], FIND("|", Table1[[#This Row],[category]]) + 1) + 1) - FIND("|", Table1[[#This Row],[category]], FIND("|", Table1[[#This Row],[category]]) + 1) - 1))</f>
        <v>Accessories</v>
      </c>
      <c r="H219" s="5">
        <v>173</v>
      </c>
      <c r="I219" s="6">
        <v>999</v>
      </c>
      <c r="J219" s="7">
        <v>0.83</v>
      </c>
      <c r="K219" s="7" t="str">
        <f>IF(Table1[[#This Row],[discount_percentage]]&gt;=50%, "YES", "NO")</f>
        <v>YES</v>
      </c>
      <c r="L219" s="7" t="str">
        <f>IF(Table1[[#This Row],[discount_percentage]]&lt;20%, "&lt;20%", IF(Table1[[#This Row],[discount_percentage]]&lt;=40%, "20%-40%", IF(Table1[[#This Row],[discount_percentage]]&lt;=60%, "41%-60%", IF(Table1[[#This Row],[discount_percentage]]&lt;=80%, "61%-80%", "&gt;80%"))))</f>
        <v>&gt;80%</v>
      </c>
      <c r="M219" s="7" t="str">
        <f>IF(Table1[[#This Row],[discounted_price]]&lt;200, "&lt;200", IF(Table1[[#This Row],[discounted_price]]&lt;=500, "200-500", "&gt;500"))</f>
        <v>&lt;200</v>
      </c>
      <c r="N219" s="5">
        <v>4.3</v>
      </c>
      <c r="O219" s="8">
        <v>1237</v>
      </c>
      <c r="P219" s="9" t="str">
        <f>IF(Table1[[#This Row],[rating_count]]&gt;1000, "More than 1000", "Fewer than 1000")</f>
        <v>More than 1000</v>
      </c>
      <c r="Q219" s="8">
        <f>IFERROR( VALUE(Table1[[#This Row],[rating]]) * VALUE((Table1[[#This Row],[rating_count]]/1000)), 0)</f>
        <v>5.3191000000000006</v>
      </c>
      <c r="R219" s="6">
        <f>IFERROR( VALUE(Table1[[#This Row],[actual_price]]) * VALUE(Table1[[#This Row],[rating_count]]), 0)</f>
        <v>1235763</v>
      </c>
      <c r="S219" s="5" t="s">
        <v>1920</v>
      </c>
      <c r="T219" s="5" t="s">
        <v>1921</v>
      </c>
      <c r="U219" s="5" t="s">
        <v>1922</v>
      </c>
      <c r="V219" s="5" t="s">
        <v>1923</v>
      </c>
      <c r="W219" s="5" t="s">
        <v>1924</v>
      </c>
      <c r="X219" s="5" t="s">
        <v>1925</v>
      </c>
      <c r="Y219" s="5" t="s">
        <v>1926</v>
      </c>
      <c r="Z219" s="5" t="s">
        <v>1927</v>
      </c>
    </row>
    <row r="220" spans="1:26" ht="15.75">
      <c r="A220" s="5" t="s">
        <v>1928</v>
      </c>
      <c r="B220" s="5" t="s">
        <v>1929</v>
      </c>
      <c r="C220" s="5" t="str">
        <f>LEFT(Table1[[#This Row],[product_name]], 27)</f>
        <v>Amazon Basics HDMI Coupler,</v>
      </c>
      <c r="D220" s="5" t="s">
        <v>1930</v>
      </c>
      <c r="E220" s="5" t="str">
        <f>TRIM(LEFT(Table1[[#This Row],[category]], FIND("|", Table1[[#This Row],[category]]) - 1))</f>
        <v>Electronics</v>
      </c>
      <c r="F220" s="5" t="str">
        <f>TRIM(MID(Table1[[#This Row],[category]], FIND("|", Table1[[#This Row],[category]]) + 1, FIND("|", Table1[[#This Row],[category]], FIND("|", Table1[[#This Row],[category]]) + 1) - FIND("|", Table1[[#This Row],[category]]) - 1))</f>
        <v>HomeAudio</v>
      </c>
      <c r="G220" s="5" t="str">
        <f>TRIM(MID(Table1[[#This Row],[category]], FIND("|", Table1[[#This Row],[category]], FIND("|", Table1[[#This Row],[category]]) + 1) + 1, FIND("|", Table1[[#This Row],[category]], FIND("|", Table1[[#This Row],[category]], FIND("|", Table1[[#This Row],[category]]) + 1) + 1) - FIND("|", Table1[[#This Row],[category]], FIND("|", Table1[[#This Row],[category]]) + 1) - 1))</f>
        <v>Accessories</v>
      </c>
      <c r="H220" s="5">
        <v>209</v>
      </c>
      <c r="I220" s="6">
        <v>600</v>
      </c>
      <c r="J220" s="7">
        <v>0.65</v>
      </c>
      <c r="K220" s="7" t="str">
        <f>IF(Table1[[#This Row],[discount_percentage]]&gt;=50%, "YES", "NO")</f>
        <v>YES</v>
      </c>
      <c r="L220" s="7" t="str">
        <f>IF(Table1[[#This Row],[discount_percentage]]&lt;20%, "&lt;20%", IF(Table1[[#This Row],[discount_percentage]]&lt;=40%, "20%-40%", IF(Table1[[#This Row],[discount_percentage]]&lt;=60%, "41%-60%", IF(Table1[[#This Row],[discount_percentage]]&lt;=80%, "61%-80%", "&gt;80%"))))</f>
        <v>61%-80%</v>
      </c>
      <c r="M220" s="7" t="str">
        <f>IF(Table1[[#This Row],[discounted_price]]&lt;200, "&lt;200", IF(Table1[[#This Row],[discounted_price]]&lt;=500, "200-500", "&gt;500"))</f>
        <v>200-500</v>
      </c>
      <c r="N220" s="5">
        <v>4.4000000000000004</v>
      </c>
      <c r="O220" s="8">
        <v>18872</v>
      </c>
      <c r="P220" s="9" t="str">
        <f>IF(Table1[[#This Row],[rating_count]]&gt;1000, "More than 1000", "Fewer than 1000")</f>
        <v>More than 1000</v>
      </c>
      <c r="Q220" s="8">
        <f>IFERROR( VALUE(Table1[[#This Row],[rating]]) * VALUE((Table1[[#This Row],[rating_count]]/1000)), 0)</f>
        <v>83.036799999999999</v>
      </c>
      <c r="R220" s="6">
        <f>IFERROR( VALUE(Table1[[#This Row],[actual_price]]) * VALUE(Table1[[#This Row],[rating_count]]), 0)</f>
        <v>11323200</v>
      </c>
      <c r="S220" s="5" t="s">
        <v>1931</v>
      </c>
      <c r="T220" s="5" t="s">
        <v>1932</v>
      </c>
      <c r="U220" s="5" t="s">
        <v>1933</v>
      </c>
      <c r="V220" s="5" t="s">
        <v>1934</v>
      </c>
      <c r="W220" s="5" t="s">
        <v>1935</v>
      </c>
      <c r="X220" s="5" t="s">
        <v>1936</v>
      </c>
      <c r="Y220" s="5" t="s">
        <v>1937</v>
      </c>
      <c r="Z220" s="5" t="s">
        <v>1938</v>
      </c>
    </row>
    <row r="221" spans="1:26" ht="15.75">
      <c r="A221" s="5" t="s">
        <v>1939</v>
      </c>
      <c r="B221" s="5" t="s">
        <v>1940</v>
      </c>
      <c r="C221" s="5" t="str">
        <f>LEFT(Table1[[#This Row],[product_name]], 27)</f>
        <v>boAt LTG 550v3 Lightning Ap</v>
      </c>
      <c r="D221" s="5" t="s">
        <v>18</v>
      </c>
      <c r="E221" s="5" t="str">
        <f>TRIM(LEFT(Table1[[#This Row],[category]], FIND("|", Table1[[#This Row],[category]]) - 1))</f>
        <v>Computers&amp;Accessories</v>
      </c>
      <c r="F221" s="5" t="str">
        <f>TRIM(MID(Table1[[#This Row],[category]], FIND("|", Table1[[#This Row],[category]]) + 1, FIND("|", Table1[[#This Row],[category]], FIND("|", Table1[[#This Row],[category]]) + 1) - FIND("|", Table1[[#This Row],[category]]) - 1))</f>
        <v>Accessories&amp;Peripherals</v>
      </c>
      <c r="G22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21" s="5">
        <v>848.99</v>
      </c>
      <c r="I221" s="6">
        <v>1490</v>
      </c>
      <c r="J221" s="7">
        <v>0.43</v>
      </c>
      <c r="K221" s="7" t="str">
        <f>IF(Table1[[#This Row],[discount_percentage]]&gt;=50%, "YES", "NO")</f>
        <v>NO</v>
      </c>
      <c r="L221" s="7" t="str">
        <f>IF(Table1[[#This Row],[discount_percentage]]&lt;20%, "&lt;20%", IF(Table1[[#This Row],[discount_percentage]]&lt;=40%, "20%-40%", IF(Table1[[#This Row],[discount_percentage]]&lt;=60%, "41%-60%", IF(Table1[[#This Row],[discount_percentage]]&lt;=80%, "61%-80%", "&gt;80%"))))</f>
        <v>41%-60%</v>
      </c>
      <c r="M221" s="7" t="str">
        <f>IF(Table1[[#This Row],[discounted_price]]&lt;200, "&lt;200", IF(Table1[[#This Row],[discounted_price]]&lt;=500, "200-500", "&gt;500"))</f>
        <v>&gt;500</v>
      </c>
      <c r="N221" s="5">
        <v>3.9</v>
      </c>
      <c r="O221" s="8">
        <v>356</v>
      </c>
      <c r="P221" s="9" t="str">
        <f>IF(Table1[[#This Row],[rating_count]]&gt;1000, "More than 1000", "Fewer than 1000")</f>
        <v>Fewer than 1000</v>
      </c>
      <c r="Q221" s="8">
        <f>IFERROR( VALUE(Table1[[#This Row],[rating]]) * VALUE((Table1[[#This Row],[rating_count]]/1000)), 0)</f>
        <v>1.3883999999999999</v>
      </c>
      <c r="R221" s="6">
        <f>IFERROR( VALUE(Table1[[#This Row],[actual_price]]) * VALUE(Table1[[#This Row],[rating_count]]), 0)</f>
        <v>530440</v>
      </c>
      <c r="S221" s="5" t="s">
        <v>1941</v>
      </c>
      <c r="T221" s="5" t="s">
        <v>1942</v>
      </c>
      <c r="U221" s="5" t="s">
        <v>1943</v>
      </c>
      <c r="V221" s="5" t="s">
        <v>1944</v>
      </c>
      <c r="W221" s="5" t="s">
        <v>1945</v>
      </c>
      <c r="X221" s="5" t="s">
        <v>1946</v>
      </c>
      <c r="Y221" s="5" t="s">
        <v>1947</v>
      </c>
      <c r="Z221" s="5" t="s">
        <v>1948</v>
      </c>
    </row>
    <row r="222" spans="1:26" ht="15.75">
      <c r="A222" s="5" t="s">
        <v>1949</v>
      </c>
      <c r="B222" s="5" t="s">
        <v>1950</v>
      </c>
      <c r="C222" s="5" t="str">
        <f>LEFT(Table1[[#This Row],[product_name]], 27)</f>
        <v>Wayona Nylon Braided Usb Sy</v>
      </c>
      <c r="D222" s="5" t="s">
        <v>18</v>
      </c>
      <c r="E222" s="5" t="str">
        <f>TRIM(LEFT(Table1[[#This Row],[category]], FIND("|", Table1[[#This Row],[category]]) - 1))</f>
        <v>Computers&amp;Accessories</v>
      </c>
      <c r="F222" s="5" t="str">
        <f>TRIM(MID(Table1[[#This Row],[category]], FIND("|", Table1[[#This Row],[category]]) + 1, FIND("|", Table1[[#This Row],[category]], FIND("|", Table1[[#This Row],[category]]) + 1) - FIND("|", Table1[[#This Row],[category]]) - 1))</f>
        <v>Accessories&amp;Peripherals</v>
      </c>
      <c r="G22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22" s="5">
        <v>649</v>
      </c>
      <c r="I222" s="6">
        <v>1999</v>
      </c>
      <c r="J222" s="7">
        <v>0.68</v>
      </c>
      <c r="K222" s="7" t="str">
        <f>IF(Table1[[#This Row],[discount_percentage]]&gt;=50%, "YES", "NO")</f>
        <v>YES</v>
      </c>
      <c r="L222" s="7" t="str">
        <f>IF(Table1[[#This Row],[discount_percentage]]&lt;20%, "&lt;20%", IF(Table1[[#This Row],[discount_percentage]]&lt;=40%, "20%-40%", IF(Table1[[#This Row],[discount_percentage]]&lt;=60%, "41%-60%", IF(Table1[[#This Row],[discount_percentage]]&lt;=80%, "61%-80%", "&gt;80%"))))</f>
        <v>61%-80%</v>
      </c>
      <c r="M222" s="7" t="str">
        <f>IF(Table1[[#This Row],[discounted_price]]&lt;200, "&lt;200", IF(Table1[[#This Row],[discounted_price]]&lt;=500, "200-500", "&gt;500"))</f>
        <v>&gt;500</v>
      </c>
      <c r="N222" s="5">
        <v>4.2</v>
      </c>
      <c r="O222" s="8">
        <v>24269</v>
      </c>
      <c r="P222" s="9" t="str">
        <f>IF(Table1[[#This Row],[rating_count]]&gt;1000, "More than 1000", "Fewer than 1000")</f>
        <v>More than 1000</v>
      </c>
      <c r="Q222" s="8">
        <f>IFERROR( VALUE(Table1[[#This Row],[rating]]) * VALUE((Table1[[#This Row],[rating_count]]/1000)), 0)</f>
        <v>101.9298</v>
      </c>
      <c r="R222" s="6">
        <f>IFERROR( VALUE(Table1[[#This Row],[actual_price]]) * VALUE(Table1[[#This Row],[rating_count]]), 0)</f>
        <v>48513731</v>
      </c>
      <c r="S222" s="5" t="s">
        <v>1951</v>
      </c>
      <c r="T222" s="5" t="s">
        <v>20</v>
      </c>
      <c r="U222" s="5" t="s">
        <v>21</v>
      </c>
      <c r="V222" s="5" t="s">
        <v>22</v>
      </c>
      <c r="W222" s="5" t="s">
        <v>23</v>
      </c>
      <c r="X222" s="5" t="s">
        <v>825</v>
      </c>
      <c r="Y222" s="5" t="s">
        <v>1952</v>
      </c>
      <c r="Z222" s="5" t="s">
        <v>1953</v>
      </c>
    </row>
    <row r="223" spans="1:26" ht="15.75">
      <c r="A223" s="5" t="s">
        <v>1954</v>
      </c>
      <c r="B223" s="5" t="s">
        <v>1955</v>
      </c>
      <c r="C223" s="5" t="str">
        <f>LEFT(Table1[[#This Row],[product_name]], 27)</f>
        <v>Astigo Compatible Remote fo</v>
      </c>
      <c r="D223" s="5" t="s">
        <v>462</v>
      </c>
      <c r="E223" s="5" t="str">
        <f>TRIM(LEFT(Table1[[#This Row],[category]], FIND("|", Table1[[#This Row],[category]]) - 1))</f>
        <v>Electronics</v>
      </c>
      <c r="F223" s="5" t="str">
        <f>TRIM(MID(Table1[[#This Row],[category]], FIND("|", Table1[[#This Row],[category]]) + 1, FIND("|", Table1[[#This Row],[category]], FIND("|", Table1[[#This Row],[category]]) + 1) - FIND("|", Table1[[#This Row],[category]]) - 1))</f>
        <v>HomeTheater,TV&amp;Video</v>
      </c>
      <c r="G223" s="5" t="str">
        <f>TRIM(MID(Table1[[#This Row],[category]], FIND("|", Table1[[#This Row],[category]], FIND("|", Table1[[#This Row],[category]]) + 1) + 1, FIND("|", Table1[[#This Row],[category]], FIND("|", Table1[[#This Row],[category]], FIND("|", Table1[[#This Row],[category]]) + 1) + 1) - FIND("|", Table1[[#This Row],[category]], FIND("|", Table1[[#This Row],[category]]) + 1) - 1))</f>
        <v>Accessories</v>
      </c>
      <c r="H223" s="5">
        <v>299</v>
      </c>
      <c r="I223" s="6">
        <v>899</v>
      </c>
      <c r="J223" s="7">
        <v>0.67</v>
      </c>
      <c r="K223" s="7" t="str">
        <f>IF(Table1[[#This Row],[discount_percentage]]&gt;=50%, "YES", "NO")</f>
        <v>YES</v>
      </c>
      <c r="L223" s="7" t="str">
        <f>IF(Table1[[#This Row],[discount_percentage]]&lt;20%, "&lt;20%", IF(Table1[[#This Row],[discount_percentage]]&lt;=40%, "20%-40%", IF(Table1[[#This Row],[discount_percentage]]&lt;=60%, "41%-60%", IF(Table1[[#This Row],[discount_percentage]]&lt;=80%, "61%-80%", "&gt;80%"))))</f>
        <v>61%-80%</v>
      </c>
      <c r="M223" s="7" t="str">
        <f>IF(Table1[[#This Row],[discounted_price]]&lt;200, "&lt;200", IF(Table1[[#This Row],[discounted_price]]&lt;=500, "200-500", "&gt;500"))</f>
        <v>200-500</v>
      </c>
      <c r="N223" s="5">
        <v>3.8</v>
      </c>
      <c r="O223" s="8">
        <v>425</v>
      </c>
      <c r="P223" s="9" t="str">
        <f>IF(Table1[[#This Row],[rating_count]]&gt;1000, "More than 1000", "Fewer than 1000")</f>
        <v>Fewer than 1000</v>
      </c>
      <c r="Q223" s="8">
        <f>IFERROR( VALUE(Table1[[#This Row],[rating]]) * VALUE((Table1[[#This Row],[rating_count]]/1000)), 0)</f>
        <v>1.615</v>
      </c>
      <c r="R223" s="6">
        <f>IFERROR( VALUE(Table1[[#This Row],[actual_price]]) * VALUE(Table1[[#This Row],[rating_count]]), 0)</f>
        <v>382075</v>
      </c>
      <c r="S223" s="5" t="s">
        <v>1956</v>
      </c>
      <c r="T223" s="5" t="s">
        <v>1957</v>
      </c>
      <c r="U223" s="5" t="s">
        <v>1958</v>
      </c>
      <c r="V223" s="5" t="s">
        <v>1959</v>
      </c>
      <c r="W223" s="5" t="s">
        <v>1960</v>
      </c>
      <c r="X223" s="5" t="s">
        <v>1961</v>
      </c>
      <c r="Y223" s="5" t="s">
        <v>1962</v>
      </c>
      <c r="Z223" s="5" t="s">
        <v>1963</v>
      </c>
    </row>
    <row r="224" spans="1:26" ht="15.75">
      <c r="A224" s="5" t="s">
        <v>1964</v>
      </c>
      <c r="B224" s="5" t="s">
        <v>1965</v>
      </c>
      <c r="C224" s="5" t="str">
        <f>LEFT(Table1[[#This Row],[product_name]], 27)</f>
        <v xml:space="preserve">Caprigo Heavy Duty TV Wall </v>
      </c>
      <c r="D224" s="5" t="s">
        <v>643</v>
      </c>
      <c r="E224" s="5" t="str">
        <f>TRIM(LEFT(Table1[[#This Row],[category]], FIND("|", Table1[[#This Row],[category]]) - 1))</f>
        <v>Electronics</v>
      </c>
      <c r="F224" s="5" t="str">
        <f>TRIM(MID(Table1[[#This Row],[category]], FIND("|", Table1[[#This Row],[category]]) + 1, FIND("|", Table1[[#This Row],[category]], FIND("|", Table1[[#This Row],[category]]) + 1) - FIND("|", Table1[[#This Row],[category]]) - 1))</f>
        <v>HomeTheater,TV&amp;Video</v>
      </c>
      <c r="G224" s="5" t="str">
        <f>TRIM(MID(Table1[[#This Row],[category]], FIND("|", Table1[[#This Row],[category]], FIND("|", Table1[[#This Row],[category]]) + 1) + 1, FIND("|", Table1[[#This Row],[category]], FIND("|", Table1[[#This Row],[category]], FIND("|", Table1[[#This Row],[category]]) + 1) + 1) - FIND("|", Table1[[#This Row],[category]], FIND("|", Table1[[#This Row],[category]]) + 1) - 1))</f>
        <v>Accessories</v>
      </c>
      <c r="H224" s="5">
        <v>399</v>
      </c>
      <c r="I224" s="6">
        <v>799</v>
      </c>
      <c r="J224" s="7">
        <v>0.5</v>
      </c>
      <c r="K224" s="7" t="str">
        <f>IF(Table1[[#This Row],[discount_percentage]]&gt;=50%, "YES", "NO")</f>
        <v>YES</v>
      </c>
      <c r="L224" s="7" t="str">
        <f>IF(Table1[[#This Row],[discount_percentage]]&lt;20%, "&lt;20%", IF(Table1[[#This Row],[discount_percentage]]&lt;=40%, "20%-40%", IF(Table1[[#This Row],[discount_percentage]]&lt;=60%, "41%-60%", IF(Table1[[#This Row],[discount_percentage]]&lt;=80%, "61%-80%", "&gt;80%"))))</f>
        <v>41%-60%</v>
      </c>
      <c r="M224" s="7" t="str">
        <f>IF(Table1[[#This Row],[discounted_price]]&lt;200, "&lt;200", IF(Table1[[#This Row],[discounted_price]]&lt;=500, "200-500", "&gt;500"))</f>
        <v>200-500</v>
      </c>
      <c r="N224" s="5">
        <v>4.0999999999999996</v>
      </c>
      <c r="O224" s="8">
        <v>1161</v>
      </c>
      <c r="P224" s="9" t="str">
        <f>IF(Table1[[#This Row],[rating_count]]&gt;1000, "More than 1000", "Fewer than 1000")</f>
        <v>More than 1000</v>
      </c>
      <c r="Q224" s="8">
        <f>IFERROR( VALUE(Table1[[#This Row],[rating]]) * VALUE((Table1[[#This Row],[rating_count]]/1000)), 0)</f>
        <v>4.7600999999999996</v>
      </c>
      <c r="R224" s="6">
        <f>IFERROR( VALUE(Table1[[#This Row],[actual_price]]) * VALUE(Table1[[#This Row],[rating_count]]), 0)</f>
        <v>927639</v>
      </c>
      <c r="S224" s="5" t="s">
        <v>1966</v>
      </c>
      <c r="T224" s="5" t="s">
        <v>1967</v>
      </c>
      <c r="U224" s="5" t="s">
        <v>1968</v>
      </c>
      <c r="V224" s="5" t="s">
        <v>1969</v>
      </c>
      <c r="W224" s="5" t="s">
        <v>1970</v>
      </c>
      <c r="X224" s="5" t="s">
        <v>1971</v>
      </c>
      <c r="Y224" s="5" t="s">
        <v>1972</v>
      </c>
      <c r="Z224" s="5" t="s">
        <v>1973</v>
      </c>
    </row>
    <row r="225" spans="1:26" ht="15.75">
      <c r="A225" s="5" t="s">
        <v>1974</v>
      </c>
      <c r="B225" s="5" t="s">
        <v>1975</v>
      </c>
      <c r="C225" s="5" t="str">
        <f>LEFT(Table1[[#This Row],[product_name]], 27)</f>
        <v>Portronics Konnect L 60W PD</v>
      </c>
      <c r="D225" s="5" t="s">
        <v>18</v>
      </c>
      <c r="E225" s="5" t="str">
        <f>TRIM(LEFT(Table1[[#This Row],[category]], FIND("|", Table1[[#This Row],[category]]) - 1))</f>
        <v>Computers&amp;Accessories</v>
      </c>
      <c r="F225" s="5" t="str">
        <f>TRIM(MID(Table1[[#This Row],[category]], FIND("|", Table1[[#This Row],[category]]) + 1, FIND("|", Table1[[#This Row],[category]], FIND("|", Table1[[#This Row],[category]]) + 1) - FIND("|", Table1[[#This Row],[category]]) - 1))</f>
        <v>Accessories&amp;Peripherals</v>
      </c>
      <c r="G22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25" s="5">
        <v>249</v>
      </c>
      <c r="I225" s="6">
        <v>499</v>
      </c>
      <c r="J225" s="7">
        <v>0.5</v>
      </c>
      <c r="K225" s="7" t="str">
        <f>IF(Table1[[#This Row],[discount_percentage]]&gt;=50%, "YES", "NO")</f>
        <v>YES</v>
      </c>
      <c r="L225" s="7" t="str">
        <f>IF(Table1[[#This Row],[discount_percentage]]&lt;20%, "&lt;20%", IF(Table1[[#This Row],[discount_percentage]]&lt;=40%, "20%-40%", IF(Table1[[#This Row],[discount_percentage]]&lt;=60%, "41%-60%", IF(Table1[[#This Row],[discount_percentage]]&lt;=80%, "61%-80%", "&gt;80%"))))</f>
        <v>41%-60%</v>
      </c>
      <c r="M225" s="7" t="str">
        <f>IF(Table1[[#This Row],[discounted_price]]&lt;200, "&lt;200", IF(Table1[[#This Row],[discounted_price]]&lt;=500, "200-500", "&gt;500"))</f>
        <v>200-500</v>
      </c>
      <c r="N225" s="5">
        <v>4.0999999999999996</v>
      </c>
      <c r="O225" s="8">
        <v>1508</v>
      </c>
      <c r="P225" s="9" t="str">
        <f>IF(Table1[[#This Row],[rating_count]]&gt;1000, "More than 1000", "Fewer than 1000")</f>
        <v>More than 1000</v>
      </c>
      <c r="Q225" s="8">
        <f>IFERROR( VALUE(Table1[[#This Row],[rating]]) * VALUE((Table1[[#This Row],[rating_count]]/1000)), 0)</f>
        <v>6.1827999999999994</v>
      </c>
      <c r="R225" s="6">
        <f>IFERROR( VALUE(Table1[[#This Row],[actual_price]]) * VALUE(Table1[[#This Row],[rating_count]]), 0)</f>
        <v>752492</v>
      </c>
      <c r="S225" s="5" t="s">
        <v>1976</v>
      </c>
      <c r="T225" s="5" t="s">
        <v>1977</v>
      </c>
      <c r="U225" s="5" t="s">
        <v>1978</v>
      </c>
      <c r="V225" s="5" t="s">
        <v>1979</v>
      </c>
      <c r="W225" s="5" t="s">
        <v>1980</v>
      </c>
      <c r="X225" s="5" t="s">
        <v>13034</v>
      </c>
      <c r="Y225" s="5" t="s">
        <v>1981</v>
      </c>
      <c r="Z225" s="5" t="s">
        <v>1982</v>
      </c>
    </row>
    <row r="226" spans="1:26" ht="15.75">
      <c r="A226" s="5" t="s">
        <v>1983</v>
      </c>
      <c r="B226" s="5" t="s">
        <v>1984</v>
      </c>
      <c r="C226" s="5" t="str">
        <f>LEFT(Table1[[#This Row],[product_name]], 27)</f>
        <v>TATA SKY HD Connection with</v>
      </c>
      <c r="D226" s="5" t="s">
        <v>1985</v>
      </c>
      <c r="E226" s="5" t="str">
        <f>TRIM(LEFT(Table1[[#This Row],[category]], FIND("|", Table1[[#This Row],[category]]) - 1))</f>
        <v>Electronics</v>
      </c>
      <c r="F226" s="5" t="str">
        <f>TRIM(MID(Table1[[#This Row],[category]], FIND("|", Table1[[#This Row],[category]]) + 1, FIND("|", Table1[[#This Row],[category]], FIND("|", Table1[[#This Row],[category]]) + 1) - FIND("|", Table1[[#This Row],[category]]) - 1))</f>
        <v>HomeTheater,TV&amp;Video</v>
      </c>
      <c r="G226" s="5" t="str">
        <f>TRIM(MID(Table1[[#This Row],[category]], FIND("|", Table1[[#This Row],[category]], FIND("|", Table1[[#This Row],[category]]) + 1) + 1, FIND("|", Table1[[#This Row],[category]], FIND("|", Table1[[#This Row],[category]], FIND("|", Table1[[#This Row],[category]]) + 1) + 1) - FIND("|", Table1[[#This Row],[category]], FIND("|", Table1[[#This Row],[category]]) + 1) - 1))</f>
        <v>SatelliteEquipment</v>
      </c>
      <c r="H226" s="6">
        <v>1249</v>
      </c>
      <c r="I226" s="6">
        <v>2299</v>
      </c>
      <c r="J226" s="7">
        <v>0.46</v>
      </c>
      <c r="K226" s="7" t="str">
        <f>IF(Table1[[#This Row],[discount_percentage]]&gt;=50%, "YES", "NO")</f>
        <v>NO</v>
      </c>
      <c r="L226" s="7" t="str">
        <f>IF(Table1[[#This Row],[discount_percentage]]&lt;20%, "&lt;20%", IF(Table1[[#This Row],[discount_percentage]]&lt;=40%, "20%-40%", IF(Table1[[#This Row],[discount_percentage]]&lt;=60%, "41%-60%", IF(Table1[[#This Row],[discount_percentage]]&lt;=80%, "61%-80%", "&gt;80%"))))</f>
        <v>41%-60%</v>
      </c>
      <c r="M226" s="7" t="str">
        <f>IF(Table1[[#This Row],[discounted_price]]&lt;200, "&lt;200", IF(Table1[[#This Row],[discounted_price]]&lt;=500, "200-500", "&gt;500"))</f>
        <v>&gt;500</v>
      </c>
      <c r="N226" s="5">
        <v>4.3</v>
      </c>
      <c r="O226" s="8">
        <v>7636</v>
      </c>
      <c r="P226" s="9" t="str">
        <f>IF(Table1[[#This Row],[rating_count]]&gt;1000, "More than 1000", "Fewer than 1000")</f>
        <v>More than 1000</v>
      </c>
      <c r="Q226" s="8">
        <f>IFERROR( VALUE(Table1[[#This Row],[rating]]) * VALUE((Table1[[#This Row],[rating_count]]/1000)), 0)</f>
        <v>32.834800000000001</v>
      </c>
      <c r="R226" s="6">
        <f>IFERROR( VALUE(Table1[[#This Row],[actual_price]]) * VALUE(Table1[[#This Row],[rating_count]]), 0)</f>
        <v>17555164</v>
      </c>
      <c r="S226" s="5" t="s">
        <v>1986</v>
      </c>
      <c r="T226" s="5" t="s">
        <v>1987</v>
      </c>
      <c r="U226" s="5" t="s">
        <v>1988</v>
      </c>
      <c r="V226" s="5" t="s">
        <v>1989</v>
      </c>
      <c r="W226" s="5" t="s">
        <v>1990</v>
      </c>
      <c r="X226" s="5" t="s">
        <v>1991</v>
      </c>
      <c r="Y226" s="5" t="s">
        <v>1992</v>
      </c>
      <c r="Z226" s="5" t="s">
        <v>1993</v>
      </c>
    </row>
    <row r="227" spans="1:26" ht="15.75">
      <c r="A227" s="5" t="s">
        <v>1994</v>
      </c>
      <c r="B227" s="5" t="s">
        <v>1995</v>
      </c>
      <c r="C227" s="5" t="str">
        <f>LEFT(Table1[[#This Row],[product_name]], 27)</f>
        <v>Remote Compatible for Samsu</v>
      </c>
      <c r="D227" s="5" t="s">
        <v>462</v>
      </c>
      <c r="E227" s="5" t="str">
        <f>TRIM(LEFT(Table1[[#This Row],[category]], FIND("|", Table1[[#This Row],[category]]) - 1))</f>
        <v>Electronics</v>
      </c>
      <c r="F227" s="5" t="str">
        <f>TRIM(MID(Table1[[#This Row],[category]], FIND("|", Table1[[#This Row],[category]]) + 1, FIND("|", Table1[[#This Row],[category]], FIND("|", Table1[[#This Row],[category]]) + 1) - FIND("|", Table1[[#This Row],[category]]) - 1))</f>
        <v>HomeTheater,TV&amp;Video</v>
      </c>
      <c r="G227" s="5" t="str">
        <f>TRIM(MID(Table1[[#This Row],[category]], FIND("|", Table1[[#This Row],[category]], FIND("|", Table1[[#This Row],[category]]) + 1) + 1, FIND("|", Table1[[#This Row],[category]], FIND("|", Table1[[#This Row],[category]], FIND("|", Table1[[#This Row],[category]]) + 1) + 1) - FIND("|", Table1[[#This Row],[category]], FIND("|", Table1[[#This Row],[category]]) + 1) - 1))</f>
        <v>Accessories</v>
      </c>
      <c r="H227" s="5">
        <v>213</v>
      </c>
      <c r="I227" s="6">
        <v>499</v>
      </c>
      <c r="J227" s="7">
        <v>0.56999999999999995</v>
      </c>
      <c r="K227" s="7" t="str">
        <f>IF(Table1[[#This Row],[discount_percentage]]&gt;=50%, "YES", "NO")</f>
        <v>YES</v>
      </c>
      <c r="L227" s="7" t="str">
        <f>IF(Table1[[#This Row],[discount_percentage]]&lt;20%, "&lt;20%", IF(Table1[[#This Row],[discount_percentage]]&lt;=40%, "20%-40%", IF(Table1[[#This Row],[discount_percentage]]&lt;=60%, "41%-60%", IF(Table1[[#This Row],[discount_percentage]]&lt;=80%, "61%-80%", "&gt;80%"))))</f>
        <v>41%-60%</v>
      </c>
      <c r="M227" s="7" t="str">
        <f>IF(Table1[[#This Row],[discounted_price]]&lt;200, "&lt;200", IF(Table1[[#This Row],[discounted_price]]&lt;=500, "200-500", "&gt;500"))</f>
        <v>200-500</v>
      </c>
      <c r="N227" s="5">
        <v>3.7</v>
      </c>
      <c r="O227" s="8">
        <v>246</v>
      </c>
      <c r="P227" s="9" t="str">
        <f>IF(Table1[[#This Row],[rating_count]]&gt;1000, "More than 1000", "Fewer than 1000")</f>
        <v>Fewer than 1000</v>
      </c>
      <c r="Q227" s="8">
        <f>IFERROR( VALUE(Table1[[#This Row],[rating]]) * VALUE((Table1[[#This Row],[rating_count]]/1000)), 0)</f>
        <v>0.91020000000000001</v>
      </c>
      <c r="R227" s="6">
        <f>IFERROR( VALUE(Table1[[#This Row],[actual_price]]) * VALUE(Table1[[#This Row],[rating_count]]), 0)</f>
        <v>122754</v>
      </c>
      <c r="S227" s="5" t="s">
        <v>1996</v>
      </c>
      <c r="T227" s="5" t="s">
        <v>1997</v>
      </c>
      <c r="U227" s="5" t="s">
        <v>1998</v>
      </c>
      <c r="V227" s="5" t="s">
        <v>1999</v>
      </c>
      <c r="W227" s="5" t="s">
        <v>2000</v>
      </c>
      <c r="X227" s="5" t="s">
        <v>2001</v>
      </c>
      <c r="Y227" s="5" t="s">
        <v>2002</v>
      </c>
      <c r="Z227" s="5" t="s">
        <v>2003</v>
      </c>
    </row>
    <row r="228" spans="1:26" ht="15.75">
      <c r="A228" s="5" t="s">
        <v>2004</v>
      </c>
      <c r="B228" s="5" t="s">
        <v>2005</v>
      </c>
      <c r="C228" s="5" t="str">
        <f>LEFT(Table1[[#This Row],[product_name]], 27)</f>
        <v>SoniVision SA-D10 SA-D100 S</v>
      </c>
      <c r="D228" s="5" t="s">
        <v>462</v>
      </c>
      <c r="E228" s="5" t="str">
        <f>TRIM(LEFT(Table1[[#This Row],[category]], FIND("|", Table1[[#This Row],[category]]) - 1))</f>
        <v>Electronics</v>
      </c>
      <c r="F228" s="5" t="str">
        <f>TRIM(MID(Table1[[#This Row],[category]], FIND("|", Table1[[#This Row],[category]]) + 1, FIND("|", Table1[[#This Row],[category]], FIND("|", Table1[[#This Row],[category]]) + 1) - FIND("|", Table1[[#This Row],[category]]) - 1))</f>
        <v>HomeTheater,TV&amp;Video</v>
      </c>
      <c r="G228" s="5" t="str">
        <f>TRIM(MID(Table1[[#This Row],[category]], FIND("|", Table1[[#This Row],[category]], FIND("|", Table1[[#This Row],[category]]) + 1) + 1, FIND("|", Table1[[#This Row],[category]], FIND("|", Table1[[#This Row],[category]], FIND("|", Table1[[#This Row],[category]]) + 1) + 1) - FIND("|", Table1[[#This Row],[category]], FIND("|", Table1[[#This Row],[category]]) + 1) - 1))</f>
        <v>Accessories</v>
      </c>
      <c r="H228" s="5">
        <v>209</v>
      </c>
      <c r="I228" s="6">
        <v>499</v>
      </c>
      <c r="J228" s="7">
        <v>0.57999999999999996</v>
      </c>
      <c r="K228" s="7" t="str">
        <f>IF(Table1[[#This Row],[discount_percentage]]&gt;=50%, "YES", "NO")</f>
        <v>YES</v>
      </c>
      <c r="L228" s="7" t="str">
        <f>IF(Table1[[#This Row],[discount_percentage]]&lt;20%, "&lt;20%", IF(Table1[[#This Row],[discount_percentage]]&lt;=40%, "20%-40%", IF(Table1[[#This Row],[discount_percentage]]&lt;=60%, "41%-60%", IF(Table1[[#This Row],[discount_percentage]]&lt;=80%, "61%-80%", "&gt;80%"))))</f>
        <v>41%-60%</v>
      </c>
      <c r="M228" s="7" t="str">
        <f>IF(Table1[[#This Row],[discounted_price]]&lt;200, "&lt;200", IF(Table1[[#This Row],[discounted_price]]&lt;=500, "200-500", "&gt;500"))</f>
        <v>200-500</v>
      </c>
      <c r="N228" s="5">
        <v>4</v>
      </c>
      <c r="O228" s="8">
        <v>479</v>
      </c>
      <c r="P228" s="9" t="str">
        <f>IF(Table1[[#This Row],[rating_count]]&gt;1000, "More than 1000", "Fewer than 1000")</f>
        <v>Fewer than 1000</v>
      </c>
      <c r="Q228" s="8">
        <f>IFERROR( VALUE(Table1[[#This Row],[rating]]) * VALUE((Table1[[#This Row],[rating_count]]/1000)), 0)</f>
        <v>1.9159999999999999</v>
      </c>
      <c r="R228" s="6">
        <f>IFERROR( VALUE(Table1[[#This Row],[actual_price]]) * VALUE(Table1[[#This Row],[rating_count]]), 0)</f>
        <v>239021</v>
      </c>
      <c r="S228" s="5" t="s">
        <v>2006</v>
      </c>
      <c r="T228" s="5" t="s">
        <v>2007</v>
      </c>
      <c r="U228" s="5" t="s">
        <v>2008</v>
      </c>
      <c r="V228" s="5" t="s">
        <v>2009</v>
      </c>
      <c r="W228" s="5" t="s">
        <v>2010</v>
      </c>
      <c r="X228" s="5" t="s">
        <v>2011</v>
      </c>
      <c r="Y228" s="5" t="s">
        <v>2012</v>
      </c>
      <c r="Z228" s="5" t="s">
        <v>2013</v>
      </c>
    </row>
    <row r="229" spans="1:26" ht="15.75">
      <c r="A229" s="5" t="s">
        <v>2014</v>
      </c>
      <c r="B229" s="5" t="s">
        <v>2015</v>
      </c>
      <c r="C229" s="5" t="str">
        <f>LEFT(Table1[[#This Row],[product_name]], 27)</f>
        <v>Rts‚Ñ¢ High Speed 3D Full H</v>
      </c>
      <c r="D229" s="5" t="s">
        <v>129</v>
      </c>
      <c r="E229" s="5" t="str">
        <f>TRIM(LEFT(Table1[[#This Row],[category]], FIND("|", Table1[[#This Row],[category]]) - 1))</f>
        <v>Electronics</v>
      </c>
      <c r="F229" s="5" t="str">
        <f>TRIM(MID(Table1[[#This Row],[category]], FIND("|", Table1[[#This Row],[category]]) + 1, FIND("|", Table1[[#This Row],[category]], FIND("|", Table1[[#This Row],[category]]) + 1) - FIND("|", Table1[[#This Row],[category]]) - 1))</f>
        <v>HomeTheater,TV&amp;Video</v>
      </c>
      <c r="G229" s="5" t="str">
        <f>TRIM(MID(Table1[[#This Row],[category]], FIND("|", Table1[[#This Row],[category]], FIND("|", Table1[[#This Row],[category]]) + 1) + 1, FIND("|", Table1[[#This Row],[category]], FIND("|", Table1[[#This Row],[category]], FIND("|", Table1[[#This Row],[category]]) + 1) + 1) - FIND("|", Table1[[#This Row],[category]], FIND("|", Table1[[#This Row],[category]]) + 1) - 1))</f>
        <v>Accessories</v>
      </c>
      <c r="H229" s="5">
        <v>598</v>
      </c>
      <c r="I229" s="6">
        <v>4999</v>
      </c>
      <c r="J229" s="7">
        <v>0.88</v>
      </c>
      <c r="K229" s="7" t="str">
        <f>IF(Table1[[#This Row],[discount_percentage]]&gt;=50%, "YES", "NO")</f>
        <v>YES</v>
      </c>
      <c r="L229" s="7" t="str">
        <f>IF(Table1[[#This Row],[discount_percentage]]&lt;20%, "&lt;20%", IF(Table1[[#This Row],[discount_percentage]]&lt;=40%, "20%-40%", IF(Table1[[#This Row],[discount_percentage]]&lt;=60%, "41%-60%", IF(Table1[[#This Row],[discount_percentage]]&lt;=80%, "61%-80%", "&gt;80%"))))</f>
        <v>&gt;80%</v>
      </c>
      <c r="M229" s="7" t="str">
        <f>IF(Table1[[#This Row],[discounted_price]]&lt;200, "&lt;200", IF(Table1[[#This Row],[discounted_price]]&lt;=500, "200-500", "&gt;500"))</f>
        <v>&gt;500</v>
      </c>
      <c r="N229" s="5">
        <v>4.2</v>
      </c>
      <c r="O229" s="8">
        <v>910</v>
      </c>
      <c r="P229" s="9" t="str">
        <f>IF(Table1[[#This Row],[rating_count]]&gt;1000, "More than 1000", "Fewer than 1000")</f>
        <v>Fewer than 1000</v>
      </c>
      <c r="Q229" s="8">
        <f>IFERROR( VALUE(Table1[[#This Row],[rating]]) * VALUE((Table1[[#This Row],[rating_count]]/1000)), 0)</f>
        <v>3.8220000000000005</v>
      </c>
      <c r="R229" s="6">
        <f>IFERROR( VALUE(Table1[[#This Row],[actual_price]]) * VALUE(Table1[[#This Row],[rating_count]]), 0)</f>
        <v>4549090</v>
      </c>
      <c r="S229" s="5" t="s">
        <v>2016</v>
      </c>
      <c r="T229" s="5" t="s">
        <v>2017</v>
      </c>
      <c r="U229" s="5" t="s">
        <v>2018</v>
      </c>
      <c r="V229" s="5" t="s">
        <v>2019</v>
      </c>
      <c r="W229" s="5" t="s">
        <v>2020</v>
      </c>
      <c r="X229" s="5" t="s">
        <v>2021</v>
      </c>
      <c r="Y229" s="5" t="s">
        <v>2022</v>
      </c>
      <c r="Z229" s="5" t="s">
        <v>2023</v>
      </c>
    </row>
    <row r="230" spans="1:26" ht="15.75">
      <c r="A230" s="5" t="s">
        <v>2024</v>
      </c>
      <c r="B230" s="5" t="s">
        <v>2025</v>
      </c>
      <c r="C230" s="5" t="str">
        <f>LEFT(Table1[[#This Row],[product_name]], 27)</f>
        <v>boAt LTG 500 Apple MFI Cert</v>
      </c>
      <c r="D230" s="5" t="s">
        <v>18</v>
      </c>
      <c r="E230" s="5" t="str">
        <f>TRIM(LEFT(Table1[[#This Row],[category]], FIND("|", Table1[[#This Row],[category]]) - 1))</f>
        <v>Computers&amp;Accessories</v>
      </c>
      <c r="F230" s="5" t="str">
        <f>TRIM(MID(Table1[[#This Row],[category]], FIND("|", Table1[[#This Row],[category]]) + 1, FIND("|", Table1[[#This Row],[category]], FIND("|", Table1[[#This Row],[category]]) + 1) - FIND("|", Table1[[#This Row],[category]]) - 1))</f>
        <v>Accessories&amp;Peripherals</v>
      </c>
      <c r="G23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0" s="5">
        <v>799</v>
      </c>
      <c r="I230" s="6">
        <v>1749</v>
      </c>
      <c r="J230" s="7">
        <v>0.54</v>
      </c>
      <c r="K230" s="7" t="str">
        <f>IF(Table1[[#This Row],[discount_percentage]]&gt;=50%, "YES", "NO")</f>
        <v>YES</v>
      </c>
      <c r="L230" s="7" t="str">
        <f>IF(Table1[[#This Row],[discount_percentage]]&lt;20%, "&lt;20%", IF(Table1[[#This Row],[discount_percentage]]&lt;=40%, "20%-40%", IF(Table1[[#This Row],[discount_percentage]]&lt;=60%, "41%-60%", IF(Table1[[#This Row],[discount_percentage]]&lt;=80%, "61%-80%", "&gt;80%"))))</f>
        <v>41%-60%</v>
      </c>
      <c r="M230" s="7" t="str">
        <f>IF(Table1[[#This Row],[discounted_price]]&lt;200, "&lt;200", IF(Table1[[#This Row],[discounted_price]]&lt;=500, "200-500", "&gt;500"))</f>
        <v>&gt;500</v>
      </c>
      <c r="N230" s="5">
        <v>4.0999999999999996</v>
      </c>
      <c r="O230" s="8">
        <v>5626</v>
      </c>
      <c r="P230" s="9" t="str">
        <f>IF(Table1[[#This Row],[rating_count]]&gt;1000, "More than 1000", "Fewer than 1000")</f>
        <v>More than 1000</v>
      </c>
      <c r="Q230" s="8">
        <f>IFERROR( VALUE(Table1[[#This Row],[rating]]) * VALUE((Table1[[#This Row],[rating_count]]/1000)), 0)</f>
        <v>23.066600000000001</v>
      </c>
      <c r="R230" s="6">
        <f>IFERROR( VALUE(Table1[[#This Row],[actual_price]]) * VALUE(Table1[[#This Row],[rating_count]]), 0)</f>
        <v>9839874</v>
      </c>
      <c r="S230" s="5" t="s">
        <v>2026</v>
      </c>
      <c r="T230" s="5" t="s">
        <v>2027</v>
      </c>
      <c r="U230" s="5" t="s">
        <v>2028</v>
      </c>
      <c r="V230" s="5" t="s">
        <v>2029</v>
      </c>
      <c r="W230" s="5" t="s">
        <v>2030</v>
      </c>
      <c r="X230" s="5" t="s">
        <v>2031</v>
      </c>
      <c r="Y230" s="5" t="s">
        <v>2032</v>
      </c>
      <c r="Z230" s="5" t="s">
        <v>2033</v>
      </c>
    </row>
    <row r="231" spans="1:26" ht="15.75">
      <c r="A231" s="5" t="s">
        <v>2034</v>
      </c>
      <c r="B231" s="5" t="s">
        <v>2035</v>
      </c>
      <c r="C231" s="5" t="str">
        <f>LEFT(Table1[[#This Row],[product_name]], 27)</f>
        <v>Agaro Blaze USBA to micro +</v>
      </c>
      <c r="D231" s="5" t="s">
        <v>18</v>
      </c>
      <c r="E231" s="5" t="str">
        <f>TRIM(LEFT(Table1[[#This Row],[category]], FIND("|", Table1[[#This Row],[category]]) - 1))</f>
        <v>Computers&amp;Accessories</v>
      </c>
      <c r="F231" s="5" t="str">
        <f>TRIM(MID(Table1[[#This Row],[category]], FIND("|", Table1[[#This Row],[category]]) + 1, FIND("|", Table1[[#This Row],[category]], FIND("|", Table1[[#This Row],[category]]) + 1) - FIND("|", Table1[[#This Row],[category]]) - 1))</f>
        <v>Accessories&amp;Peripherals</v>
      </c>
      <c r="G23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1" s="5">
        <v>159</v>
      </c>
      <c r="I231" s="6">
        <v>595</v>
      </c>
      <c r="J231" s="7">
        <v>0.73</v>
      </c>
      <c r="K231" s="7" t="str">
        <f>IF(Table1[[#This Row],[discount_percentage]]&gt;=50%, "YES", "NO")</f>
        <v>YES</v>
      </c>
      <c r="L231" s="7" t="str">
        <f>IF(Table1[[#This Row],[discount_percentage]]&lt;20%, "&lt;20%", IF(Table1[[#This Row],[discount_percentage]]&lt;=40%, "20%-40%", IF(Table1[[#This Row],[discount_percentage]]&lt;=60%, "41%-60%", IF(Table1[[#This Row],[discount_percentage]]&lt;=80%, "61%-80%", "&gt;80%"))))</f>
        <v>61%-80%</v>
      </c>
      <c r="M231" s="7" t="str">
        <f>IF(Table1[[#This Row],[discounted_price]]&lt;200, "&lt;200", IF(Table1[[#This Row],[discounted_price]]&lt;=500, "200-500", "&gt;500"))</f>
        <v>&lt;200</v>
      </c>
      <c r="N231" s="5">
        <v>4.3</v>
      </c>
      <c r="O231" s="8">
        <v>14184</v>
      </c>
      <c r="P231" s="9" t="str">
        <f>IF(Table1[[#This Row],[rating_count]]&gt;1000, "More than 1000", "Fewer than 1000")</f>
        <v>More than 1000</v>
      </c>
      <c r="Q231" s="8">
        <f>IFERROR( VALUE(Table1[[#This Row],[rating]]) * VALUE((Table1[[#This Row],[rating_count]]/1000)), 0)</f>
        <v>60.991199999999992</v>
      </c>
      <c r="R231" s="6">
        <f>IFERROR( VALUE(Table1[[#This Row],[actual_price]]) * VALUE(Table1[[#This Row],[rating_count]]), 0)</f>
        <v>8439480</v>
      </c>
      <c r="S231" s="5" t="s">
        <v>2036</v>
      </c>
      <c r="T231" s="5" t="s">
        <v>2037</v>
      </c>
      <c r="U231" s="5" t="s">
        <v>2038</v>
      </c>
      <c r="V231" s="5" t="s">
        <v>2039</v>
      </c>
      <c r="W231" s="5" t="s">
        <v>2040</v>
      </c>
      <c r="X231" s="5" t="s">
        <v>2041</v>
      </c>
      <c r="Y231" s="5" t="s">
        <v>2042</v>
      </c>
      <c r="Z231" s="5" t="s">
        <v>2043</v>
      </c>
    </row>
    <row r="232" spans="1:26" ht="15.75">
      <c r="A232" s="5" t="s">
        <v>2044</v>
      </c>
      <c r="B232" s="5" t="s">
        <v>2045</v>
      </c>
      <c r="C232" s="5" t="str">
        <f>LEFT(Table1[[#This Row],[product_name]], 27)</f>
        <v>AmazonBasics 6 Feet Display</v>
      </c>
      <c r="D232" s="5" t="s">
        <v>2046</v>
      </c>
      <c r="E232" s="5" t="str">
        <f>TRIM(LEFT(Table1[[#This Row],[category]], FIND("|", Table1[[#This Row],[category]]) - 1))</f>
        <v>Computers&amp;Accessories</v>
      </c>
      <c r="F232" s="5" t="str">
        <f>TRIM(MID(Table1[[#This Row],[category]], FIND("|", Table1[[#This Row],[category]]) + 1, FIND("|", Table1[[#This Row],[category]], FIND("|", Table1[[#This Row],[category]]) + 1) - FIND("|", Table1[[#This Row],[category]]) - 1))</f>
        <v>Accessories&amp;Peripherals</v>
      </c>
      <c r="G23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2" s="5">
        <v>499</v>
      </c>
      <c r="I232" s="6">
        <v>1100</v>
      </c>
      <c r="J232" s="7">
        <v>0.55000000000000004</v>
      </c>
      <c r="K232" s="7" t="str">
        <f>IF(Table1[[#This Row],[discount_percentage]]&gt;=50%, "YES", "NO")</f>
        <v>YES</v>
      </c>
      <c r="L232" s="7" t="str">
        <f>IF(Table1[[#This Row],[discount_percentage]]&lt;20%, "&lt;20%", IF(Table1[[#This Row],[discount_percentage]]&lt;=40%, "20%-40%", IF(Table1[[#This Row],[discount_percentage]]&lt;=60%, "41%-60%", IF(Table1[[#This Row],[discount_percentage]]&lt;=80%, "61%-80%", "&gt;80%"))))</f>
        <v>41%-60%</v>
      </c>
      <c r="M232" s="7" t="str">
        <f>IF(Table1[[#This Row],[discounted_price]]&lt;200, "&lt;200", IF(Table1[[#This Row],[discounted_price]]&lt;=500, "200-500", "&gt;500"))</f>
        <v>200-500</v>
      </c>
      <c r="N232" s="5">
        <v>4.4000000000000004</v>
      </c>
      <c r="O232" s="8">
        <v>25177</v>
      </c>
      <c r="P232" s="9" t="str">
        <f>IF(Table1[[#This Row],[rating_count]]&gt;1000, "More than 1000", "Fewer than 1000")</f>
        <v>More than 1000</v>
      </c>
      <c r="Q232" s="8">
        <f>IFERROR( VALUE(Table1[[#This Row],[rating]]) * VALUE((Table1[[#This Row],[rating_count]]/1000)), 0)</f>
        <v>110.7788</v>
      </c>
      <c r="R232" s="6">
        <f>IFERROR( VALUE(Table1[[#This Row],[actual_price]]) * VALUE(Table1[[#This Row],[rating_count]]), 0)</f>
        <v>27694700</v>
      </c>
      <c r="S232" s="5" t="s">
        <v>2047</v>
      </c>
      <c r="T232" s="5" t="s">
        <v>2048</v>
      </c>
      <c r="U232" s="5" t="s">
        <v>2049</v>
      </c>
      <c r="V232" s="5" t="s">
        <v>2050</v>
      </c>
      <c r="W232" s="5" t="s">
        <v>2051</v>
      </c>
      <c r="X232" s="5" t="s">
        <v>2052</v>
      </c>
      <c r="Y232" s="5" t="s">
        <v>2053</v>
      </c>
      <c r="Z232" s="5" t="s">
        <v>2054</v>
      </c>
    </row>
    <row r="233" spans="1:26" ht="15.75">
      <c r="A233" s="5" t="s">
        <v>2055</v>
      </c>
      <c r="B233" s="5" t="s">
        <v>2056</v>
      </c>
      <c r="C233" s="5" t="str">
        <f>LEFT(Table1[[#This Row],[product_name]], 27)</f>
        <v>MI 108 cm (43 inches) 5X Se</v>
      </c>
      <c r="D233" s="5" t="s">
        <v>169</v>
      </c>
      <c r="E233" s="5" t="str">
        <f>TRIM(LEFT(Table1[[#This Row],[category]], FIND("|", Table1[[#This Row],[category]]) - 1))</f>
        <v>Electronics</v>
      </c>
      <c r="F233" s="5" t="str">
        <f>TRIM(MID(Table1[[#This Row],[category]], FIND("|", Table1[[#This Row],[category]]) + 1, FIND("|", Table1[[#This Row],[category]], FIND("|", Table1[[#This Row],[category]]) + 1) - FIND("|", Table1[[#This Row],[category]]) - 1))</f>
        <v>HomeTheater,TV&amp;Video</v>
      </c>
      <c r="G233" s="5" t="str">
        <f>TRIM(MID(Table1[[#This Row],[category]], FIND("|", Table1[[#This Row],[category]], FIND("|", Table1[[#This Row],[category]]) + 1) + 1, FIND("|", Table1[[#This Row],[category]], FIND("|", Table1[[#This Row],[category]], FIND("|", Table1[[#This Row],[category]]) + 1) + 1) - FIND("|", Table1[[#This Row],[category]], FIND("|", Table1[[#This Row],[category]]) + 1) - 1))</f>
        <v>Televisions</v>
      </c>
      <c r="H233" s="6">
        <v>31999</v>
      </c>
      <c r="I233" s="6">
        <v>49999</v>
      </c>
      <c r="J233" s="7">
        <v>0.36</v>
      </c>
      <c r="K233" s="7" t="str">
        <f>IF(Table1[[#This Row],[discount_percentage]]&gt;=50%, "YES", "NO")</f>
        <v>NO</v>
      </c>
      <c r="L233" s="7" t="str">
        <f>IF(Table1[[#This Row],[discount_percentage]]&lt;20%, "&lt;20%", IF(Table1[[#This Row],[discount_percentage]]&lt;=40%, "20%-40%", IF(Table1[[#This Row],[discount_percentage]]&lt;=60%, "41%-60%", IF(Table1[[#This Row],[discount_percentage]]&lt;=80%, "61%-80%", "&gt;80%"))))</f>
        <v>20%-40%</v>
      </c>
      <c r="M233" s="7" t="str">
        <f>IF(Table1[[#This Row],[discounted_price]]&lt;200, "&lt;200", IF(Table1[[#This Row],[discounted_price]]&lt;=500, "200-500", "&gt;500"))</f>
        <v>&gt;500</v>
      </c>
      <c r="N233" s="5">
        <v>4.3</v>
      </c>
      <c r="O233" s="8">
        <v>21252</v>
      </c>
      <c r="P233" s="9" t="str">
        <f>IF(Table1[[#This Row],[rating_count]]&gt;1000, "More than 1000", "Fewer than 1000")</f>
        <v>More than 1000</v>
      </c>
      <c r="Q233" s="8">
        <f>IFERROR( VALUE(Table1[[#This Row],[rating]]) * VALUE((Table1[[#This Row],[rating_count]]/1000)), 0)</f>
        <v>91.383599999999987</v>
      </c>
      <c r="R233" s="6">
        <f>IFERROR( VALUE(Table1[[#This Row],[actual_price]]) * VALUE(Table1[[#This Row],[rating_count]]), 0)</f>
        <v>1062578748</v>
      </c>
      <c r="S233" s="5" t="s">
        <v>2057</v>
      </c>
      <c r="T233" s="5" t="s">
        <v>2058</v>
      </c>
      <c r="U233" s="5" t="s">
        <v>2059</v>
      </c>
      <c r="V233" s="5" t="s">
        <v>2060</v>
      </c>
      <c r="W233" s="5" t="s">
        <v>2061</v>
      </c>
      <c r="X233" s="5" t="s">
        <v>2062</v>
      </c>
      <c r="Y233" s="5" t="s">
        <v>2063</v>
      </c>
      <c r="Z233" s="5" t="s">
        <v>2064</v>
      </c>
    </row>
    <row r="234" spans="1:26" ht="15.75">
      <c r="A234" s="5" t="s">
        <v>2065</v>
      </c>
      <c r="B234" s="5" t="s">
        <v>2066</v>
      </c>
      <c r="C234" s="5" t="str">
        <f>LEFT(Table1[[#This Row],[product_name]], 27)</f>
        <v>Sansui 140cm (55 inches) 4K</v>
      </c>
      <c r="D234" s="5" t="s">
        <v>169</v>
      </c>
      <c r="E234" s="5" t="str">
        <f>TRIM(LEFT(Table1[[#This Row],[category]], FIND("|", Table1[[#This Row],[category]]) - 1))</f>
        <v>Electronics</v>
      </c>
      <c r="F234" s="5" t="str">
        <f>TRIM(MID(Table1[[#This Row],[category]], FIND("|", Table1[[#This Row],[category]]) + 1, FIND("|", Table1[[#This Row],[category]], FIND("|", Table1[[#This Row],[category]]) + 1) - FIND("|", Table1[[#This Row],[category]]) - 1))</f>
        <v>HomeTheater,TV&amp;Video</v>
      </c>
      <c r="G234" s="5" t="str">
        <f>TRIM(MID(Table1[[#This Row],[category]], FIND("|", Table1[[#This Row],[category]], FIND("|", Table1[[#This Row],[category]]) + 1) + 1, FIND("|", Table1[[#This Row],[category]], FIND("|", Table1[[#This Row],[category]], FIND("|", Table1[[#This Row],[category]]) + 1) + 1) - FIND("|", Table1[[#This Row],[category]], FIND("|", Table1[[#This Row],[category]]) + 1) - 1))</f>
        <v>Televisions</v>
      </c>
      <c r="H234" s="6">
        <v>32990</v>
      </c>
      <c r="I234" s="6">
        <v>56790</v>
      </c>
      <c r="J234" s="7">
        <v>0.42</v>
      </c>
      <c r="K234" s="7" t="str">
        <f>IF(Table1[[#This Row],[discount_percentage]]&gt;=50%, "YES", "NO")</f>
        <v>NO</v>
      </c>
      <c r="L234" s="7" t="str">
        <f>IF(Table1[[#This Row],[discount_percentage]]&lt;20%, "&lt;20%", IF(Table1[[#This Row],[discount_percentage]]&lt;=40%, "20%-40%", IF(Table1[[#This Row],[discount_percentage]]&lt;=60%, "41%-60%", IF(Table1[[#This Row],[discount_percentage]]&lt;=80%, "61%-80%", "&gt;80%"))))</f>
        <v>41%-60%</v>
      </c>
      <c r="M234" s="7" t="str">
        <f>IF(Table1[[#This Row],[discounted_price]]&lt;200, "&lt;200", IF(Table1[[#This Row],[discounted_price]]&lt;=500, "200-500", "&gt;500"))</f>
        <v>&gt;500</v>
      </c>
      <c r="N234" s="5">
        <v>4.3</v>
      </c>
      <c r="O234" s="8">
        <v>567</v>
      </c>
      <c r="P234" s="9" t="str">
        <f>IF(Table1[[#This Row],[rating_count]]&gt;1000, "More than 1000", "Fewer than 1000")</f>
        <v>Fewer than 1000</v>
      </c>
      <c r="Q234" s="8">
        <f>IFERROR( VALUE(Table1[[#This Row],[rating]]) * VALUE((Table1[[#This Row],[rating_count]]/1000)), 0)</f>
        <v>2.4380999999999995</v>
      </c>
      <c r="R234" s="6">
        <f>IFERROR( VALUE(Table1[[#This Row],[actual_price]]) * VALUE(Table1[[#This Row],[rating_count]]), 0)</f>
        <v>32199930</v>
      </c>
      <c r="S234" s="5" t="s">
        <v>2067</v>
      </c>
      <c r="T234" s="5" t="s">
        <v>2068</v>
      </c>
      <c r="U234" s="5" t="s">
        <v>2069</v>
      </c>
      <c r="V234" s="5" t="s">
        <v>2070</v>
      </c>
      <c r="W234" s="5" t="s">
        <v>2071</v>
      </c>
      <c r="X234" s="5" t="s">
        <v>2072</v>
      </c>
      <c r="Y234" s="5" t="s">
        <v>2073</v>
      </c>
      <c r="Z234" s="5" t="s">
        <v>2074</v>
      </c>
    </row>
    <row r="235" spans="1:26" ht="15.75">
      <c r="A235" s="5" t="s">
        <v>2075</v>
      </c>
      <c r="B235" s="5" t="s">
        <v>2076</v>
      </c>
      <c r="C235" s="5" t="str">
        <f>LEFT(Table1[[#This Row],[product_name]], 27)</f>
        <v>LOHAYA LCD/LED Remote Compa</v>
      </c>
      <c r="D235" s="5" t="s">
        <v>462</v>
      </c>
      <c r="E235" s="5" t="str">
        <f>TRIM(LEFT(Table1[[#This Row],[category]], FIND("|", Table1[[#This Row],[category]]) - 1))</f>
        <v>Electronics</v>
      </c>
      <c r="F235" s="5" t="str">
        <f>TRIM(MID(Table1[[#This Row],[category]], FIND("|", Table1[[#This Row],[category]]) + 1, FIND("|", Table1[[#This Row],[category]], FIND("|", Table1[[#This Row],[category]]) + 1) - FIND("|", Table1[[#This Row],[category]]) - 1))</f>
        <v>HomeTheater,TV&amp;Video</v>
      </c>
      <c r="G235" s="5" t="str">
        <f>TRIM(MID(Table1[[#This Row],[category]], FIND("|", Table1[[#This Row],[category]], FIND("|", Table1[[#This Row],[category]]) + 1) + 1, FIND("|", Table1[[#This Row],[category]], FIND("|", Table1[[#This Row],[category]], FIND("|", Table1[[#This Row],[category]]) + 1) + 1) - FIND("|", Table1[[#This Row],[category]], FIND("|", Table1[[#This Row],[category]]) + 1) - 1))</f>
        <v>Accessories</v>
      </c>
      <c r="H235" s="5">
        <v>299</v>
      </c>
      <c r="I235" s="6">
        <v>1199</v>
      </c>
      <c r="J235" s="7">
        <v>0.75</v>
      </c>
      <c r="K235" s="7" t="str">
        <f>IF(Table1[[#This Row],[discount_percentage]]&gt;=50%, "YES", "NO")</f>
        <v>YES</v>
      </c>
      <c r="L235" s="7" t="str">
        <f>IF(Table1[[#This Row],[discount_percentage]]&lt;20%, "&lt;20%", IF(Table1[[#This Row],[discount_percentage]]&lt;=40%, "20%-40%", IF(Table1[[#This Row],[discount_percentage]]&lt;=60%, "41%-60%", IF(Table1[[#This Row],[discount_percentage]]&lt;=80%, "61%-80%", "&gt;80%"))))</f>
        <v>61%-80%</v>
      </c>
      <c r="M235" s="7" t="str">
        <f>IF(Table1[[#This Row],[discounted_price]]&lt;200, "&lt;200", IF(Table1[[#This Row],[discounted_price]]&lt;=500, "200-500", "&gt;500"))</f>
        <v>200-500</v>
      </c>
      <c r="N235" s="5">
        <v>3.5</v>
      </c>
      <c r="O235" s="8">
        <v>466</v>
      </c>
      <c r="P235" s="9" t="str">
        <f>IF(Table1[[#This Row],[rating_count]]&gt;1000, "More than 1000", "Fewer than 1000")</f>
        <v>Fewer than 1000</v>
      </c>
      <c r="Q235" s="8">
        <f>IFERROR( VALUE(Table1[[#This Row],[rating]]) * VALUE((Table1[[#This Row],[rating_count]]/1000)), 0)</f>
        <v>1.631</v>
      </c>
      <c r="R235" s="6">
        <f>IFERROR( VALUE(Table1[[#This Row],[actual_price]]) * VALUE(Table1[[#This Row],[rating_count]]), 0)</f>
        <v>558734</v>
      </c>
      <c r="S235" s="5" t="s">
        <v>2077</v>
      </c>
      <c r="T235" s="5" t="s">
        <v>2078</v>
      </c>
      <c r="U235" s="5" t="s">
        <v>2079</v>
      </c>
      <c r="V235" s="5" t="s">
        <v>2080</v>
      </c>
      <c r="W235" s="5" t="s">
        <v>2081</v>
      </c>
      <c r="X235" s="5" t="s">
        <v>2082</v>
      </c>
      <c r="Y235" s="5" t="s">
        <v>2083</v>
      </c>
      <c r="Z235" s="5" t="s">
        <v>2084</v>
      </c>
    </row>
    <row r="236" spans="1:26" ht="15.75">
      <c r="A236" s="5" t="s">
        <v>2085</v>
      </c>
      <c r="B236" s="5" t="s">
        <v>2086</v>
      </c>
      <c r="C236" s="5" t="str">
        <f>LEFT(Table1[[#This Row],[product_name]], 27)</f>
        <v>Zebronics CU3100V Fast char</v>
      </c>
      <c r="D236" s="5" t="s">
        <v>18</v>
      </c>
      <c r="E236" s="5" t="str">
        <f>TRIM(LEFT(Table1[[#This Row],[category]], FIND("|", Table1[[#This Row],[category]]) - 1))</f>
        <v>Computers&amp;Accessories</v>
      </c>
      <c r="F236" s="5" t="str">
        <f>TRIM(MID(Table1[[#This Row],[category]], FIND("|", Table1[[#This Row],[category]]) + 1, FIND("|", Table1[[#This Row],[category]], FIND("|", Table1[[#This Row],[category]]) + 1) - FIND("|", Table1[[#This Row],[category]]) - 1))</f>
        <v>Accessories&amp;Peripherals</v>
      </c>
      <c r="G23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6" s="5">
        <v>128.31</v>
      </c>
      <c r="I236" s="6">
        <v>549</v>
      </c>
      <c r="J236" s="7">
        <v>0.77</v>
      </c>
      <c r="K236" s="7" t="str">
        <f>IF(Table1[[#This Row],[discount_percentage]]&gt;=50%, "YES", "NO")</f>
        <v>YES</v>
      </c>
      <c r="L236" s="7" t="str">
        <f>IF(Table1[[#This Row],[discount_percentage]]&lt;20%, "&lt;20%", IF(Table1[[#This Row],[discount_percentage]]&lt;=40%, "20%-40%", IF(Table1[[#This Row],[discount_percentage]]&lt;=60%, "41%-60%", IF(Table1[[#This Row],[discount_percentage]]&lt;=80%, "61%-80%", "&gt;80%"))))</f>
        <v>61%-80%</v>
      </c>
      <c r="M236" s="7" t="str">
        <f>IF(Table1[[#This Row],[discounted_price]]&lt;200, "&lt;200", IF(Table1[[#This Row],[discounted_price]]&lt;=500, "200-500", "&gt;500"))</f>
        <v>&lt;200</v>
      </c>
      <c r="N236" s="5">
        <v>3.9</v>
      </c>
      <c r="O236" s="8">
        <v>61</v>
      </c>
      <c r="P236" s="9" t="str">
        <f>IF(Table1[[#This Row],[rating_count]]&gt;1000, "More than 1000", "Fewer than 1000")</f>
        <v>Fewer than 1000</v>
      </c>
      <c r="Q236" s="8">
        <f>IFERROR( VALUE(Table1[[#This Row],[rating]]) * VALUE((Table1[[#This Row],[rating_count]]/1000)), 0)</f>
        <v>0.2379</v>
      </c>
      <c r="R236" s="6">
        <f>IFERROR( VALUE(Table1[[#This Row],[actual_price]]) * VALUE(Table1[[#This Row],[rating_count]]), 0)</f>
        <v>33489</v>
      </c>
      <c r="S236" s="5" t="s">
        <v>1716</v>
      </c>
      <c r="T236" s="5" t="s">
        <v>1717</v>
      </c>
      <c r="U236" s="5" t="s">
        <v>1718</v>
      </c>
      <c r="V236" s="5" t="s">
        <v>1719</v>
      </c>
      <c r="W236" s="5" t="s">
        <v>1720</v>
      </c>
      <c r="X236" s="5" t="s">
        <v>1721</v>
      </c>
      <c r="Y236" s="5" t="s">
        <v>2087</v>
      </c>
      <c r="Z236" s="5" t="s">
        <v>2088</v>
      </c>
    </row>
    <row r="237" spans="1:26" ht="15.75">
      <c r="A237" s="5" t="s">
        <v>2089</v>
      </c>
      <c r="B237" s="5" t="s">
        <v>2090</v>
      </c>
      <c r="C237" s="5" t="str">
        <f>LEFT(Table1[[#This Row],[product_name]], 27)</f>
        <v xml:space="preserve">Belkin USB C to USB-C Fast </v>
      </c>
      <c r="D237" s="5" t="s">
        <v>18</v>
      </c>
      <c r="E237" s="5" t="str">
        <f>TRIM(LEFT(Table1[[#This Row],[category]], FIND("|", Table1[[#This Row],[category]]) - 1))</f>
        <v>Computers&amp;Accessories</v>
      </c>
      <c r="F237" s="5" t="str">
        <f>TRIM(MID(Table1[[#This Row],[category]], FIND("|", Table1[[#This Row],[category]]) + 1, FIND("|", Table1[[#This Row],[category]], FIND("|", Table1[[#This Row],[category]]) + 1) - FIND("|", Table1[[#This Row],[category]]) - 1))</f>
        <v>Accessories&amp;Peripherals</v>
      </c>
      <c r="G23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7" s="5">
        <v>599</v>
      </c>
      <c r="I237" s="6">
        <v>849</v>
      </c>
      <c r="J237" s="7">
        <v>0.28999999999999998</v>
      </c>
      <c r="K237" s="7" t="str">
        <f>IF(Table1[[#This Row],[discount_percentage]]&gt;=50%, "YES", "NO")</f>
        <v>NO</v>
      </c>
      <c r="L237" s="7" t="str">
        <f>IF(Table1[[#This Row],[discount_percentage]]&lt;20%, "&lt;20%", IF(Table1[[#This Row],[discount_percentage]]&lt;=40%, "20%-40%", IF(Table1[[#This Row],[discount_percentage]]&lt;=60%, "41%-60%", IF(Table1[[#This Row],[discount_percentage]]&lt;=80%, "61%-80%", "&gt;80%"))))</f>
        <v>20%-40%</v>
      </c>
      <c r="M237" s="7" t="str">
        <f>IF(Table1[[#This Row],[discounted_price]]&lt;200, "&lt;200", IF(Table1[[#This Row],[discounted_price]]&lt;=500, "200-500", "&gt;500"))</f>
        <v>&gt;500</v>
      </c>
      <c r="N237" s="5">
        <v>4.5</v>
      </c>
      <c r="O237" s="8">
        <v>474</v>
      </c>
      <c r="P237" s="9" t="str">
        <f>IF(Table1[[#This Row],[rating_count]]&gt;1000, "More than 1000", "Fewer than 1000")</f>
        <v>Fewer than 1000</v>
      </c>
      <c r="Q237" s="8">
        <f>IFERROR( VALUE(Table1[[#This Row],[rating]]) * VALUE((Table1[[#This Row],[rating_count]]/1000)), 0)</f>
        <v>2.133</v>
      </c>
      <c r="R237" s="6">
        <f>IFERROR( VALUE(Table1[[#This Row],[actual_price]]) * VALUE(Table1[[#This Row],[rating_count]]), 0)</f>
        <v>402426</v>
      </c>
      <c r="S237" s="5" t="s">
        <v>1468</v>
      </c>
      <c r="T237" s="5" t="s">
        <v>2091</v>
      </c>
      <c r="U237" s="5" t="s">
        <v>2092</v>
      </c>
      <c r="V237" s="5" t="s">
        <v>2093</v>
      </c>
      <c r="W237" s="5" t="s">
        <v>2094</v>
      </c>
      <c r="X237" s="5" t="s">
        <v>2095</v>
      </c>
      <c r="Y237" s="5" t="s">
        <v>2096</v>
      </c>
      <c r="Z237" s="5" t="s">
        <v>2097</v>
      </c>
    </row>
    <row r="238" spans="1:26" ht="15.75">
      <c r="A238" s="5" t="s">
        <v>2098</v>
      </c>
      <c r="B238" s="5" t="s">
        <v>2099</v>
      </c>
      <c r="C238" s="5" t="str">
        <f>LEFT(Table1[[#This Row],[product_name]], 27)</f>
        <v>7SEVEN¬Æ TCL Remote Control</v>
      </c>
      <c r="D238" s="5" t="s">
        <v>462</v>
      </c>
      <c r="E238" s="5" t="str">
        <f>TRIM(LEFT(Table1[[#This Row],[category]], FIND("|", Table1[[#This Row],[category]]) - 1))</f>
        <v>Electronics</v>
      </c>
      <c r="F238" s="5" t="str">
        <f>TRIM(MID(Table1[[#This Row],[category]], FIND("|", Table1[[#This Row],[category]]) + 1, FIND("|", Table1[[#This Row],[category]], FIND("|", Table1[[#This Row],[category]]) + 1) - FIND("|", Table1[[#This Row],[category]]) - 1))</f>
        <v>HomeTheater,TV&amp;Video</v>
      </c>
      <c r="G238" s="5" t="str">
        <f>TRIM(MID(Table1[[#This Row],[category]], FIND("|", Table1[[#This Row],[category]], FIND("|", Table1[[#This Row],[category]]) + 1) + 1, FIND("|", Table1[[#This Row],[category]], FIND("|", Table1[[#This Row],[category]], FIND("|", Table1[[#This Row],[category]]) + 1) + 1) - FIND("|", Table1[[#This Row],[category]], FIND("|", Table1[[#This Row],[category]]) + 1) - 1))</f>
        <v>Accessories</v>
      </c>
      <c r="H238" s="5">
        <v>399</v>
      </c>
      <c r="I238" s="6">
        <v>899</v>
      </c>
      <c r="J238" s="7">
        <v>0.56000000000000005</v>
      </c>
      <c r="K238" s="7" t="str">
        <f>IF(Table1[[#This Row],[discount_percentage]]&gt;=50%, "YES", "NO")</f>
        <v>YES</v>
      </c>
      <c r="L238" s="7" t="str">
        <f>IF(Table1[[#This Row],[discount_percentage]]&lt;20%, "&lt;20%", IF(Table1[[#This Row],[discount_percentage]]&lt;=40%, "20%-40%", IF(Table1[[#This Row],[discount_percentage]]&lt;=60%, "41%-60%", IF(Table1[[#This Row],[discount_percentage]]&lt;=80%, "61%-80%", "&gt;80%"))))</f>
        <v>41%-60%</v>
      </c>
      <c r="M238" s="7" t="str">
        <f>IF(Table1[[#This Row],[discounted_price]]&lt;200, "&lt;200", IF(Table1[[#This Row],[discounted_price]]&lt;=500, "200-500", "&gt;500"))</f>
        <v>200-500</v>
      </c>
      <c r="N238" s="5">
        <v>3.4</v>
      </c>
      <c r="O238" s="8">
        <v>431</v>
      </c>
      <c r="P238" s="9" t="str">
        <f>IF(Table1[[#This Row],[rating_count]]&gt;1000, "More than 1000", "Fewer than 1000")</f>
        <v>Fewer than 1000</v>
      </c>
      <c r="Q238" s="8">
        <f>IFERROR( VALUE(Table1[[#This Row],[rating]]) * VALUE((Table1[[#This Row],[rating_count]]/1000)), 0)</f>
        <v>1.4654</v>
      </c>
      <c r="R238" s="6">
        <f>IFERROR( VALUE(Table1[[#This Row],[actual_price]]) * VALUE(Table1[[#This Row],[rating_count]]), 0)</f>
        <v>387469</v>
      </c>
      <c r="S238" s="5" t="s">
        <v>2100</v>
      </c>
      <c r="T238" s="5" t="s">
        <v>2101</v>
      </c>
      <c r="U238" s="5" t="s">
        <v>2102</v>
      </c>
      <c r="V238" s="5" t="s">
        <v>2103</v>
      </c>
      <c r="W238" s="5" t="s">
        <v>2104</v>
      </c>
      <c r="X238" s="5" t="s">
        <v>2105</v>
      </c>
      <c r="Y238" s="5" t="s">
        <v>2106</v>
      </c>
      <c r="Z238" s="5" t="s">
        <v>2107</v>
      </c>
    </row>
    <row r="239" spans="1:26" ht="15.75">
      <c r="A239" s="5" t="s">
        <v>2108</v>
      </c>
      <c r="B239" s="5" t="s">
        <v>2109</v>
      </c>
      <c r="C239" s="5" t="str">
        <f>LEFT(Table1[[#This Row],[product_name]], 27)</f>
        <v>Wayona 3in1 Nylon Braided 6</v>
      </c>
      <c r="D239" s="5" t="s">
        <v>18</v>
      </c>
      <c r="E239" s="5" t="str">
        <f>TRIM(LEFT(Table1[[#This Row],[category]], FIND("|", Table1[[#This Row],[category]]) - 1))</f>
        <v>Computers&amp;Accessories</v>
      </c>
      <c r="F239" s="5" t="str">
        <f>TRIM(MID(Table1[[#This Row],[category]], FIND("|", Table1[[#This Row],[category]]) + 1, FIND("|", Table1[[#This Row],[category]], FIND("|", Table1[[#This Row],[category]]) + 1) - FIND("|", Table1[[#This Row],[category]]) - 1))</f>
        <v>Accessories&amp;Peripherals</v>
      </c>
      <c r="G23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9" s="5">
        <v>449</v>
      </c>
      <c r="I239" s="6">
        <v>1099</v>
      </c>
      <c r="J239" s="7">
        <v>0.59</v>
      </c>
      <c r="K239" s="7" t="str">
        <f>IF(Table1[[#This Row],[discount_percentage]]&gt;=50%, "YES", "NO")</f>
        <v>YES</v>
      </c>
      <c r="L239" s="7" t="str">
        <f>IF(Table1[[#This Row],[discount_percentage]]&lt;20%, "&lt;20%", IF(Table1[[#This Row],[discount_percentage]]&lt;=40%, "20%-40%", IF(Table1[[#This Row],[discount_percentage]]&lt;=60%, "41%-60%", IF(Table1[[#This Row],[discount_percentage]]&lt;=80%, "61%-80%", "&gt;80%"))))</f>
        <v>41%-60%</v>
      </c>
      <c r="M239" s="7" t="str">
        <f>IF(Table1[[#This Row],[discounted_price]]&lt;200, "&lt;200", IF(Table1[[#This Row],[discounted_price]]&lt;=500, "200-500", "&gt;500"))</f>
        <v>200-500</v>
      </c>
      <c r="N239" s="5">
        <v>4</v>
      </c>
      <c r="O239" s="8">
        <v>242</v>
      </c>
      <c r="P239" s="9" t="str">
        <f>IF(Table1[[#This Row],[rating_count]]&gt;1000, "More than 1000", "Fewer than 1000")</f>
        <v>Fewer than 1000</v>
      </c>
      <c r="Q239" s="8">
        <f>IFERROR( VALUE(Table1[[#This Row],[rating]]) * VALUE((Table1[[#This Row],[rating_count]]/1000)), 0)</f>
        <v>0.96799999999999997</v>
      </c>
      <c r="R239" s="6">
        <f>IFERROR( VALUE(Table1[[#This Row],[actual_price]]) * VALUE(Table1[[#This Row],[rating_count]]), 0)</f>
        <v>265958</v>
      </c>
      <c r="S239" s="5" t="s">
        <v>2110</v>
      </c>
      <c r="T239" s="5" t="s">
        <v>2111</v>
      </c>
      <c r="U239" s="5" t="s">
        <v>2112</v>
      </c>
      <c r="V239" s="5" t="s">
        <v>2113</v>
      </c>
      <c r="W239" s="5" t="s">
        <v>2114</v>
      </c>
      <c r="X239" s="5" t="s">
        <v>2115</v>
      </c>
      <c r="Y239" s="5" t="s">
        <v>2116</v>
      </c>
      <c r="Z239" s="5" t="s">
        <v>2117</v>
      </c>
    </row>
    <row r="240" spans="1:26" ht="15.75">
      <c r="A240" s="5" t="s">
        <v>2118</v>
      </c>
      <c r="B240" s="5" t="s">
        <v>2119</v>
      </c>
      <c r="C240" s="5" t="str">
        <f>LEFT(Table1[[#This Row],[product_name]], 27)</f>
        <v>Hi-Mobiler iPhone Charger L</v>
      </c>
      <c r="D240" s="5" t="s">
        <v>18</v>
      </c>
      <c r="E240" s="5" t="str">
        <f>TRIM(LEFT(Table1[[#This Row],[category]], FIND("|", Table1[[#This Row],[category]]) - 1))</f>
        <v>Computers&amp;Accessories</v>
      </c>
      <c r="F240" s="5" t="str">
        <f>TRIM(MID(Table1[[#This Row],[category]], FIND("|", Table1[[#This Row],[category]]) + 1, FIND("|", Table1[[#This Row],[category]], FIND("|", Table1[[#This Row],[category]]) + 1) - FIND("|", Table1[[#This Row],[category]]) - 1))</f>
        <v>Accessories&amp;Peripherals</v>
      </c>
      <c r="G24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0" s="5">
        <v>254</v>
      </c>
      <c r="I240" s="6">
        <v>799</v>
      </c>
      <c r="J240" s="7">
        <v>0.68</v>
      </c>
      <c r="K240" s="7" t="str">
        <f>IF(Table1[[#This Row],[discount_percentage]]&gt;=50%, "YES", "NO")</f>
        <v>YES</v>
      </c>
      <c r="L240" s="7" t="str">
        <f>IF(Table1[[#This Row],[discount_percentage]]&lt;20%, "&lt;20%", IF(Table1[[#This Row],[discount_percentage]]&lt;=40%, "20%-40%", IF(Table1[[#This Row],[discount_percentage]]&lt;=60%, "41%-60%", IF(Table1[[#This Row],[discount_percentage]]&lt;=80%, "61%-80%", "&gt;80%"))))</f>
        <v>61%-80%</v>
      </c>
      <c r="M240" s="7" t="str">
        <f>IF(Table1[[#This Row],[discounted_price]]&lt;200, "&lt;200", IF(Table1[[#This Row],[discounted_price]]&lt;=500, "200-500", "&gt;500"))</f>
        <v>200-500</v>
      </c>
      <c r="N240" s="5">
        <v>4</v>
      </c>
      <c r="O240" s="8">
        <v>2905</v>
      </c>
      <c r="P240" s="9" t="str">
        <f>IF(Table1[[#This Row],[rating_count]]&gt;1000, "More than 1000", "Fewer than 1000")</f>
        <v>More than 1000</v>
      </c>
      <c r="Q240" s="8">
        <f>IFERROR( VALUE(Table1[[#This Row],[rating]]) * VALUE((Table1[[#This Row],[rating_count]]/1000)), 0)</f>
        <v>11.62</v>
      </c>
      <c r="R240" s="6">
        <f>IFERROR( VALUE(Table1[[#This Row],[actual_price]]) * VALUE(Table1[[#This Row],[rating_count]]), 0)</f>
        <v>2321095</v>
      </c>
      <c r="S240" s="5" t="s">
        <v>2120</v>
      </c>
      <c r="T240" s="5" t="s">
        <v>2121</v>
      </c>
      <c r="U240" s="5" t="s">
        <v>2122</v>
      </c>
      <c r="V240" s="5" t="s">
        <v>2123</v>
      </c>
      <c r="W240" s="5" t="s">
        <v>2124</v>
      </c>
      <c r="X240" s="5" t="s">
        <v>2125</v>
      </c>
      <c r="Y240" s="5" t="s">
        <v>2126</v>
      </c>
      <c r="Z240" s="5" t="s">
        <v>2127</v>
      </c>
    </row>
    <row r="241" spans="1:26" ht="15.75">
      <c r="A241" s="5" t="s">
        <v>2128</v>
      </c>
      <c r="B241" s="5" t="s">
        <v>2129</v>
      </c>
      <c r="C241" s="5" t="str">
        <f>LEFT(Table1[[#This Row],[product_name]], 27)</f>
        <v>Amazon Basics 16-Gauge Spea</v>
      </c>
      <c r="D241" s="5" t="s">
        <v>2130</v>
      </c>
      <c r="E241" s="5" t="str">
        <f>TRIM(LEFT(Table1[[#This Row],[category]], FIND("|", Table1[[#This Row],[category]]) - 1))</f>
        <v>Electronics</v>
      </c>
      <c r="F241" s="5" t="str">
        <f>TRIM(MID(Table1[[#This Row],[category]], FIND("|", Table1[[#This Row],[category]]) + 1, FIND("|", Table1[[#This Row],[category]], FIND("|", Table1[[#This Row],[category]]) + 1) - FIND("|", Table1[[#This Row],[category]]) - 1))</f>
        <v>HomeTheater,TV&amp;Video</v>
      </c>
      <c r="G241" s="5" t="str">
        <f>TRIM(MID(Table1[[#This Row],[category]], FIND("|", Table1[[#This Row],[category]], FIND("|", Table1[[#This Row],[category]]) + 1) + 1, FIND("|", Table1[[#This Row],[category]], FIND("|", Table1[[#This Row],[category]], FIND("|", Table1[[#This Row],[category]]) + 1) + 1) - FIND("|", Table1[[#This Row],[category]], FIND("|", Table1[[#This Row],[category]]) + 1) - 1))</f>
        <v>Accessories</v>
      </c>
      <c r="H241" s="5">
        <v>399</v>
      </c>
      <c r="I241" s="6">
        <v>795</v>
      </c>
      <c r="J241" s="7">
        <v>0.5</v>
      </c>
      <c r="K241" s="7" t="str">
        <f>IF(Table1[[#This Row],[discount_percentage]]&gt;=50%, "YES", "NO")</f>
        <v>YES</v>
      </c>
      <c r="L241" s="7" t="str">
        <f>IF(Table1[[#This Row],[discount_percentage]]&lt;20%, "&lt;20%", IF(Table1[[#This Row],[discount_percentage]]&lt;=40%, "20%-40%", IF(Table1[[#This Row],[discount_percentage]]&lt;=60%, "41%-60%", IF(Table1[[#This Row],[discount_percentage]]&lt;=80%, "61%-80%", "&gt;80%"))))</f>
        <v>41%-60%</v>
      </c>
      <c r="M241" s="7" t="str">
        <f>IF(Table1[[#This Row],[discounted_price]]&lt;200, "&lt;200", IF(Table1[[#This Row],[discounted_price]]&lt;=500, "200-500", "&gt;500"))</f>
        <v>200-500</v>
      </c>
      <c r="N241" s="5">
        <v>4.4000000000000004</v>
      </c>
      <c r="O241" s="8">
        <v>12091</v>
      </c>
      <c r="P241" s="9" t="str">
        <f>IF(Table1[[#This Row],[rating_count]]&gt;1000, "More than 1000", "Fewer than 1000")</f>
        <v>More than 1000</v>
      </c>
      <c r="Q241" s="8">
        <f>IFERROR( VALUE(Table1[[#This Row],[rating]]) * VALUE((Table1[[#This Row],[rating_count]]/1000)), 0)</f>
        <v>53.200400000000002</v>
      </c>
      <c r="R241" s="6">
        <f>IFERROR( VALUE(Table1[[#This Row],[actual_price]]) * VALUE(Table1[[#This Row],[rating_count]]), 0)</f>
        <v>9612345</v>
      </c>
      <c r="S241" s="5" t="s">
        <v>2131</v>
      </c>
      <c r="T241" s="5" t="s">
        <v>2132</v>
      </c>
      <c r="U241" s="5" t="s">
        <v>2133</v>
      </c>
      <c r="V241" s="5" t="s">
        <v>2134</v>
      </c>
      <c r="W241" s="5" t="s">
        <v>2135</v>
      </c>
      <c r="X241" s="5" t="s">
        <v>2136</v>
      </c>
      <c r="Y241" s="5" t="s">
        <v>2137</v>
      </c>
      <c r="Z241" s="5" t="s">
        <v>2138</v>
      </c>
    </row>
    <row r="242" spans="1:26" ht="15.75">
      <c r="A242" s="5" t="s">
        <v>2139</v>
      </c>
      <c r="B242" s="5" t="s">
        <v>2140</v>
      </c>
      <c r="C242" s="5" t="str">
        <f>LEFT(Table1[[#This Row],[product_name]], 27)</f>
        <v>Ambrane 60W / 3A Fast Charg</v>
      </c>
      <c r="D242" s="5" t="s">
        <v>18</v>
      </c>
      <c r="E242" s="5" t="str">
        <f>TRIM(LEFT(Table1[[#This Row],[category]], FIND("|", Table1[[#This Row],[category]]) - 1))</f>
        <v>Computers&amp;Accessories</v>
      </c>
      <c r="F242" s="5" t="str">
        <f>TRIM(MID(Table1[[#This Row],[category]], FIND("|", Table1[[#This Row],[category]]) + 1, FIND("|", Table1[[#This Row],[category]], FIND("|", Table1[[#This Row],[category]]) + 1) - FIND("|", Table1[[#This Row],[category]]) - 1))</f>
        <v>Accessories&amp;Peripherals</v>
      </c>
      <c r="G24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2" s="5">
        <v>179</v>
      </c>
      <c r="I242" s="6">
        <v>399</v>
      </c>
      <c r="J242" s="7">
        <v>0.55000000000000004</v>
      </c>
      <c r="K242" s="7" t="str">
        <f>IF(Table1[[#This Row],[discount_percentage]]&gt;=50%, "YES", "NO")</f>
        <v>YES</v>
      </c>
      <c r="L242" s="7" t="str">
        <f>IF(Table1[[#This Row],[discount_percentage]]&lt;20%, "&lt;20%", IF(Table1[[#This Row],[discount_percentage]]&lt;=40%, "20%-40%", IF(Table1[[#This Row],[discount_percentage]]&lt;=60%, "41%-60%", IF(Table1[[#This Row],[discount_percentage]]&lt;=80%, "61%-80%", "&gt;80%"))))</f>
        <v>41%-60%</v>
      </c>
      <c r="M242" s="7" t="str">
        <f>IF(Table1[[#This Row],[discounted_price]]&lt;200, "&lt;200", IF(Table1[[#This Row],[discounted_price]]&lt;=500, "200-500", "&gt;500"))</f>
        <v>&lt;200</v>
      </c>
      <c r="N242" s="5">
        <v>4</v>
      </c>
      <c r="O242" s="8">
        <v>1423</v>
      </c>
      <c r="P242" s="9" t="str">
        <f>IF(Table1[[#This Row],[rating_count]]&gt;1000, "More than 1000", "Fewer than 1000")</f>
        <v>More than 1000</v>
      </c>
      <c r="Q242" s="8">
        <f>IFERROR( VALUE(Table1[[#This Row],[rating]]) * VALUE((Table1[[#This Row],[rating_count]]/1000)), 0)</f>
        <v>5.6920000000000002</v>
      </c>
      <c r="R242" s="6">
        <f>IFERROR( VALUE(Table1[[#This Row],[actual_price]]) * VALUE(Table1[[#This Row],[rating_count]]), 0)</f>
        <v>567777</v>
      </c>
      <c r="S242" s="5" t="s">
        <v>719</v>
      </c>
      <c r="T242" s="5" t="s">
        <v>720</v>
      </c>
      <c r="U242" s="5" t="s">
        <v>721</v>
      </c>
      <c r="V242" s="5" t="s">
        <v>722</v>
      </c>
      <c r="W242" s="5" t="s">
        <v>723</v>
      </c>
      <c r="X242" s="5" t="s">
        <v>13029</v>
      </c>
      <c r="Y242" s="5" t="s">
        <v>2141</v>
      </c>
      <c r="Z242" s="5" t="s">
        <v>2142</v>
      </c>
    </row>
    <row r="243" spans="1:26" ht="15.75">
      <c r="A243" s="5" t="s">
        <v>2143</v>
      </c>
      <c r="B243" s="5" t="s">
        <v>2144</v>
      </c>
      <c r="C243" s="5" t="str">
        <f>LEFT(Table1[[#This Row],[product_name]], 27)</f>
        <v>Wayona Usb Type C To Usb Ny</v>
      </c>
      <c r="D243" s="5" t="s">
        <v>18</v>
      </c>
      <c r="E243" s="5" t="str">
        <f>TRIM(LEFT(Table1[[#This Row],[category]], FIND("|", Table1[[#This Row],[category]]) - 1))</f>
        <v>Computers&amp;Accessories</v>
      </c>
      <c r="F243" s="5" t="str">
        <f>TRIM(MID(Table1[[#This Row],[category]], FIND("|", Table1[[#This Row],[category]]) + 1, FIND("|", Table1[[#This Row],[category]], FIND("|", Table1[[#This Row],[category]]) + 1) - FIND("|", Table1[[#This Row],[category]]) - 1))</f>
        <v>Accessories&amp;Peripherals</v>
      </c>
      <c r="G24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3" s="5">
        <v>339</v>
      </c>
      <c r="I243" s="6">
        <v>999</v>
      </c>
      <c r="J243" s="7">
        <v>0.66</v>
      </c>
      <c r="K243" s="7" t="str">
        <f>IF(Table1[[#This Row],[discount_percentage]]&gt;=50%, "YES", "NO")</f>
        <v>YES</v>
      </c>
      <c r="L243" s="7" t="str">
        <f>IF(Table1[[#This Row],[discount_percentage]]&lt;20%, "&lt;20%", IF(Table1[[#This Row],[discount_percentage]]&lt;=40%, "20%-40%", IF(Table1[[#This Row],[discount_percentage]]&lt;=60%, "41%-60%", IF(Table1[[#This Row],[discount_percentage]]&lt;=80%, "61%-80%", "&gt;80%"))))</f>
        <v>61%-80%</v>
      </c>
      <c r="M243" s="7" t="str">
        <f>IF(Table1[[#This Row],[discounted_price]]&lt;200, "&lt;200", IF(Table1[[#This Row],[discounted_price]]&lt;=500, "200-500", "&gt;500"))</f>
        <v>200-500</v>
      </c>
      <c r="N243" s="5">
        <v>4.3</v>
      </c>
      <c r="O243" s="8">
        <v>6255</v>
      </c>
      <c r="P243" s="9" t="str">
        <f>IF(Table1[[#This Row],[rating_count]]&gt;1000, "More than 1000", "Fewer than 1000")</f>
        <v>More than 1000</v>
      </c>
      <c r="Q243" s="8">
        <f>IFERROR( VALUE(Table1[[#This Row],[rating]]) * VALUE((Table1[[#This Row],[rating_count]]/1000)), 0)</f>
        <v>26.8965</v>
      </c>
      <c r="R243" s="6">
        <f>IFERROR( VALUE(Table1[[#This Row],[actual_price]]) * VALUE(Table1[[#This Row],[rating_count]]), 0)</f>
        <v>6248745</v>
      </c>
      <c r="S243" s="5" t="s">
        <v>1445</v>
      </c>
      <c r="T243" s="5" t="s">
        <v>1446</v>
      </c>
      <c r="U243" s="5" t="s">
        <v>1447</v>
      </c>
      <c r="V243" s="5" t="s">
        <v>1448</v>
      </c>
      <c r="W243" s="5" t="s">
        <v>1449</v>
      </c>
      <c r="X243" s="5" t="s">
        <v>13030</v>
      </c>
      <c r="Y243" s="5" t="s">
        <v>2145</v>
      </c>
      <c r="Z243" s="5" t="s">
        <v>2146</v>
      </c>
    </row>
    <row r="244" spans="1:26" ht="15.75">
      <c r="A244" s="5" t="s">
        <v>2147</v>
      </c>
      <c r="B244" s="5" t="s">
        <v>2148</v>
      </c>
      <c r="C244" s="5" t="str">
        <f>LEFT(Table1[[#This Row],[product_name]], 27)</f>
        <v xml:space="preserve">Caprigo Heavy Duty TV Wall </v>
      </c>
      <c r="D244" s="5" t="s">
        <v>643</v>
      </c>
      <c r="E244" s="5" t="str">
        <f>TRIM(LEFT(Table1[[#This Row],[category]], FIND("|", Table1[[#This Row],[category]]) - 1))</f>
        <v>Electronics</v>
      </c>
      <c r="F244" s="5" t="str">
        <f>TRIM(MID(Table1[[#This Row],[category]], FIND("|", Table1[[#This Row],[category]]) + 1, FIND("|", Table1[[#This Row],[category]], FIND("|", Table1[[#This Row],[category]]) + 1) - FIND("|", Table1[[#This Row],[category]]) - 1))</f>
        <v>HomeTheater,TV&amp;Video</v>
      </c>
      <c r="G244" s="5" t="str">
        <f>TRIM(MID(Table1[[#This Row],[category]], FIND("|", Table1[[#This Row],[category]], FIND("|", Table1[[#This Row],[category]]) + 1) + 1, FIND("|", Table1[[#This Row],[category]], FIND("|", Table1[[#This Row],[category]], FIND("|", Table1[[#This Row],[category]]) + 1) + 1) - FIND("|", Table1[[#This Row],[category]], FIND("|", Table1[[#This Row],[category]]) + 1) - 1))</f>
        <v>Accessories</v>
      </c>
      <c r="H244" s="5">
        <v>399</v>
      </c>
      <c r="I244" s="6">
        <v>999</v>
      </c>
      <c r="J244" s="7">
        <v>0.6</v>
      </c>
      <c r="K244" s="7" t="str">
        <f>IF(Table1[[#This Row],[discount_percentage]]&gt;=50%, "YES", "NO")</f>
        <v>YES</v>
      </c>
      <c r="L244" s="7" t="str">
        <f>IF(Table1[[#This Row],[discount_percentage]]&lt;20%, "&lt;20%", IF(Table1[[#This Row],[discount_percentage]]&lt;=40%, "20%-40%", IF(Table1[[#This Row],[discount_percentage]]&lt;=60%, "41%-60%", IF(Table1[[#This Row],[discount_percentage]]&lt;=80%, "61%-80%", "&gt;80%"))))</f>
        <v>41%-60%</v>
      </c>
      <c r="M244" s="7" t="str">
        <f>IF(Table1[[#This Row],[discounted_price]]&lt;200, "&lt;200", IF(Table1[[#This Row],[discounted_price]]&lt;=500, "200-500", "&gt;500"))</f>
        <v>200-500</v>
      </c>
      <c r="N244" s="5">
        <v>4</v>
      </c>
      <c r="O244" s="8">
        <v>1236</v>
      </c>
      <c r="P244" s="9" t="str">
        <f>IF(Table1[[#This Row],[rating_count]]&gt;1000, "More than 1000", "Fewer than 1000")</f>
        <v>More than 1000</v>
      </c>
      <c r="Q244" s="8">
        <f>IFERROR( VALUE(Table1[[#This Row],[rating]]) * VALUE((Table1[[#This Row],[rating_count]]/1000)), 0)</f>
        <v>4.944</v>
      </c>
      <c r="R244" s="6">
        <f>IFERROR( VALUE(Table1[[#This Row],[actual_price]]) * VALUE(Table1[[#This Row],[rating_count]]), 0)</f>
        <v>1234764</v>
      </c>
      <c r="S244" s="5" t="s">
        <v>2149</v>
      </c>
      <c r="T244" s="5" t="s">
        <v>2150</v>
      </c>
      <c r="U244" s="5" t="s">
        <v>2151</v>
      </c>
      <c r="V244" s="5" t="s">
        <v>2152</v>
      </c>
      <c r="W244" s="5" t="s">
        <v>2153</v>
      </c>
      <c r="X244" s="5" t="s">
        <v>2154</v>
      </c>
      <c r="Y244" s="5" t="s">
        <v>2155</v>
      </c>
      <c r="Z244" s="5" t="s">
        <v>2156</v>
      </c>
    </row>
    <row r="245" spans="1:26" ht="15.75">
      <c r="A245" s="5" t="s">
        <v>2157</v>
      </c>
      <c r="B245" s="5" t="s">
        <v>2158</v>
      </c>
      <c r="C245" s="5" t="str">
        <f>LEFT(Table1[[#This Row],[product_name]], 27)</f>
        <v>Smashtronics¬Æ - Case for F</v>
      </c>
      <c r="D245" s="5" t="s">
        <v>462</v>
      </c>
      <c r="E245" s="5" t="str">
        <f>TRIM(LEFT(Table1[[#This Row],[category]], FIND("|", Table1[[#This Row],[category]]) - 1))</f>
        <v>Electronics</v>
      </c>
      <c r="F245" s="5" t="str">
        <f>TRIM(MID(Table1[[#This Row],[category]], FIND("|", Table1[[#This Row],[category]]) + 1, FIND("|", Table1[[#This Row],[category]], FIND("|", Table1[[#This Row],[category]]) + 1) - FIND("|", Table1[[#This Row],[category]]) - 1))</f>
        <v>HomeTheater,TV&amp;Video</v>
      </c>
      <c r="G245" s="5" t="str">
        <f>TRIM(MID(Table1[[#This Row],[category]], FIND("|", Table1[[#This Row],[category]], FIND("|", Table1[[#This Row],[category]]) + 1) + 1, FIND("|", Table1[[#This Row],[category]], FIND("|", Table1[[#This Row],[category]], FIND("|", Table1[[#This Row],[category]]) + 1) + 1) - FIND("|", Table1[[#This Row],[category]], FIND("|", Table1[[#This Row],[category]]) + 1) - 1))</f>
        <v>Accessories</v>
      </c>
      <c r="H245" s="5">
        <v>199</v>
      </c>
      <c r="I245" s="6">
        <v>399</v>
      </c>
      <c r="J245" s="7">
        <v>0.5</v>
      </c>
      <c r="K245" s="7" t="str">
        <f>IF(Table1[[#This Row],[discount_percentage]]&gt;=50%, "YES", "NO")</f>
        <v>YES</v>
      </c>
      <c r="L245" s="7" t="str">
        <f>IF(Table1[[#This Row],[discount_percentage]]&lt;20%, "&lt;20%", IF(Table1[[#This Row],[discount_percentage]]&lt;=40%, "20%-40%", IF(Table1[[#This Row],[discount_percentage]]&lt;=60%, "41%-60%", IF(Table1[[#This Row],[discount_percentage]]&lt;=80%, "61%-80%", "&gt;80%"))))</f>
        <v>41%-60%</v>
      </c>
      <c r="M245" s="7" t="str">
        <f>IF(Table1[[#This Row],[discounted_price]]&lt;200, "&lt;200", IF(Table1[[#This Row],[discounted_price]]&lt;=500, "200-500", "&gt;500"))</f>
        <v>&lt;200</v>
      </c>
      <c r="N245" s="5">
        <v>4.2</v>
      </c>
      <c r="O245" s="8">
        <v>1335</v>
      </c>
      <c r="P245" s="9" t="str">
        <f>IF(Table1[[#This Row],[rating_count]]&gt;1000, "More than 1000", "Fewer than 1000")</f>
        <v>More than 1000</v>
      </c>
      <c r="Q245" s="8">
        <f>IFERROR( VALUE(Table1[[#This Row],[rating]]) * VALUE((Table1[[#This Row],[rating_count]]/1000)), 0)</f>
        <v>5.6070000000000002</v>
      </c>
      <c r="R245" s="6">
        <f>IFERROR( VALUE(Table1[[#This Row],[actual_price]]) * VALUE(Table1[[#This Row],[rating_count]]), 0)</f>
        <v>532665</v>
      </c>
      <c r="S245" s="5" t="s">
        <v>2159</v>
      </c>
      <c r="T245" s="5" t="s">
        <v>2160</v>
      </c>
      <c r="U245" s="5" t="s">
        <v>2161</v>
      </c>
      <c r="V245" s="5" t="s">
        <v>2162</v>
      </c>
      <c r="W245" s="5" t="s">
        <v>2163</v>
      </c>
      <c r="X245" s="5" t="s">
        <v>2164</v>
      </c>
      <c r="Y245" s="5" t="s">
        <v>2165</v>
      </c>
      <c r="Z245" s="5" t="s">
        <v>2166</v>
      </c>
    </row>
    <row r="246" spans="1:26" ht="15.75">
      <c r="A246" s="5" t="s">
        <v>2167</v>
      </c>
      <c r="B246" s="5" t="s">
        <v>2168</v>
      </c>
      <c r="C246" s="5" t="str">
        <f>LEFT(Table1[[#This Row],[product_name]], 27)</f>
        <v xml:space="preserve">Electvision Remote Control </v>
      </c>
      <c r="D246" s="5" t="s">
        <v>462</v>
      </c>
      <c r="E246" s="5" t="str">
        <f>TRIM(LEFT(Table1[[#This Row],[category]], FIND("|", Table1[[#This Row],[category]]) - 1))</f>
        <v>Electronics</v>
      </c>
      <c r="F246" s="5" t="str">
        <f>TRIM(MID(Table1[[#This Row],[category]], FIND("|", Table1[[#This Row],[category]]) + 1, FIND("|", Table1[[#This Row],[category]], FIND("|", Table1[[#This Row],[category]]) + 1) - FIND("|", Table1[[#This Row],[category]]) - 1))</f>
        <v>HomeTheater,TV&amp;Video</v>
      </c>
      <c r="G246" s="5" t="str">
        <f>TRIM(MID(Table1[[#This Row],[category]], FIND("|", Table1[[#This Row],[category]], FIND("|", Table1[[#This Row],[category]]) + 1) + 1, FIND("|", Table1[[#This Row],[category]], FIND("|", Table1[[#This Row],[category]], FIND("|", Table1[[#This Row],[category]]) + 1) + 1) - FIND("|", Table1[[#This Row],[category]], FIND("|", Table1[[#This Row],[category]]) + 1) - 1))</f>
        <v>Accessories</v>
      </c>
      <c r="H246" s="5">
        <v>349</v>
      </c>
      <c r="I246" s="6">
        <v>1999</v>
      </c>
      <c r="J246" s="7">
        <v>0.83</v>
      </c>
      <c r="K246" s="7" t="str">
        <f>IF(Table1[[#This Row],[discount_percentage]]&gt;=50%, "YES", "NO")</f>
        <v>YES</v>
      </c>
      <c r="L246" s="7" t="str">
        <f>IF(Table1[[#This Row],[discount_percentage]]&lt;20%, "&lt;20%", IF(Table1[[#This Row],[discount_percentage]]&lt;=40%, "20%-40%", IF(Table1[[#This Row],[discount_percentage]]&lt;=60%, "41%-60%", IF(Table1[[#This Row],[discount_percentage]]&lt;=80%, "61%-80%", "&gt;80%"))))</f>
        <v>&gt;80%</v>
      </c>
      <c r="M246" s="7" t="str">
        <f>IF(Table1[[#This Row],[discounted_price]]&lt;200, "&lt;200", IF(Table1[[#This Row],[discounted_price]]&lt;=500, "200-500", "&gt;500"))</f>
        <v>200-500</v>
      </c>
      <c r="N246" s="5">
        <v>3.8</v>
      </c>
      <c r="O246" s="8">
        <v>197</v>
      </c>
      <c r="P246" s="9" t="str">
        <f>IF(Table1[[#This Row],[rating_count]]&gt;1000, "More than 1000", "Fewer than 1000")</f>
        <v>Fewer than 1000</v>
      </c>
      <c r="Q246" s="8">
        <f>IFERROR( VALUE(Table1[[#This Row],[rating]]) * VALUE((Table1[[#This Row],[rating_count]]/1000)), 0)</f>
        <v>0.74860000000000004</v>
      </c>
      <c r="R246" s="6">
        <f>IFERROR( VALUE(Table1[[#This Row],[actual_price]]) * VALUE(Table1[[#This Row],[rating_count]]), 0)</f>
        <v>393803</v>
      </c>
      <c r="S246" s="5" t="s">
        <v>2169</v>
      </c>
      <c r="T246" s="5" t="s">
        <v>2170</v>
      </c>
      <c r="U246" s="5" t="s">
        <v>2171</v>
      </c>
      <c r="V246" s="5" t="s">
        <v>2172</v>
      </c>
      <c r="W246" s="5" t="s">
        <v>2173</v>
      </c>
      <c r="X246" s="5" t="s">
        <v>2174</v>
      </c>
      <c r="Y246" s="5" t="s">
        <v>2175</v>
      </c>
      <c r="Z246" s="5" t="s">
        <v>2176</v>
      </c>
    </row>
    <row r="247" spans="1:26" ht="15.75">
      <c r="A247" s="5" t="s">
        <v>2177</v>
      </c>
      <c r="B247" s="5" t="s">
        <v>2178</v>
      </c>
      <c r="C247" s="5" t="str">
        <f>LEFT(Table1[[#This Row],[product_name]], 27)</f>
        <v>Boat A 350 Type C Cable 1.5</v>
      </c>
      <c r="D247" s="5" t="s">
        <v>18</v>
      </c>
      <c r="E247" s="5" t="str">
        <f>TRIM(LEFT(Table1[[#This Row],[category]], FIND("|", Table1[[#This Row],[category]]) - 1))</f>
        <v>Computers&amp;Accessories</v>
      </c>
      <c r="F247" s="5" t="str">
        <f>TRIM(MID(Table1[[#This Row],[category]], FIND("|", Table1[[#This Row],[category]]) + 1, FIND("|", Table1[[#This Row],[category]], FIND("|", Table1[[#This Row],[category]]) + 1) - FIND("|", Table1[[#This Row],[category]]) - 1))</f>
        <v>Accessories&amp;Peripherals</v>
      </c>
      <c r="G24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7" s="5">
        <v>299</v>
      </c>
      <c r="I247" s="6">
        <v>798</v>
      </c>
      <c r="J247" s="7">
        <v>0.63</v>
      </c>
      <c r="K247" s="7" t="str">
        <f>IF(Table1[[#This Row],[discount_percentage]]&gt;=50%, "YES", "NO")</f>
        <v>YES</v>
      </c>
      <c r="L247" s="7" t="str">
        <f>IF(Table1[[#This Row],[discount_percentage]]&lt;20%, "&lt;20%", IF(Table1[[#This Row],[discount_percentage]]&lt;=40%, "20%-40%", IF(Table1[[#This Row],[discount_percentage]]&lt;=60%, "41%-60%", IF(Table1[[#This Row],[discount_percentage]]&lt;=80%, "61%-80%", "&gt;80%"))))</f>
        <v>61%-80%</v>
      </c>
      <c r="M247" s="7" t="str">
        <f>IF(Table1[[#This Row],[discounted_price]]&lt;200, "&lt;200", IF(Table1[[#This Row],[discounted_price]]&lt;=500, "200-500", "&gt;500"))</f>
        <v>200-500</v>
      </c>
      <c r="N247" s="5">
        <v>4.4000000000000004</v>
      </c>
      <c r="O247" s="8">
        <v>28791</v>
      </c>
      <c r="P247" s="9" t="str">
        <f>IF(Table1[[#This Row],[rating_count]]&gt;1000, "More than 1000", "Fewer than 1000")</f>
        <v>More than 1000</v>
      </c>
      <c r="Q247" s="8">
        <f>IFERROR( VALUE(Table1[[#This Row],[rating]]) * VALUE((Table1[[#This Row],[rating_count]]/1000)), 0)</f>
        <v>126.68040000000001</v>
      </c>
      <c r="R247" s="6">
        <f>IFERROR( VALUE(Table1[[#This Row],[actual_price]]) * VALUE(Table1[[#This Row],[rating_count]]), 0)</f>
        <v>22975218</v>
      </c>
      <c r="S247" s="5" t="s">
        <v>2179</v>
      </c>
      <c r="T247" s="5" t="s">
        <v>781</v>
      </c>
      <c r="U247" s="5" t="s">
        <v>782</v>
      </c>
      <c r="V247" s="5" t="s">
        <v>783</v>
      </c>
      <c r="W247" s="5" t="s">
        <v>784</v>
      </c>
      <c r="X247" s="5" t="s">
        <v>785</v>
      </c>
      <c r="Y247" s="5" t="s">
        <v>786</v>
      </c>
      <c r="Z247" s="5" t="s">
        <v>2180</v>
      </c>
    </row>
    <row r="248" spans="1:26" ht="15.75">
      <c r="A248" s="5" t="s">
        <v>2181</v>
      </c>
      <c r="B248" s="5" t="s">
        <v>2182</v>
      </c>
      <c r="C248" s="5" t="str">
        <f>LEFT(Table1[[#This Row],[product_name]], 27)</f>
        <v>pTron Solero M241 2.4A Micr</v>
      </c>
      <c r="D248" s="5" t="s">
        <v>18</v>
      </c>
      <c r="E248" s="5" t="str">
        <f>TRIM(LEFT(Table1[[#This Row],[category]], FIND("|", Table1[[#This Row],[category]]) - 1))</f>
        <v>Computers&amp;Accessories</v>
      </c>
      <c r="F248" s="5" t="str">
        <f>TRIM(MID(Table1[[#This Row],[category]], FIND("|", Table1[[#This Row],[category]]) + 1, FIND("|", Table1[[#This Row],[category]], FIND("|", Table1[[#This Row],[category]]) + 1) - FIND("|", Table1[[#This Row],[category]]) - 1))</f>
        <v>Accessories&amp;Peripherals</v>
      </c>
      <c r="G24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8" s="5">
        <v>89</v>
      </c>
      <c r="I248" s="6">
        <v>800</v>
      </c>
      <c r="J248" s="7">
        <v>0.89</v>
      </c>
      <c r="K248" s="7" t="str">
        <f>IF(Table1[[#This Row],[discount_percentage]]&gt;=50%, "YES", "NO")</f>
        <v>YES</v>
      </c>
      <c r="L248" s="7" t="str">
        <f>IF(Table1[[#This Row],[discount_percentage]]&lt;20%, "&lt;20%", IF(Table1[[#This Row],[discount_percentage]]&lt;=40%, "20%-40%", IF(Table1[[#This Row],[discount_percentage]]&lt;=60%, "41%-60%", IF(Table1[[#This Row],[discount_percentage]]&lt;=80%, "61%-80%", "&gt;80%"))))</f>
        <v>&gt;80%</v>
      </c>
      <c r="M248" s="7" t="str">
        <f>IF(Table1[[#This Row],[discounted_price]]&lt;200, "&lt;200", IF(Table1[[#This Row],[discounted_price]]&lt;=500, "200-500", "&gt;500"))</f>
        <v>&lt;200</v>
      </c>
      <c r="N248" s="5">
        <v>3.9</v>
      </c>
      <c r="O248" s="8">
        <v>1075</v>
      </c>
      <c r="P248" s="9" t="str">
        <f>IF(Table1[[#This Row],[rating_count]]&gt;1000, "More than 1000", "Fewer than 1000")</f>
        <v>More than 1000</v>
      </c>
      <c r="Q248" s="8">
        <f>IFERROR( VALUE(Table1[[#This Row],[rating]]) * VALUE((Table1[[#This Row],[rating_count]]/1000)), 0)</f>
        <v>4.1924999999999999</v>
      </c>
      <c r="R248" s="6">
        <f>IFERROR( VALUE(Table1[[#This Row],[actual_price]]) * VALUE(Table1[[#This Row],[rating_count]]), 0)</f>
        <v>860000</v>
      </c>
      <c r="S248" s="5" t="s">
        <v>2183</v>
      </c>
      <c r="T248" s="5" t="s">
        <v>343</v>
      </c>
      <c r="U248" s="5" t="s">
        <v>344</v>
      </c>
      <c r="V248" s="5" t="s">
        <v>345</v>
      </c>
      <c r="W248" s="5" t="s">
        <v>346</v>
      </c>
      <c r="X248" s="5" t="s">
        <v>347</v>
      </c>
      <c r="Y248" s="5" t="s">
        <v>2184</v>
      </c>
      <c r="Z248" s="5" t="s">
        <v>2185</v>
      </c>
    </row>
    <row r="249" spans="1:26" ht="15.75">
      <c r="A249" s="5" t="s">
        <v>2186</v>
      </c>
      <c r="B249" s="5" t="s">
        <v>2187</v>
      </c>
      <c r="C249" s="5" t="str">
        <f>LEFT(Table1[[#This Row],[product_name]], 27)</f>
        <v xml:space="preserve">AmazonBasics USB Type-C to </v>
      </c>
      <c r="D249" s="5" t="s">
        <v>18</v>
      </c>
      <c r="E249" s="5" t="str">
        <f>TRIM(LEFT(Table1[[#This Row],[category]], FIND("|", Table1[[#This Row],[category]]) - 1))</f>
        <v>Computers&amp;Accessories</v>
      </c>
      <c r="F249" s="5" t="str">
        <f>TRIM(MID(Table1[[#This Row],[category]], FIND("|", Table1[[#This Row],[category]]) + 1, FIND("|", Table1[[#This Row],[category]], FIND("|", Table1[[#This Row],[category]]) + 1) - FIND("|", Table1[[#This Row],[category]]) - 1))</f>
        <v>Accessories&amp;Peripherals</v>
      </c>
      <c r="G24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9" s="5">
        <v>549</v>
      </c>
      <c r="I249" s="6">
        <v>995</v>
      </c>
      <c r="J249" s="7">
        <v>0.45</v>
      </c>
      <c r="K249" s="7" t="str">
        <f>IF(Table1[[#This Row],[discount_percentage]]&gt;=50%, "YES", "NO")</f>
        <v>NO</v>
      </c>
      <c r="L249" s="7" t="str">
        <f>IF(Table1[[#This Row],[discount_percentage]]&lt;20%, "&lt;20%", IF(Table1[[#This Row],[discount_percentage]]&lt;=40%, "20%-40%", IF(Table1[[#This Row],[discount_percentage]]&lt;=60%, "41%-60%", IF(Table1[[#This Row],[discount_percentage]]&lt;=80%, "61%-80%", "&gt;80%"))))</f>
        <v>41%-60%</v>
      </c>
      <c r="M249" s="7" t="str">
        <f>IF(Table1[[#This Row],[discounted_price]]&lt;200, "&lt;200", IF(Table1[[#This Row],[discounted_price]]&lt;=500, "200-500", "&gt;500"))</f>
        <v>&gt;500</v>
      </c>
      <c r="N249" s="5">
        <v>4.2</v>
      </c>
      <c r="O249" s="8">
        <v>29746</v>
      </c>
      <c r="P249" s="9" t="str">
        <f>IF(Table1[[#This Row],[rating_count]]&gt;1000, "More than 1000", "Fewer than 1000")</f>
        <v>More than 1000</v>
      </c>
      <c r="Q249" s="8">
        <f>IFERROR( VALUE(Table1[[#This Row],[rating]]) * VALUE((Table1[[#This Row],[rating_count]]/1000)), 0)</f>
        <v>124.9332</v>
      </c>
      <c r="R249" s="6">
        <f>IFERROR( VALUE(Table1[[#This Row],[actual_price]]) * VALUE(Table1[[#This Row],[rating_count]]), 0)</f>
        <v>29597270</v>
      </c>
      <c r="S249" s="5" t="s">
        <v>2188</v>
      </c>
      <c r="T249" s="5" t="s">
        <v>599</v>
      </c>
      <c r="U249" s="5" t="s">
        <v>600</v>
      </c>
      <c r="V249" s="5" t="s">
        <v>601</v>
      </c>
      <c r="W249" s="5" t="s">
        <v>602</v>
      </c>
      <c r="X249" s="5" t="s">
        <v>603</v>
      </c>
      <c r="Y249" s="5" t="s">
        <v>2189</v>
      </c>
      <c r="Z249" s="5" t="s">
        <v>2190</v>
      </c>
    </row>
    <row r="250" spans="1:26" ht="15.75">
      <c r="A250" s="5" t="s">
        <v>2191</v>
      </c>
      <c r="B250" s="5" t="s">
        <v>2192</v>
      </c>
      <c r="C250" s="5" t="str">
        <f>LEFT(Table1[[#This Row],[product_name]], 27)</f>
        <v>Croma 3A Fast charge 1m Typ</v>
      </c>
      <c r="D250" s="5" t="s">
        <v>18</v>
      </c>
      <c r="E250" s="5" t="str">
        <f>TRIM(LEFT(Table1[[#This Row],[category]], FIND("|", Table1[[#This Row],[category]]) - 1))</f>
        <v>Computers&amp;Accessories</v>
      </c>
      <c r="F250" s="5" t="str">
        <f>TRIM(MID(Table1[[#This Row],[category]], FIND("|", Table1[[#This Row],[category]]) + 1, FIND("|", Table1[[#This Row],[category]], FIND("|", Table1[[#This Row],[category]]) + 1) - FIND("|", Table1[[#This Row],[category]]) - 1))</f>
        <v>Accessories&amp;Peripherals</v>
      </c>
      <c r="G25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0" s="5">
        <v>129</v>
      </c>
      <c r="I250" s="6">
        <v>1000</v>
      </c>
      <c r="J250" s="7">
        <v>0.87</v>
      </c>
      <c r="K250" s="7" t="str">
        <f>IF(Table1[[#This Row],[discount_percentage]]&gt;=50%, "YES", "NO")</f>
        <v>YES</v>
      </c>
      <c r="L250" s="7" t="str">
        <f>IF(Table1[[#This Row],[discount_percentage]]&lt;20%, "&lt;20%", IF(Table1[[#This Row],[discount_percentage]]&lt;=40%, "20%-40%", IF(Table1[[#This Row],[discount_percentage]]&lt;=60%, "41%-60%", IF(Table1[[#This Row],[discount_percentage]]&lt;=80%, "61%-80%", "&gt;80%"))))</f>
        <v>&gt;80%</v>
      </c>
      <c r="M250" s="7" t="str">
        <f>IF(Table1[[#This Row],[discounted_price]]&lt;200, "&lt;200", IF(Table1[[#This Row],[discounted_price]]&lt;=500, "200-500", "&gt;500"))</f>
        <v>&lt;200</v>
      </c>
      <c r="N250" s="5">
        <v>3.9</v>
      </c>
      <c r="O250" s="8">
        <v>295</v>
      </c>
      <c r="P250" s="9" t="str">
        <f>IF(Table1[[#This Row],[rating_count]]&gt;1000, "More than 1000", "Fewer than 1000")</f>
        <v>Fewer than 1000</v>
      </c>
      <c r="Q250" s="8">
        <f>IFERROR( VALUE(Table1[[#This Row],[rating]]) * VALUE((Table1[[#This Row],[rating_count]]/1000)), 0)</f>
        <v>1.1504999999999999</v>
      </c>
      <c r="R250" s="6">
        <f>IFERROR( VALUE(Table1[[#This Row],[actual_price]]) * VALUE(Table1[[#This Row],[rating_count]]), 0)</f>
        <v>295000</v>
      </c>
      <c r="S250" s="5" t="s">
        <v>2193</v>
      </c>
      <c r="T250" s="5" t="s">
        <v>2194</v>
      </c>
      <c r="U250" s="5" t="s">
        <v>2195</v>
      </c>
      <c r="V250" s="5" t="s">
        <v>2196</v>
      </c>
      <c r="W250" s="5" t="s">
        <v>2197</v>
      </c>
      <c r="X250" s="5" t="s">
        <v>2198</v>
      </c>
      <c r="Y250" s="5" t="s">
        <v>2199</v>
      </c>
      <c r="Z250" s="5" t="s">
        <v>2200</v>
      </c>
    </row>
    <row r="251" spans="1:26" ht="15.75">
      <c r="A251" s="5" t="s">
        <v>2201</v>
      </c>
      <c r="B251" s="5" t="s">
        <v>2202</v>
      </c>
      <c r="C251" s="5" t="str">
        <f>LEFT(Table1[[#This Row],[product_name]], 27)</f>
        <v>Sony Bravia 164 cm (65 inch</v>
      </c>
      <c r="D251" s="5" t="s">
        <v>169</v>
      </c>
      <c r="E251" s="5" t="str">
        <f>TRIM(LEFT(Table1[[#This Row],[category]], FIND("|", Table1[[#This Row],[category]]) - 1))</f>
        <v>Electronics</v>
      </c>
      <c r="F251" s="5" t="str">
        <f>TRIM(MID(Table1[[#This Row],[category]], FIND("|", Table1[[#This Row],[category]]) + 1, FIND("|", Table1[[#This Row],[category]], FIND("|", Table1[[#This Row],[category]]) + 1) - FIND("|", Table1[[#This Row],[category]]) - 1))</f>
        <v>HomeTheater,TV&amp;Video</v>
      </c>
      <c r="G251" s="5" t="str">
        <f>TRIM(MID(Table1[[#This Row],[category]], FIND("|", Table1[[#This Row],[category]], FIND("|", Table1[[#This Row],[category]]) + 1) + 1, FIND("|", Table1[[#This Row],[category]], FIND("|", Table1[[#This Row],[category]], FIND("|", Table1[[#This Row],[category]]) + 1) + 1) - FIND("|", Table1[[#This Row],[category]], FIND("|", Table1[[#This Row],[category]]) + 1) - 1))</f>
        <v>Televisions</v>
      </c>
      <c r="H251" s="6">
        <v>77990</v>
      </c>
      <c r="I251" s="6" t="s">
        <v>13035</v>
      </c>
      <c r="J251" s="7">
        <v>0.44</v>
      </c>
      <c r="K251" s="7" t="str">
        <f>IF(Table1[[#This Row],[discount_percentage]]&gt;=50%, "YES", "NO")</f>
        <v>NO</v>
      </c>
      <c r="L251" s="7" t="str">
        <f>IF(Table1[[#This Row],[discount_percentage]]&lt;20%, "&lt;20%", IF(Table1[[#This Row],[discount_percentage]]&lt;=40%, "20%-40%", IF(Table1[[#This Row],[discount_percentage]]&lt;=60%, "41%-60%", IF(Table1[[#This Row],[discount_percentage]]&lt;=80%, "61%-80%", "&gt;80%"))))</f>
        <v>41%-60%</v>
      </c>
      <c r="M251" s="7" t="str">
        <f>IF(Table1[[#This Row],[discounted_price]]&lt;200, "&lt;200", IF(Table1[[#This Row],[discounted_price]]&lt;=500, "200-500", "&gt;500"))</f>
        <v>&gt;500</v>
      </c>
      <c r="N251" s="5">
        <v>4.7</v>
      </c>
      <c r="O251" s="8">
        <v>5935</v>
      </c>
      <c r="P251" s="9" t="str">
        <f>IF(Table1[[#This Row],[rating_count]]&gt;1000, "More than 1000", "Fewer than 1000")</f>
        <v>More than 1000</v>
      </c>
      <c r="Q251" s="8">
        <f>IFERROR( VALUE(Table1[[#This Row],[rating]]) * VALUE((Table1[[#This Row],[rating_count]]/1000)), 0)</f>
        <v>27.894500000000001</v>
      </c>
      <c r="R251" s="6">
        <f>IFERROR( VALUE(Table1[[#This Row],[actual_price]]) * VALUE(Table1[[#This Row],[rating_count]]), 0)</f>
        <v>0</v>
      </c>
      <c r="S251" s="5" t="s">
        <v>2203</v>
      </c>
      <c r="T251" s="5" t="s">
        <v>2204</v>
      </c>
      <c r="U251" s="5" t="s">
        <v>2205</v>
      </c>
      <c r="V251" s="5" t="s">
        <v>2206</v>
      </c>
      <c r="W251" s="5" t="s">
        <v>2207</v>
      </c>
      <c r="X251" s="5" t="s">
        <v>2208</v>
      </c>
      <c r="Y251" s="5" t="s">
        <v>2209</v>
      </c>
      <c r="Z251" s="5" t="s">
        <v>2210</v>
      </c>
    </row>
    <row r="252" spans="1:26" ht="15.75">
      <c r="A252" s="5" t="s">
        <v>2211</v>
      </c>
      <c r="B252" s="5" t="s">
        <v>2212</v>
      </c>
      <c r="C252" s="5" t="str">
        <f>LEFT(Table1[[#This Row],[product_name]], 27)</f>
        <v xml:space="preserve">7SEVEN¬Æ Compatible for Mi </v>
      </c>
      <c r="D252" s="5" t="s">
        <v>462</v>
      </c>
      <c r="E252" s="5" t="str">
        <f>TRIM(LEFT(Table1[[#This Row],[category]], FIND("|", Table1[[#This Row],[category]]) - 1))</f>
        <v>Electronics</v>
      </c>
      <c r="F252" s="5" t="str">
        <f>TRIM(MID(Table1[[#This Row],[category]], FIND("|", Table1[[#This Row],[category]]) + 1, FIND("|", Table1[[#This Row],[category]], FIND("|", Table1[[#This Row],[category]]) + 1) - FIND("|", Table1[[#This Row],[category]]) - 1))</f>
        <v>HomeTheater,TV&amp;Video</v>
      </c>
      <c r="G252" s="5" t="str">
        <f>TRIM(MID(Table1[[#This Row],[category]], FIND("|", Table1[[#This Row],[category]], FIND("|", Table1[[#This Row],[category]]) + 1) + 1, FIND("|", Table1[[#This Row],[category]], FIND("|", Table1[[#This Row],[category]], FIND("|", Table1[[#This Row],[category]]) + 1) + 1) - FIND("|", Table1[[#This Row],[category]], FIND("|", Table1[[#This Row],[category]]) + 1) - 1))</f>
        <v>Accessories</v>
      </c>
      <c r="H252" s="5">
        <v>349</v>
      </c>
      <c r="I252" s="6">
        <v>799</v>
      </c>
      <c r="J252" s="7">
        <v>0.56000000000000005</v>
      </c>
      <c r="K252" s="7" t="str">
        <f>IF(Table1[[#This Row],[discount_percentage]]&gt;=50%, "YES", "NO")</f>
        <v>YES</v>
      </c>
      <c r="L252" s="7" t="str">
        <f>IF(Table1[[#This Row],[discount_percentage]]&lt;20%, "&lt;20%", IF(Table1[[#This Row],[discount_percentage]]&lt;=40%, "20%-40%", IF(Table1[[#This Row],[discount_percentage]]&lt;=60%, "41%-60%", IF(Table1[[#This Row],[discount_percentage]]&lt;=80%, "61%-80%", "&gt;80%"))))</f>
        <v>41%-60%</v>
      </c>
      <c r="M252" s="7" t="str">
        <f>IF(Table1[[#This Row],[discounted_price]]&lt;200, "&lt;200", IF(Table1[[#This Row],[discounted_price]]&lt;=500, "200-500", "&gt;500"))</f>
        <v>200-500</v>
      </c>
      <c r="N252" s="5">
        <v>3.6</v>
      </c>
      <c r="O252" s="8">
        <v>323</v>
      </c>
      <c r="P252" s="9" t="str">
        <f>IF(Table1[[#This Row],[rating_count]]&gt;1000, "More than 1000", "Fewer than 1000")</f>
        <v>Fewer than 1000</v>
      </c>
      <c r="Q252" s="8">
        <f>IFERROR( VALUE(Table1[[#This Row],[rating]]) * VALUE((Table1[[#This Row],[rating_count]]/1000)), 0)</f>
        <v>1.1628000000000001</v>
      </c>
      <c r="R252" s="6">
        <f>IFERROR( VALUE(Table1[[#This Row],[actual_price]]) * VALUE(Table1[[#This Row],[rating_count]]), 0)</f>
        <v>258077</v>
      </c>
      <c r="S252" s="5" t="s">
        <v>2213</v>
      </c>
      <c r="T252" s="5" t="s">
        <v>2214</v>
      </c>
      <c r="U252" s="5" t="s">
        <v>2215</v>
      </c>
      <c r="V252" s="5" t="s">
        <v>2216</v>
      </c>
      <c r="W252" s="5" t="s">
        <v>2217</v>
      </c>
      <c r="X252" s="5" t="s">
        <v>2218</v>
      </c>
      <c r="Y252" s="5" t="s">
        <v>2219</v>
      </c>
      <c r="Z252" s="5" t="s">
        <v>2220</v>
      </c>
    </row>
    <row r="253" spans="1:26" ht="15.75">
      <c r="A253" s="5" t="s">
        <v>2221</v>
      </c>
      <c r="B253" s="5" t="s">
        <v>2222</v>
      </c>
      <c r="C253" s="5" t="str">
        <f>LEFT(Table1[[#This Row],[product_name]], 27)</f>
        <v>7SEVEN¬Æ Compatible Vu Smar</v>
      </c>
      <c r="D253" s="5" t="s">
        <v>462</v>
      </c>
      <c r="E253" s="5" t="str">
        <f>TRIM(LEFT(Table1[[#This Row],[category]], FIND("|", Table1[[#This Row],[category]]) - 1))</f>
        <v>Electronics</v>
      </c>
      <c r="F253" s="5" t="str">
        <f>TRIM(MID(Table1[[#This Row],[category]], FIND("|", Table1[[#This Row],[category]]) + 1, FIND("|", Table1[[#This Row],[category]], FIND("|", Table1[[#This Row],[category]]) + 1) - FIND("|", Table1[[#This Row],[category]]) - 1))</f>
        <v>HomeTheater,TV&amp;Video</v>
      </c>
      <c r="G253" s="5" t="str">
        <f>TRIM(MID(Table1[[#This Row],[category]], FIND("|", Table1[[#This Row],[category]], FIND("|", Table1[[#This Row],[category]]) + 1) + 1, FIND("|", Table1[[#This Row],[category]], FIND("|", Table1[[#This Row],[category]], FIND("|", Table1[[#This Row],[category]]) + 1) + 1) - FIND("|", Table1[[#This Row],[category]], FIND("|", Table1[[#This Row],[category]]) + 1) - 1))</f>
        <v>Accessories</v>
      </c>
      <c r="H253" s="5">
        <v>499</v>
      </c>
      <c r="I253" s="6">
        <v>899</v>
      </c>
      <c r="J253" s="7">
        <v>0.44</v>
      </c>
      <c r="K253" s="7" t="str">
        <f>IF(Table1[[#This Row],[discount_percentage]]&gt;=50%, "YES", "NO")</f>
        <v>NO</v>
      </c>
      <c r="L253" s="7" t="str">
        <f>IF(Table1[[#This Row],[discount_percentage]]&lt;20%, "&lt;20%", IF(Table1[[#This Row],[discount_percentage]]&lt;=40%, "20%-40%", IF(Table1[[#This Row],[discount_percentage]]&lt;=60%, "41%-60%", IF(Table1[[#This Row],[discount_percentage]]&lt;=80%, "61%-80%", "&gt;80%"))))</f>
        <v>41%-60%</v>
      </c>
      <c r="M253" s="7" t="str">
        <f>IF(Table1[[#This Row],[discounted_price]]&lt;200, "&lt;200", IF(Table1[[#This Row],[discounted_price]]&lt;=500, "200-500", "&gt;500"))</f>
        <v>200-500</v>
      </c>
      <c r="N253" s="5">
        <v>3.7</v>
      </c>
      <c r="O253" s="8">
        <v>185</v>
      </c>
      <c r="P253" s="9" t="str">
        <f>IF(Table1[[#This Row],[rating_count]]&gt;1000, "More than 1000", "Fewer than 1000")</f>
        <v>Fewer than 1000</v>
      </c>
      <c r="Q253" s="8">
        <f>IFERROR( VALUE(Table1[[#This Row],[rating]]) * VALUE((Table1[[#This Row],[rating_count]]/1000)), 0)</f>
        <v>0.6845</v>
      </c>
      <c r="R253" s="6">
        <f>IFERROR( VALUE(Table1[[#This Row],[actual_price]]) * VALUE(Table1[[#This Row],[rating_count]]), 0)</f>
        <v>166315</v>
      </c>
      <c r="S253" s="5" t="s">
        <v>2223</v>
      </c>
      <c r="T253" s="5" t="s">
        <v>2224</v>
      </c>
      <c r="U253" s="5" t="s">
        <v>2225</v>
      </c>
      <c r="V253" s="5" t="s">
        <v>2226</v>
      </c>
      <c r="W253" s="5" t="s">
        <v>2227</v>
      </c>
      <c r="X253" s="5" t="s">
        <v>2228</v>
      </c>
      <c r="Y253" s="5" t="s">
        <v>2229</v>
      </c>
      <c r="Z253" s="5" t="s">
        <v>2230</v>
      </c>
    </row>
    <row r="254" spans="1:26" ht="15.75">
      <c r="A254" s="5" t="s">
        <v>2231</v>
      </c>
      <c r="B254" s="5" t="s">
        <v>2232</v>
      </c>
      <c r="C254" s="5" t="str">
        <f>LEFT(Table1[[#This Row],[product_name]], 27)</f>
        <v>Storite High Speed Micro US</v>
      </c>
      <c r="D254" s="5" t="s">
        <v>18</v>
      </c>
      <c r="E254" s="5" t="str">
        <f>TRIM(LEFT(Table1[[#This Row],[category]], FIND("|", Table1[[#This Row],[category]]) - 1))</f>
        <v>Computers&amp;Accessories</v>
      </c>
      <c r="F254" s="5" t="str">
        <f>TRIM(MID(Table1[[#This Row],[category]], FIND("|", Table1[[#This Row],[category]]) + 1, FIND("|", Table1[[#This Row],[category]], FIND("|", Table1[[#This Row],[category]]) + 1) - FIND("|", Table1[[#This Row],[category]]) - 1))</f>
        <v>Accessories&amp;Peripherals</v>
      </c>
      <c r="G25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4" s="5">
        <v>299</v>
      </c>
      <c r="I254" s="6">
        <v>799</v>
      </c>
      <c r="J254" s="7">
        <v>0.63</v>
      </c>
      <c r="K254" s="7" t="str">
        <f>IF(Table1[[#This Row],[discount_percentage]]&gt;=50%, "YES", "NO")</f>
        <v>YES</v>
      </c>
      <c r="L254" s="7" t="str">
        <f>IF(Table1[[#This Row],[discount_percentage]]&lt;20%, "&lt;20%", IF(Table1[[#This Row],[discount_percentage]]&lt;=40%, "20%-40%", IF(Table1[[#This Row],[discount_percentage]]&lt;=60%, "41%-60%", IF(Table1[[#This Row],[discount_percentage]]&lt;=80%, "61%-80%", "&gt;80%"))))</f>
        <v>61%-80%</v>
      </c>
      <c r="M254" s="7" t="str">
        <f>IF(Table1[[#This Row],[discounted_price]]&lt;200, "&lt;200", IF(Table1[[#This Row],[discounted_price]]&lt;=500, "200-500", "&gt;500"))</f>
        <v>200-500</v>
      </c>
      <c r="N254" s="5">
        <v>4.2</v>
      </c>
      <c r="O254" s="8">
        <v>2117</v>
      </c>
      <c r="P254" s="9" t="str">
        <f>IF(Table1[[#This Row],[rating_count]]&gt;1000, "More than 1000", "Fewer than 1000")</f>
        <v>More than 1000</v>
      </c>
      <c r="Q254" s="8">
        <f>IFERROR( VALUE(Table1[[#This Row],[rating]]) * VALUE((Table1[[#This Row],[rating_count]]/1000)), 0)</f>
        <v>8.8914000000000009</v>
      </c>
      <c r="R254" s="6">
        <f>IFERROR( VALUE(Table1[[#This Row],[actual_price]]) * VALUE(Table1[[#This Row],[rating_count]]), 0)</f>
        <v>1691483</v>
      </c>
      <c r="S254" s="5" t="s">
        <v>2233</v>
      </c>
      <c r="T254" s="5" t="s">
        <v>2234</v>
      </c>
      <c r="U254" s="5" t="s">
        <v>2235</v>
      </c>
      <c r="V254" s="5" t="s">
        <v>2236</v>
      </c>
      <c r="W254" s="5" t="s">
        <v>2237</v>
      </c>
      <c r="X254" s="5" t="s">
        <v>2238</v>
      </c>
      <c r="Y254" s="5" t="s">
        <v>2239</v>
      </c>
      <c r="Z254" s="5" t="s">
        <v>2240</v>
      </c>
    </row>
    <row r="255" spans="1:26" ht="15.75">
      <c r="A255" s="5" t="s">
        <v>2241</v>
      </c>
      <c r="B255" s="5" t="s">
        <v>2242</v>
      </c>
      <c r="C255" s="5" t="str">
        <f>LEFT(Table1[[#This Row],[product_name]], 27)</f>
        <v>FLiX (Beetel) 3in1 (Type C|</v>
      </c>
      <c r="D255" s="5" t="s">
        <v>18</v>
      </c>
      <c r="E255" s="5" t="str">
        <f>TRIM(LEFT(Table1[[#This Row],[category]], FIND("|", Table1[[#This Row],[category]]) - 1))</f>
        <v>Computers&amp;Accessories</v>
      </c>
      <c r="F255" s="5" t="str">
        <f>TRIM(MID(Table1[[#This Row],[category]], FIND("|", Table1[[#This Row],[category]]) + 1, FIND("|", Table1[[#This Row],[category]], FIND("|", Table1[[#This Row],[category]]) + 1) - FIND("|", Table1[[#This Row],[category]]) - 1))</f>
        <v>Accessories&amp;Peripherals</v>
      </c>
      <c r="G25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5" s="5">
        <v>182</v>
      </c>
      <c r="I255" s="6">
        <v>599</v>
      </c>
      <c r="J255" s="7">
        <v>0.7</v>
      </c>
      <c r="K255" s="7" t="str">
        <f>IF(Table1[[#This Row],[discount_percentage]]&gt;=50%, "YES", "NO")</f>
        <v>YES</v>
      </c>
      <c r="L255" s="7" t="str">
        <f>IF(Table1[[#This Row],[discount_percentage]]&lt;20%, "&lt;20%", IF(Table1[[#This Row],[discount_percentage]]&lt;=40%, "20%-40%", IF(Table1[[#This Row],[discount_percentage]]&lt;=60%, "41%-60%", IF(Table1[[#This Row],[discount_percentage]]&lt;=80%, "61%-80%", "&gt;80%"))))</f>
        <v>61%-80%</v>
      </c>
      <c r="M255" s="7" t="str">
        <f>IF(Table1[[#This Row],[discounted_price]]&lt;200, "&lt;200", IF(Table1[[#This Row],[discounted_price]]&lt;=500, "200-500", "&gt;500"))</f>
        <v>&lt;200</v>
      </c>
      <c r="N255" s="5">
        <v>4</v>
      </c>
      <c r="O255" s="8">
        <v>9378</v>
      </c>
      <c r="P255" s="9" t="str">
        <f>IF(Table1[[#This Row],[rating_count]]&gt;1000, "More than 1000", "Fewer than 1000")</f>
        <v>More than 1000</v>
      </c>
      <c r="Q255" s="8">
        <f>IFERROR( VALUE(Table1[[#This Row],[rating]]) * VALUE((Table1[[#This Row],[rating_count]]/1000)), 0)</f>
        <v>37.512</v>
      </c>
      <c r="R255" s="6">
        <f>IFERROR( VALUE(Table1[[#This Row],[actual_price]]) * VALUE(Table1[[#This Row],[rating_count]]), 0)</f>
        <v>5617422</v>
      </c>
      <c r="S255" s="5" t="s">
        <v>2243</v>
      </c>
      <c r="T255" s="5" t="s">
        <v>236</v>
      </c>
      <c r="U255" s="5" t="s">
        <v>237</v>
      </c>
      <c r="V255" s="5" t="s">
        <v>238</v>
      </c>
      <c r="W255" s="5" t="s">
        <v>239</v>
      </c>
      <c r="X255" s="5" t="s">
        <v>1573</v>
      </c>
      <c r="Y255" s="5" t="s">
        <v>2244</v>
      </c>
      <c r="Z255" s="5" t="s">
        <v>2245</v>
      </c>
    </row>
    <row r="256" spans="1:26" ht="15.75">
      <c r="A256" s="5" t="s">
        <v>2246</v>
      </c>
      <c r="B256" s="5" t="s">
        <v>2247</v>
      </c>
      <c r="C256" s="5" t="str">
        <f>LEFT(Table1[[#This Row],[product_name]], 27)</f>
        <v>SVM Products Unbreakable Se</v>
      </c>
      <c r="D256" s="5" t="s">
        <v>643</v>
      </c>
      <c r="E256" s="5" t="str">
        <f>TRIM(LEFT(Table1[[#This Row],[category]], FIND("|", Table1[[#This Row],[category]]) - 1))</f>
        <v>Electronics</v>
      </c>
      <c r="F256" s="5" t="str">
        <f>TRIM(MID(Table1[[#This Row],[category]], FIND("|", Table1[[#This Row],[category]]) + 1, FIND("|", Table1[[#This Row],[category]], FIND("|", Table1[[#This Row],[category]]) + 1) - FIND("|", Table1[[#This Row],[category]]) - 1))</f>
        <v>HomeTheater,TV&amp;Video</v>
      </c>
      <c r="G256" s="5" t="str">
        <f>TRIM(MID(Table1[[#This Row],[category]], FIND("|", Table1[[#This Row],[category]], FIND("|", Table1[[#This Row],[category]]) + 1) + 1, FIND("|", Table1[[#This Row],[category]], FIND("|", Table1[[#This Row],[category]], FIND("|", Table1[[#This Row],[category]]) + 1) + 1) - FIND("|", Table1[[#This Row],[category]], FIND("|", Table1[[#This Row],[category]]) + 1) - 1))</f>
        <v>Accessories</v>
      </c>
      <c r="H256" s="5">
        <v>96</v>
      </c>
      <c r="I256" s="6">
        <v>399</v>
      </c>
      <c r="J256" s="7">
        <v>0.76</v>
      </c>
      <c r="K256" s="7" t="str">
        <f>IF(Table1[[#This Row],[discount_percentage]]&gt;=50%, "YES", "NO")</f>
        <v>YES</v>
      </c>
      <c r="L256" s="7" t="str">
        <f>IF(Table1[[#This Row],[discount_percentage]]&lt;20%, "&lt;20%", IF(Table1[[#This Row],[discount_percentage]]&lt;=40%, "20%-40%", IF(Table1[[#This Row],[discount_percentage]]&lt;=60%, "41%-60%", IF(Table1[[#This Row],[discount_percentage]]&lt;=80%, "61%-80%", "&gt;80%"))))</f>
        <v>61%-80%</v>
      </c>
      <c r="M256" s="7" t="str">
        <f>IF(Table1[[#This Row],[discounted_price]]&lt;200, "&lt;200", IF(Table1[[#This Row],[discounted_price]]&lt;=500, "200-500", "&gt;500"))</f>
        <v>&lt;200</v>
      </c>
      <c r="N256" s="5">
        <v>3.6</v>
      </c>
      <c r="O256" s="8">
        <v>1796</v>
      </c>
      <c r="P256" s="9" t="str">
        <f>IF(Table1[[#This Row],[rating_count]]&gt;1000, "More than 1000", "Fewer than 1000")</f>
        <v>More than 1000</v>
      </c>
      <c r="Q256" s="8">
        <f>IFERROR( VALUE(Table1[[#This Row],[rating]]) * VALUE((Table1[[#This Row],[rating_count]]/1000)), 0)</f>
        <v>6.4656000000000002</v>
      </c>
      <c r="R256" s="6">
        <f>IFERROR( VALUE(Table1[[#This Row],[actual_price]]) * VALUE(Table1[[#This Row],[rating_count]]), 0)</f>
        <v>716604</v>
      </c>
      <c r="S256" s="5" t="s">
        <v>2248</v>
      </c>
      <c r="T256" s="5" t="s">
        <v>2249</v>
      </c>
      <c r="U256" s="5" t="s">
        <v>2250</v>
      </c>
      <c r="V256" s="5" t="s">
        <v>2251</v>
      </c>
      <c r="W256" s="5" t="s">
        <v>2252</v>
      </c>
      <c r="X256" s="5" t="s">
        <v>2253</v>
      </c>
      <c r="Y256" s="5" t="s">
        <v>2254</v>
      </c>
      <c r="Z256" s="5" t="s">
        <v>2255</v>
      </c>
    </row>
    <row r="257" spans="1:26" ht="15.75">
      <c r="A257" s="5" t="s">
        <v>2256</v>
      </c>
      <c r="B257" s="5" t="s">
        <v>2257</v>
      </c>
      <c r="C257" s="5" t="str">
        <f>LEFT(Table1[[#This Row],[product_name]], 27)</f>
        <v>VU 164 cm (65 inches) The G</v>
      </c>
      <c r="D257" s="5" t="s">
        <v>169</v>
      </c>
      <c r="E257" s="5" t="str">
        <f>TRIM(LEFT(Table1[[#This Row],[category]], FIND("|", Table1[[#This Row],[category]]) - 1))</f>
        <v>Electronics</v>
      </c>
      <c r="F257" s="5" t="str">
        <f>TRIM(MID(Table1[[#This Row],[category]], FIND("|", Table1[[#This Row],[category]]) + 1, FIND("|", Table1[[#This Row],[category]], FIND("|", Table1[[#This Row],[category]]) + 1) - FIND("|", Table1[[#This Row],[category]]) - 1))</f>
        <v>HomeTheater,TV&amp;Video</v>
      </c>
      <c r="G257" s="5" t="str">
        <f>TRIM(MID(Table1[[#This Row],[category]], FIND("|", Table1[[#This Row],[category]], FIND("|", Table1[[#This Row],[category]]) + 1) + 1, FIND("|", Table1[[#This Row],[category]], FIND("|", Table1[[#This Row],[category]], FIND("|", Table1[[#This Row],[category]]) + 1) + 1) - FIND("|", Table1[[#This Row],[category]], FIND("|", Table1[[#This Row],[category]]) + 1) - 1))</f>
        <v>Televisions</v>
      </c>
      <c r="H257" s="6">
        <v>54990</v>
      </c>
      <c r="I257" s="6">
        <v>85000</v>
      </c>
      <c r="J257" s="7">
        <v>0.35</v>
      </c>
      <c r="K257" s="7" t="str">
        <f>IF(Table1[[#This Row],[discount_percentage]]&gt;=50%, "YES", "NO")</f>
        <v>NO</v>
      </c>
      <c r="L257" s="7" t="str">
        <f>IF(Table1[[#This Row],[discount_percentage]]&lt;20%, "&lt;20%", IF(Table1[[#This Row],[discount_percentage]]&lt;=40%, "20%-40%", IF(Table1[[#This Row],[discount_percentage]]&lt;=60%, "41%-60%", IF(Table1[[#This Row],[discount_percentage]]&lt;=80%, "61%-80%", "&gt;80%"))))</f>
        <v>20%-40%</v>
      </c>
      <c r="M257" s="7" t="str">
        <f>IF(Table1[[#This Row],[discounted_price]]&lt;200, "&lt;200", IF(Table1[[#This Row],[discounted_price]]&lt;=500, "200-500", "&gt;500"))</f>
        <v>&gt;500</v>
      </c>
      <c r="N257" s="5">
        <v>4.3</v>
      </c>
      <c r="O257" s="8">
        <v>3587</v>
      </c>
      <c r="P257" s="9" t="str">
        <f>IF(Table1[[#This Row],[rating_count]]&gt;1000, "More than 1000", "Fewer than 1000")</f>
        <v>More than 1000</v>
      </c>
      <c r="Q257" s="8">
        <f>IFERROR( VALUE(Table1[[#This Row],[rating]]) * VALUE((Table1[[#This Row],[rating_count]]/1000)), 0)</f>
        <v>15.424100000000001</v>
      </c>
      <c r="R257" s="6">
        <f>IFERROR( VALUE(Table1[[#This Row],[actual_price]]) * VALUE(Table1[[#This Row],[rating_count]]), 0)</f>
        <v>304895000</v>
      </c>
      <c r="S257" s="5" t="s">
        <v>987</v>
      </c>
      <c r="T257" s="5" t="s">
        <v>988</v>
      </c>
      <c r="U257" s="5" t="s">
        <v>989</v>
      </c>
      <c r="V257" s="5" t="s">
        <v>990</v>
      </c>
      <c r="W257" s="5" t="s">
        <v>991</v>
      </c>
      <c r="X257" s="5" t="s">
        <v>992</v>
      </c>
      <c r="Y257" s="5" t="s">
        <v>2258</v>
      </c>
      <c r="Z257" s="5" t="s">
        <v>2259</v>
      </c>
    </row>
    <row r="258" spans="1:26" ht="15.75">
      <c r="A258" s="5" t="s">
        <v>2260</v>
      </c>
      <c r="B258" s="5" t="s">
        <v>2261</v>
      </c>
      <c r="C258" s="5" t="str">
        <f>LEFT(Table1[[#This Row],[product_name]], 27)</f>
        <v xml:space="preserve">CableCreation RCA to 3.5mm </v>
      </c>
      <c r="D258" s="5" t="s">
        <v>1173</v>
      </c>
      <c r="E258" s="5" t="str">
        <f>TRIM(LEFT(Table1[[#This Row],[category]], FIND("|", Table1[[#This Row],[category]]) - 1))</f>
        <v>Electronics</v>
      </c>
      <c r="F258" s="5" t="str">
        <f>TRIM(MID(Table1[[#This Row],[category]], FIND("|", Table1[[#This Row],[category]]) + 1, FIND("|", Table1[[#This Row],[category]], FIND("|", Table1[[#This Row],[category]]) + 1) - FIND("|", Table1[[#This Row],[category]]) - 1))</f>
        <v>HomeTheater,TV&amp;Video</v>
      </c>
      <c r="G258" s="5" t="str">
        <f>TRIM(MID(Table1[[#This Row],[category]], FIND("|", Table1[[#This Row],[category]], FIND("|", Table1[[#This Row],[category]]) + 1) + 1, FIND("|", Table1[[#This Row],[category]], FIND("|", Table1[[#This Row],[category]], FIND("|", Table1[[#This Row],[category]]) + 1) + 1) - FIND("|", Table1[[#This Row],[category]], FIND("|", Table1[[#This Row],[category]]) + 1) - 1))</f>
        <v>Accessories</v>
      </c>
      <c r="H258" s="5">
        <v>439</v>
      </c>
      <c r="I258" s="6">
        <v>758</v>
      </c>
      <c r="J258" s="7">
        <v>0.42</v>
      </c>
      <c r="K258" s="7" t="str">
        <f>IF(Table1[[#This Row],[discount_percentage]]&gt;=50%, "YES", "NO")</f>
        <v>NO</v>
      </c>
      <c r="L258" s="7" t="str">
        <f>IF(Table1[[#This Row],[discount_percentage]]&lt;20%, "&lt;20%", IF(Table1[[#This Row],[discount_percentage]]&lt;=40%, "20%-40%", IF(Table1[[#This Row],[discount_percentage]]&lt;=60%, "41%-60%", IF(Table1[[#This Row],[discount_percentage]]&lt;=80%, "61%-80%", "&gt;80%"))))</f>
        <v>41%-60%</v>
      </c>
      <c r="M258" s="7" t="str">
        <f>IF(Table1[[#This Row],[discounted_price]]&lt;200, "&lt;200", IF(Table1[[#This Row],[discounted_price]]&lt;=500, "200-500", "&gt;500"))</f>
        <v>200-500</v>
      </c>
      <c r="N258" s="5">
        <v>4.2</v>
      </c>
      <c r="O258" s="8">
        <v>4296</v>
      </c>
      <c r="P258" s="9" t="str">
        <f>IF(Table1[[#This Row],[rating_count]]&gt;1000, "More than 1000", "Fewer than 1000")</f>
        <v>More than 1000</v>
      </c>
      <c r="Q258" s="8">
        <f>IFERROR( VALUE(Table1[[#This Row],[rating]]) * VALUE((Table1[[#This Row],[rating_count]]/1000)), 0)</f>
        <v>18.043200000000002</v>
      </c>
      <c r="R258" s="6">
        <f>IFERROR( VALUE(Table1[[#This Row],[actual_price]]) * VALUE(Table1[[#This Row],[rating_count]]), 0)</f>
        <v>3256368</v>
      </c>
      <c r="S258" s="5" t="s">
        <v>2262</v>
      </c>
      <c r="T258" s="5" t="s">
        <v>2263</v>
      </c>
      <c r="U258" s="5" t="s">
        <v>2264</v>
      </c>
      <c r="V258" s="5" t="s">
        <v>2265</v>
      </c>
      <c r="W258" s="5" t="s">
        <v>2266</v>
      </c>
      <c r="X258" s="5" t="s">
        <v>2267</v>
      </c>
      <c r="Y258" s="5" t="s">
        <v>2268</v>
      </c>
      <c r="Z258" s="5" t="s">
        <v>2269</v>
      </c>
    </row>
    <row r="259" spans="1:26" ht="15.75">
      <c r="A259" s="5" t="s">
        <v>2270</v>
      </c>
      <c r="B259" s="5" t="s">
        <v>2271</v>
      </c>
      <c r="C259" s="5" t="str">
        <f>LEFT(Table1[[#This Row],[product_name]], 27)</f>
        <v>Wayona USB Type C Fast Char</v>
      </c>
      <c r="D259" s="5" t="s">
        <v>18</v>
      </c>
      <c r="E259" s="5" t="str">
        <f>TRIM(LEFT(Table1[[#This Row],[category]], FIND("|", Table1[[#This Row],[category]]) - 1))</f>
        <v>Computers&amp;Accessories</v>
      </c>
      <c r="F259" s="5" t="str">
        <f>TRIM(MID(Table1[[#This Row],[category]], FIND("|", Table1[[#This Row],[category]]) + 1, FIND("|", Table1[[#This Row],[category]], FIND("|", Table1[[#This Row],[category]]) + 1) - FIND("|", Table1[[#This Row],[category]]) - 1))</f>
        <v>Accessories&amp;Peripherals</v>
      </c>
      <c r="G25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9" s="5">
        <v>299</v>
      </c>
      <c r="I259" s="6">
        <v>999</v>
      </c>
      <c r="J259" s="7">
        <v>0.7</v>
      </c>
      <c r="K259" s="7" t="str">
        <f>IF(Table1[[#This Row],[discount_percentage]]&gt;=50%, "YES", "NO")</f>
        <v>YES</v>
      </c>
      <c r="L259" s="7" t="str">
        <f>IF(Table1[[#This Row],[discount_percentage]]&lt;20%, "&lt;20%", IF(Table1[[#This Row],[discount_percentage]]&lt;=40%, "20%-40%", IF(Table1[[#This Row],[discount_percentage]]&lt;=60%, "41%-60%", IF(Table1[[#This Row],[discount_percentage]]&lt;=80%, "61%-80%", "&gt;80%"))))</f>
        <v>61%-80%</v>
      </c>
      <c r="M259" s="7" t="str">
        <f>IF(Table1[[#This Row],[discounted_price]]&lt;200, "&lt;200", IF(Table1[[#This Row],[discounted_price]]&lt;=500, "200-500", "&gt;500"))</f>
        <v>200-500</v>
      </c>
      <c r="N259" s="5">
        <v>4.3</v>
      </c>
      <c r="O259" s="8">
        <v>2651</v>
      </c>
      <c r="P259" s="9" t="str">
        <f>IF(Table1[[#This Row],[rating_count]]&gt;1000, "More than 1000", "Fewer than 1000")</f>
        <v>More than 1000</v>
      </c>
      <c r="Q259" s="8">
        <f>IFERROR( VALUE(Table1[[#This Row],[rating]]) * VALUE((Table1[[#This Row],[rating_count]]/1000)), 0)</f>
        <v>11.399299999999998</v>
      </c>
      <c r="R259" s="6">
        <f>IFERROR( VALUE(Table1[[#This Row],[actual_price]]) * VALUE(Table1[[#This Row],[rating_count]]), 0)</f>
        <v>2648349</v>
      </c>
      <c r="S259" s="5" t="s">
        <v>2272</v>
      </c>
      <c r="T259" s="5" t="s">
        <v>1543</v>
      </c>
      <c r="U259" s="5" t="s">
        <v>1544</v>
      </c>
      <c r="V259" s="5" t="s">
        <v>1545</v>
      </c>
      <c r="W259" s="5" t="s">
        <v>1546</v>
      </c>
      <c r="X259" s="5" t="s">
        <v>1547</v>
      </c>
      <c r="Y259" s="5" t="s">
        <v>1548</v>
      </c>
      <c r="Z259" s="5" t="s">
        <v>2273</v>
      </c>
    </row>
    <row r="260" spans="1:26" ht="15.75">
      <c r="A260" s="5" t="s">
        <v>2274</v>
      </c>
      <c r="B260" s="5" t="s">
        <v>2275</v>
      </c>
      <c r="C260" s="5" t="str">
        <f>LEFT(Table1[[#This Row],[product_name]], 27)</f>
        <v>boAt Rugged V3 Braided Micr</v>
      </c>
      <c r="D260" s="5" t="s">
        <v>18</v>
      </c>
      <c r="E260" s="5" t="str">
        <f>TRIM(LEFT(Table1[[#This Row],[category]], FIND("|", Table1[[#This Row],[category]]) - 1))</f>
        <v>Computers&amp;Accessories</v>
      </c>
      <c r="F260" s="5" t="str">
        <f>TRIM(MID(Table1[[#This Row],[category]], FIND("|", Table1[[#This Row],[category]]) + 1, FIND("|", Table1[[#This Row],[category]], FIND("|", Table1[[#This Row],[category]]) + 1) - FIND("|", Table1[[#This Row],[category]]) - 1))</f>
        <v>Accessories&amp;Peripherals</v>
      </c>
      <c r="G26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0" s="5">
        <v>299</v>
      </c>
      <c r="I260" s="6">
        <v>799</v>
      </c>
      <c r="J260" s="7">
        <v>0.63</v>
      </c>
      <c r="K260" s="7" t="str">
        <f>IF(Table1[[#This Row],[discount_percentage]]&gt;=50%, "YES", "NO")</f>
        <v>YES</v>
      </c>
      <c r="L260" s="7" t="str">
        <f>IF(Table1[[#This Row],[discount_percentage]]&lt;20%, "&lt;20%", IF(Table1[[#This Row],[discount_percentage]]&lt;=40%, "20%-40%", IF(Table1[[#This Row],[discount_percentage]]&lt;=60%, "41%-60%", IF(Table1[[#This Row],[discount_percentage]]&lt;=80%, "61%-80%", "&gt;80%"))))</f>
        <v>61%-80%</v>
      </c>
      <c r="M260" s="7" t="str">
        <f>IF(Table1[[#This Row],[discounted_price]]&lt;200, "&lt;200", IF(Table1[[#This Row],[discounted_price]]&lt;=500, "200-500", "&gt;500"))</f>
        <v>200-500</v>
      </c>
      <c r="N260" s="5">
        <v>4.2</v>
      </c>
      <c r="O260" s="8">
        <v>94363</v>
      </c>
      <c r="P260" s="9" t="str">
        <f>IF(Table1[[#This Row],[rating_count]]&gt;1000, "More than 1000", "Fewer than 1000")</f>
        <v>More than 1000</v>
      </c>
      <c r="Q260" s="8">
        <f>IFERROR( VALUE(Table1[[#This Row],[rating]]) * VALUE((Table1[[#This Row],[rating_count]]/1000)), 0)</f>
        <v>396.32460000000003</v>
      </c>
      <c r="R260" s="6">
        <f>IFERROR( VALUE(Table1[[#This Row],[actual_price]]) * VALUE(Table1[[#This Row],[rating_count]]), 0)</f>
        <v>75396037</v>
      </c>
      <c r="S260" s="5" t="s">
        <v>2276</v>
      </c>
      <c r="T260" s="5" t="s">
        <v>50</v>
      </c>
      <c r="U260" s="5" t="s">
        <v>51</v>
      </c>
      <c r="V260" s="5" t="s">
        <v>52</v>
      </c>
      <c r="W260" s="5" t="s">
        <v>53</v>
      </c>
      <c r="X260" s="5" t="s">
        <v>54</v>
      </c>
      <c r="Y260" s="5" t="s">
        <v>2277</v>
      </c>
      <c r="Z260" s="5" t="s">
        <v>2278</v>
      </c>
    </row>
    <row r="261" spans="1:26" ht="15.75">
      <c r="A261" s="5" t="s">
        <v>2279</v>
      </c>
      <c r="B261" s="5" t="s">
        <v>2280</v>
      </c>
      <c r="C261" s="5" t="str">
        <f>LEFT(Table1[[#This Row],[product_name]], 27)</f>
        <v>Amazon Basics USB A to Ligh</v>
      </c>
      <c r="D261" s="5" t="s">
        <v>18</v>
      </c>
      <c r="E261" s="5" t="str">
        <f>TRIM(LEFT(Table1[[#This Row],[category]], FIND("|", Table1[[#This Row],[category]]) - 1))</f>
        <v>Computers&amp;Accessories</v>
      </c>
      <c r="F261" s="5" t="str">
        <f>TRIM(MID(Table1[[#This Row],[category]], FIND("|", Table1[[#This Row],[category]]) + 1, FIND("|", Table1[[#This Row],[category]], FIND("|", Table1[[#This Row],[category]]) + 1) - FIND("|", Table1[[#This Row],[category]]) - 1))</f>
        <v>Accessories&amp;Peripherals</v>
      </c>
      <c r="G26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1" s="5">
        <v>789</v>
      </c>
      <c r="I261" s="6">
        <v>1999</v>
      </c>
      <c r="J261" s="7">
        <v>0.61</v>
      </c>
      <c r="K261" s="7" t="str">
        <f>IF(Table1[[#This Row],[discount_percentage]]&gt;=50%, "YES", "NO")</f>
        <v>YES</v>
      </c>
      <c r="L261" s="7" t="str">
        <f>IF(Table1[[#This Row],[discount_percentage]]&lt;20%, "&lt;20%", IF(Table1[[#This Row],[discount_percentage]]&lt;=40%, "20%-40%", IF(Table1[[#This Row],[discount_percentage]]&lt;=60%, "41%-60%", IF(Table1[[#This Row],[discount_percentage]]&lt;=80%, "61%-80%", "&gt;80%"))))</f>
        <v>61%-80%</v>
      </c>
      <c r="M261" s="7" t="str">
        <f>IF(Table1[[#This Row],[discounted_price]]&lt;200, "&lt;200", IF(Table1[[#This Row],[discounted_price]]&lt;=500, "200-500", "&gt;500"))</f>
        <v>&gt;500</v>
      </c>
      <c r="N261" s="5">
        <v>4.2</v>
      </c>
      <c r="O261" s="8">
        <v>34540</v>
      </c>
      <c r="P261" s="9" t="str">
        <f>IF(Table1[[#This Row],[rating_count]]&gt;1000, "More than 1000", "Fewer than 1000")</f>
        <v>More than 1000</v>
      </c>
      <c r="Q261" s="8">
        <f>IFERROR( VALUE(Table1[[#This Row],[rating]]) * VALUE((Table1[[#This Row],[rating_count]]/1000)), 0)</f>
        <v>145.06800000000001</v>
      </c>
      <c r="R261" s="6">
        <f>IFERROR( VALUE(Table1[[#This Row],[actual_price]]) * VALUE(Table1[[#This Row],[rating_count]]), 0)</f>
        <v>69045460</v>
      </c>
      <c r="S261" s="5" t="s">
        <v>2281</v>
      </c>
      <c r="T261" s="5" t="s">
        <v>2282</v>
      </c>
      <c r="U261" s="5" t="s">
        <v>2283</v>
      </c>
      <c r="V261" s="5" t="s">
        <v>2284</v>
      </c>
      <c r="W261" s="5" t="s">
        <v>2285</v>
      </c>
      <c r="X261" s="5" t="s">
        <v>2286</v>
      </c>
      <c r="Y261" s="5" t="s">
        <v>2287</v>
      </c>
      <c r="Z261" s="5" t="s">
        <v>2288</v>
      </c>
    </row>
    <row r="262" spans="1:26" ht="15.75">
      <c r="A262" s="5" t="s">
        <v>2289</v>
      </c>
      <c r="B262" s="5" t="s">
        <v>2290</v>
      </c>
      <c r="C262" s="5" t="str">
        <f>LEFT(Table1[[#This Row],[product_name]], 27)</f>
        <v>AmazonBasics - High-Speed M</v>
      </c>
      <c r="D262" s="5" t="s">
        <v>129</v>
      </c>
      <c r="E262" s="5" t="str">
        <f>TRIM(LEFT(Table1[[#This Row],[category]], FIND("|", Table1[[#This Row],[category]]) - 1))</f>
        <v>Electronics</v>
      </c>
      <c r="F262" s="5" t="str">
        <f>TRIM(MID(Table1[[#This Row],[category]], FIND("|", Table1[[#This Row],[category]]) + 1, FIND("|", Table1[[#This Row],[category]], FIND("|", Table1[[#This Row],[category]]) + 1) - FIND("|", Table1[[#This Row],[category]]) - 1))</f>
        <v>HomeTheater,TV&amp;Video</v>
      </c>
      <c r="G262" s="5" t="str">
        <f>TRIM(MID(Table1[[#This Row],[category]], FIND("|", Table1[[#This Row],[category]], FIND("|", Table1[[#This Row],[category]]) + 1) + 1, FIND("|", Table1[[#This Row],[category]], FIND("|", Table1[[#This Row],[category]], FIND("|", Table1[[#This Row],[category]]) + 1) + 1) - FIND("|", Table1[[#This Row],[category]], FIND("|", Table1[[#This Row],[category]]) + 1) - 1))</f>
        <v>Accessories</v>
      </c>
      <c r="H262" s="5">
        <v>299</v>
      </c>
      <c r="I262" s="6">
        <v>700</v>
      </c>
      <c r="J262" s="7">
        <v>0.56999999999999995</v>
      </c>
      <c r="K262" s="7" t="str">
        <f>IF(Table1[[#This Row],[discount_percentage]]&gt;=50%, "YES", "NO")</f>
        <v>YES</v>
      </c>
      <c r="L262" s="7" t="str">
        <f>IF(Table1[[#This Row],[discount_percentage]]&lt;20%, "&lt;20%", IF(Table1[[#This Row],[discount_percentage]]&lt;=40%, "20%-40%", IF(Table1[[#This Row],[discount_percentage]]&lt;=60%, "41%-60%", IF(Table1[[#This Row],[discount_percentage]]&lt;=80%, "61%-80%", "&gt;80%"))))</f>
        <v>41%-60%</v>
      </c>
      <c r="M262" s="7" t="str">
        <f>IF(Table1[[#This Row],[discounted_price]]&lt;200, "&lt;200", IF(Table1[[#This Row],[discounted_price]]&lt;=500, "200-500", "&gt;500"))</f>
        <v>200-500</v>
      </c>
      <c r="N262" s="5">
        <v>4.4000000000000004</v>
      </c>
      <c r="O262" s="8">
        <v>8714</v>
      </c>
      <c r="P262" s="9" t="str">
        <f>IF(Table1[[#This Row],[rating_count]]&gt;1000, "More than 1000", "Fewer than 1000")</f>
        <v>More than 1000</v>
      </c>
      <c r="Q262" s="8">
        <f>IFERROR( VALUE(Table1[[#This Row],[rating]]) * VALUE((Table1[[#This Row],[rating_count]]/1000)), 0)</f>
        <v>38.341600000000007</v>
      </c>
      <c r="R262" s="6">
        <f>IFERROR( VALUE(Table1[[#This Row],[actual_price]]) * VALUE(Table1[[#This Row],[rating_count]]), 0)</f>
        <v>6099800</v>
      </c>
      <c r="S262" s="5" t="s">
        <v>2291</v>
      </c>
      <c r="T262" s="5" t="s">
        <v>2292</v>
      </c>
      <c r="U262" s="5" t="s">
        <v>2293</v>
      </c>
      <c r="V262" s="5" t="s">
        <v>2294</v>
      </c>
      <c r="W262" s="5" t="s">
        <v>2295</v>
      </c>
      <c r="X262" s="5" t="s">
        <v>2296</v>
      </c>
      <c r="Y262" s="5" t="s">
        <v>2297</v>
      </c>
      <c r="Z262" s="5" t="s">
        <v>2298</v>
      </c>
    </row>
    <row r="263" spans="1:26" ht="15.75">
      <c r="A263" s="5" t="s">
        <v>2299</v>
      </c>
      <c r="B263" s="5" t="s">
        <v>2300</v>
      </c>
      <c r="C263" s="5" t="str">
        <f>LEFT(Table1[[#This Row],[product_name]], 27)</f>
        <v>Wayona Nylon Braided Usb Ty</v>
      </c>
      <c r="D263" s="5" t="s">
        <v>18</v>
      </c>
      <c r="E263" s="5" t="str">
        <f>TRIM(LEFT(Table1[[#This Row],[category]], FIND("|", Table1[[#This Row],[category]]) - 1))</f>
        <v>Computers&amp;Accessories</v>
      </c>
      <c r="F263" s="5" t="str">
        <f>TRIM(MID(Table1[[#This Row],[category]], FIND("|", Table1[[#This Row],[category]]) + 1, FIND("|", Table1[[#This Row],[category]], FIND("|", Table1[[#This Row],[category]]) + 1) - FIND("|", Table1[[#This Row],[category]]) - 1))</f>
        <v>Accessories&amp;Peripherals</v>
      </c>
      <c r="G26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3" s="5">
        <v>325</v>
      </c>
      <c r="I263" s="6">
        <v>1099</v>
      </c>
      <c r="J263" s="7">
        <v>0.7</v>
      </c>
      <c r="K263" s="7" t="str">
        <f>IF(Table1[[#This Row],[discount_percentage]]&gt;=50%, "YES", "NO")</f>
        <v>YES</v>
      </c>
      <c r="L263" s="7" t="str">
        <f>IF(Table1[[#This Row],[discount_percentage]]&lt;20%, "&lt;20%", IF(Table1[[#This Row],[discount_percentage]]&lt;=40%, "20%-40%", IF(Table1[[#This Row],[discount_percentage]]&lt;=60%, "41%-60%", IF(Table1[[#This Row],[discount_percentage]]&lt;=80%, "61%-80%", "&gt;80%"))))</f>
        <v>61%-80%</v>
      </c>
      <c r="M263" s="7" t="str">
        <f>IF(Table1[[#This Row],[discounted_price]]&lt;200, "&lt;200", IF(Table1[[#This Row],[discounted_price]]&lt;=500, "200-500", "&gt;500"))</f>
        <v>200-500</v>
      </c>
      <c r="N263" s="5">
        <v>4.2</v>
      </c>
      <c r="O263" s="8">
        <v>10576</v>
      </c>
      <c r="P263" s="9" t="str">
        <f>IF(Table1[[#This Row],[rating_count]]&gt;1000, "More than 1000", "Fewer than 1000")</f>
        <v>More than 1000</v>
      </c>
      <c r="Q263" s="8">
        <f>IFERROR( VALUE(Table1[[#This Row],[rating]]) * VALUE((Table1[[#This Row],[rating_count]]/1000)), 0)</f>
        <v>44.419200000000004</v>
      </c>
      <c r="R263" s="6">
        <f>IFERROR( VALUE(Table1[[#This Row],[actual_price]]) * VALUE(Table1[[#This Row],[rating_count]]), 0)</f>
        <v>11623024</v>
      </c>
      <c r="S263" s="5" t="s">
        <v>2301</v>
      </c>
      <c r="T263" s="5" t="s">
        <v>791</v>
      </c>
      <c r="U263" s="5" t="s">
        <v>792</v>
      </c>
      <c r="V263" s="5" t="s">
        <v>793</v>
      </c>
      <c r="W263" s="5" t="s">
        <v>794</v>
      </c>
      <c r="X263" s="5" t="s">
        <v>795</v>
      </c>
      <c r="Y263" s="5" t="s">
        <v>2302</v>
      </c>
      <c r="Z263" s="5" t="s">
        <v>2303</v>
      </c>
    </row>
    <row r="264" spans="1:26" ht="15.75">
      <c r="A264" s="5" t="s">
        <v>2304</v>
      </c>
      <c r="B264" s="5" t="s">
        <v>2305</v>
      </c>
      <c r="C264" s="5" t="str">
        <f>LEFT(Table1[[#This Row],[product_name]], 27)</f>
        <v>Belkin Apple Certified Ligh</v>
      </c>
      <c r="D264" s="5" t="s">
        <v>18</v>
      </c>
      <c r="E264" s="5" t="str">
        <f>TRIM(LEFT(Table1[[#This Row],[category]], FIND("|", Table1[[#This Row],[category]]) - 1))</f>
        <v>Computers&amp;Accessories</v>
      </c>
      <c r="F264" s="5" t="str">
        <f>TRIM(MID(Table1[[#This Row],[category]], FIND("|", Table1[[#This Row],[category]]) + 1, FIND("|", Table1[[#This Row],[category]], FIND("|", Table1[[#This Row],[category]]) + 1) - FIND("|", Table1[[#This Row],[category]]) - 1))</f>
        <v>Accessories&amp;Peripherals</v>
      </c>
      <c r="G26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4" s="6">
        <v>1299</v>
      </c>
      <c r="I264" s="6">
        <v>1999</v>
      </c>
      <c r="J264" s="7">
        <v>0.35</v>
      </c>
      <c r="K264" s="7" t="str">
        <f>IF(Table1[[#This Row],[discount_percentage]]&gt;=50%, "YES", "NO")</f>
        <v>NO</v>
      </c>
      <c r="L264" s="7" t="str">
        <f>IF(Table1[[#This Row],[discount_percentage]]&lt;20%, "&lt;20%", IF(Table1[[#This Row],[discount_percentage]]&lt;=40%, "20%-40%", IF(Table1[[#This Row],[discount_percentage]]&lt;=60%, "41%-60%", IF(Table1[[#This Row],[discount_percentage]]&lt;=80%, "61%-80%", "&gt;80%"))))</f>
        <v>20%-40%</v>
      </c>
      <c r="M264" s="7" t="str">
        <f>IF(Table1[[#This Row],[discounted_price]]&lt;200, "&lt;200", IF(Table1[[#This Row],[discounted_price]]&lt;=500, "200-500", "&gt;500"))</f>
        <v>&gt;500</v>
      </c>
      <c r="N264" s="5">
        <v>4.4000000000000004</v>
      </c>
      <c r="O264" s="8">
        <v>7318</v>
      </c>
      <c r="P264" s="9" t="str">
        <f>IF(Table1[[#This Row],[rating_count]]&gt;1000, "More than 1000", "Fewer than 1000")</f>
        <v>More than 1000</v>
      </c>
      <c r="Q264" s="8">
        <f>IFERROR( VALUE(Table1[[#This Row],[rating]]) * VALUE((Table1[[#This Row],[rating_count]]/1000)), 0)</f>
        <v>32.199199999999998</v>
      </c>
      <c r="R264" s="6">
        <f>IFERROR( VALUE(Table1[[#This Row],[actual_price]]) * VALUE(Table1[[#This Row],[rating_count]]), 0)</f>
        <v>14628682</v>
      </c>
      <c r="S264" s="5" t="s">
        <v>2306</v>
      </c>
      <c r="T264" s="5" t="s">
        <v>1737</v>
      </c>
      <c r="U264" s="5" t="s">
        <v>1738</v>
      </c>
      <c r="V264" s="5" t="s">
        <v>1739</v>
      </c>
      <c r="W264" s="5" t="s">
        <v>1740</v>
      </c>
      <c r="X264" s="5" t="s">
        <v>1741</v>
      </c>
      <c r="Y264" s="5" t="s">
        <v>2307</v>
      </c>
      <c r="Z264" s="5" t="s">
        <v>2308</v>
      </c>
    </row>
    <row r="265" spans="1:26" ht="15.75">
      <c r="A265" s="5" t="s">
        <v>2309</v>
      </c>
      <c r="B265" s="5" t="s">
        <v>2310</v>
      </c>
      <c r="C265" s="5" t="str">
        <f>LEFT(Table1[[#This Row],[product_name]], 27)</f>
        <v>7SEVEN Compatible LG TV Rem</v>
      </c>
      <c r="D265" s="5" t="s">
        <v>462</v>
      </c>
      <c r="E265" s="5" t="str">
        <f>TRIM(LEFT(Table1[[#This Row],[category]], FIND("|", Table1[[#This Row],[category]]) - 1))</f>
        <v>Electronics</v>
      </c>
      <c r="F265" s="5" t="str">
        <f>TRIM(MID(Table1[[#This Row],[category]], FIND("|", Table1[[#This Row],[category]]) + 1, FIND("|", Table1[[#This Row],[category]], FIND("|", Table1[[#This Row],[category]]) + 1) - FIND("|", Table1[[#This Row],[category]]) - 1))</f>
        <v>HomeTheater,TV&amp;Video</v>
      </c>
      <c r="G265" s="5" t="str">
        <f>TRIM(MID(Table1[[#This Row],[category]], FIND("|", Table1[[#This Row],[category]], FIND("|", Table1[[#This Row],[category]]) + 1) + 1, FIND("|", Table1[[#This Row],[category]], FIND("|", Table1[[#This Row],[category]], FIND("|", Table1[[#This Row],[category]]) + 1) + 1) - FIND("|", Table1[[#This Row],[category]], FIND("|", Table1[[#This Row],[category]]) + 1) - 1))</f>
        <v>Accessories</v>
      </c>
      <c r="H265" s="5">
        <v>790</v>
      </c>
      <c r="I265" s="6">
        <v>1999</v>
      </c>
      <c r="J265" s="7">
        <v>0.6</v>
      </c>
      <c r="K265" s="7" t="str">
        <f>IF(Table1[[#This Row],[discount_percentage]]&gt;=50%, "YES", "NO")</f>
        <v>YES</v>
      </c>
      <c r="L265" s="7" t="str">
        <f>IF(Table1[[#This Row],[discount_percentage]]&lt;20%, "&lt;20%", IF(Table1[[#This Row],[discount_percentage]]&lt;=40%, "20%-40%", IF(Table1[[#This Row],[discount_percentage]]&lt;=60%, "41%-60%", IF(Table1[[#This Row],[discount_percentage]]&lt;=80%, "61%-80%", "&gt;80%"))))</f>
        <v>41%-60%</v>
      </c>
      <c r="M265" s="7" t="str">
        <f>IF(Table1[[#This Row],[discounted_price]]&lt;200, "&lt;200", IF(Table1[[#This Row],[discounted_price]]&lt;=500, "200-500", "&gt;500"))</f>
        <v>&gt;500</v>
      </c>
      <c r="N265" s="5">
        <v>3</v>
      </c>
      <c r="O265" s="8">
        <v>103</v>
      </c>
      <c r="P265" s="9" t="str">
        <f>IF(Table1[[#This Row],[rating_count]]&gt;1000, "More than 1000", "Fewer than 1000")</f>
        <v>Fewer than 1000</v>
      </c>
      <c r="Q265" s="8">
        <f>IFERROR( VALUE(Table1[[#This Row],[rating]]) * VALUE((Table1[[#This Row],[rating_count]]/1000)), 0)</f>
        <v>0.309</v>
      </c>
      <c r="R265" s="6">
        <f>IFERROR( VALUE(Table1[[#This Row],[actual_price]]) * VALUE(Table1[[#This Row],[rating_count]]), 0)</f>
        <v>205897</v>
      </c>
      <c r="S265" s="5" t="s">
        <v>2311</v>
      </c>
      <c r="T265" s="5" t="s">
        <v>2312</v>
      </c>
      <c r="U265" s="5" t="s">
        <v>2313</v>
      </c>
      <c r="V265" s="5" t="s">
        <v>2314</v>
      </c>
      <c r="W265" s="5" t="s">
        <v>2315</v>
      </c>
      <c r="X265" s="5" t="s">
        <v>2316</v>
      </c>
      <c r="Y265" s="5" t="s">
        <v>2317</v>
      </c>
      <c r="Z265" s="5" t="s">
        <v>2318</v>
      </c>
    </row>
    <row r="266" spans="1:26" ht="15.75">
      <c r="A266" s="5" t="s">
        <v>2319</v>
      </c>
      <c r="B266" s="5" t="s">
        <v>2320</v>
      </c>
      <c r="C266" s="5" t="str">
        <f>LEFT(Table1[[#This Row],[product_name]], 27)</f>
        <v>Realme Smart TV Stick 4K</v>
      </c>
      <c r="D266" s="5" t="s">
        <v>2321</v>
      </c>
      <c r="E266" s="5" t="str">
        <f>TRIM(LEFT(Table1[[#This Row],[category]], FIND("|", Table1[[#This Row],[category]]) - 1))</f>
        <v>Electronics</v>
      </c>
      <c r="F266" s="5" t="str">
        <f>TRIM(MID(Table1[[#This Row],[category]], FIND("|", Table1[[#This Row],[category]]) + 1, FIND("|", Table1[[#This Row],[category]], FIND("|", Table1[[#This Row],[category]]) + 1) - FIND("|", Table1[[#This Row],[category]]) - 1))</f>
        <v>HomeAudio</v>
      </c>
      <c r="G266" s="5" t="str">
        <f>TRIM(MID(Table1[[#This Row],[category]], FIND("|", Table1[[#This Row],[category]], FIND("|", Table1[[#This Row],[category]]) + 1) + 1, FIND("|", Table1[[#This Row],[category]], FIND("|", Table1[[#This Row],[category]], FIND("|", Table1[[#This Row],[category]]) + 1) + 1) - FIND("|", Table1[[#This Row],[category]], FIND("|", Table1[[#This Row],[category]]) + 1) - 1))</f>
        <v>MediaStreamingDevices</v>
      </c>
      <c r="H266" s="6">
        <v>4699</v>
      </c>
      <c r="I266" s="6">
        <v>4699</v>
      </c>
      <c r="J266" s="7">
        <v>0</v>
      </c>
      <c r="K266" s="7" t="str">
        <f>IF(Table1[[#This Row],[discount_percentage]]&gt;=50%, "YES", "NO")</f>
        <v>NO</v>
      </c>
      <c r="L266" s="7" t="str">
        <f>IF(Table1[[#This Row],[discount_percentage]]&lt;20%, "&lt;20%", IF(Table1[[#This Row],[discount_percentage]]&lt;=40%, "20%-40%", IF(Table1[[#This Row],[discount_percentage]]&lt;=60%, "41%-60%", IF(Table1[[#This Row],[discount_percentage]]&lt;=80%, "61%-80%", "&gt;80%"))))</f>
        <v>&lt;20%</v>
      </c>
      <c r="M266" s="7" t="str">
        <f>IF(Table1[[#This Row],[discounted_price]]&lt;200, "&lt;200", IF(Table1[[#This Row],[discounted_price]]&lt;=500, "200-500", "&gt;500"))</f>
        <v>&gt;500</v>
      </c>
      <c r="N266" s="5">
        <v>4.5</v>
      </c>
      <c r="O266" s="8">
        <v>224</v>
      </c>
      <c r="P266" s="9" t="str">
        <f>IF(Table1[[#This Row],[rating_count]]&gt;1000, "More than 1000", "Fewer than 1000")</f>
        <v>Fewer than 1000</v>
      </c>
      <c r="Q266" s="8">
        <f>IFERROR( VALUE(Table1[[#This Row],[rating]]) * VALUE((Table1[[#This Row],[rating_count]]/1000)), 0)</f>
        <v>1.008</v>
      </c>
      <c r="R266" s="6">
        <f>IFERROR( VALUE(Table1[[#This Row],[actual_price]]) * VALUE(Table1[[#This Row],[rating_count]]), 0)</f>
        <v>1052576</v>
      </c>
      <c r="S266" s="5" t="s">
        <v>2322</v>
      </c>
      <c r="T266" s="5" t="s">
        <v>2323</v>
      </c>
      <c r="U266" s="5" t="s">
        <v>2324</v>
      </c>
      <c r="V266" s="5" t="s">
        <v>2325</v>
      </c>
      <c r="W266" s="5" t="s">
        <v>2326</v>
      </c>
      <c r="X266" s="5" t="s">
        <v>2327</v>
      </c>
      <c r="Y266" s="5" t="s">
        <v>2328</v>
      </c>
      <c r="Z266" s="5" t="s">
        <v>2329</v>
      </c>
    </row>
    <row r="267" spans="1:26" ht="15.75">
      <c r="A267" s="5" t="s">
        <v>2330</v>
      </c>
      <c r="B267" s="5" t="s">
        <v>2331</v>
      </c>
      <c r="C267" s="5" t="str">
        <f>LEFT(Table1[[#This Row],[product_name]], 27)</f>
        <v>Acer 100 cm (40 inches) P S</v>
      </c>
      <c r="D267" s="5" t="s">
        <v>169</v>
      </c>
      <c r="E267" s="5" t="str">
        <f>TRIM(LEFT(Table1[[#This Row],[category]], FIND("|", Table1[[#This Row],[category]]) - 1))</f>
        <v>Electronics</v>
      </c>
      <c r="F267" s="5" t="str">
        <f>TRIM(MID(Table1[[#This Row],[category]], FIND("|", Table1[[#This Row],[category]]) + 1, FIND("|", Table1[[#This Row],[category]], FIND("|", Table1[[#This Row],[category]]) + 1) - FIND("|", Table1[[#This Row],[category]]) - 1))</f>
        <v>HomeTheater,TV&amp;Video</v>
      </c>
      <c r="G267" s="5" t="str">
        <f>TRIM(MID(Table1[[#This Row],[category]], FIND("|", Table1[[#This Row],[category]], FIND("|", Table1[[#This Row],[category]]) + 1) + 1, FIND("|", Table1[[#This Row],[category]], FIND("|", Table1[[#This Row],[category]], FIND("|", Table1[[#This Row],[category]]) + 1) + 1) - FIND("|", Table1[[#This Row],[category]], FIND("|", Table1[[#This Row],[category]]) + 1) - 1))</f>
        <v>Televisions</v>
      </c>
      <c r="H267" s="6">
        <v>18999</v>
      </c>
      <c r="I267" s="6">
        <v>24990</v>
      </c>
      <c r="J267" s="7">
        <v>0.24</v>
      </c>
      <c r="K267" s="7" t="str">
        <f>IF(Table1[[#This Row],[discount_percentage]]&gt;=50%, "YES", "NO")</f>
        <v>NO</v>
      </c>
      <c r="L267" s="7" t="str">
        <f>IF(Table1[[#This Row],[discount_percentage]]&lt;20%, "&lt;20%", IF(Table1[[#This Row],[discount_percentage]]&lt;=40%, "20%-40%", IF(Table1[[#This Row],[discount_percentage]]&lt;=60%, "41%-60%", IF(Table1[[#This Row],[discount_percentage]]&lt;=80%, "61%-80%", "&gt;80%"))))</f>
        <v>20%-40%</v>
      </c>
      <c r="M267" s="7" t="str">
        <f>IF(Table1[[#This Row],[discounted_price]]&lt;200, "&lt;200", IF(Table1[[#This Row],[discounted_price]]&lt;=500, "200-500", "&gt;500"))</f>
        <v>&gt;500</v>
      </c>
      <c r="N267" s="5">
        <v>4.3</v>
      </c>
      <c r="O267" s="8">
        <v>4702</v>
      </c>
      <c r="P267" s="9" t="str">
        <f>IF(Table1[[#This Row],[rating_count]]&gt;1000, "More than 1000", "Fewer than 1000")</f>
        <v>More than 1000</v>
      </c>
      <c r="Q267" s="8">
        <f>IFERROR( VALUE(Table1[[#This Row],[rating]]) * VALUE((Table1[[#This Row],[rating_count]]/1000)), 0)</f>
        <v>20.218599999999999</v>
      </c>
      <c r="R267" s="6">
        <f>IFERROR( VALUE(Table1[[#This Row],[actual_price]]) * VALUE(Table1[[#This Row],[rating_count]]), 0)</f>
        <v>117502980</v>
      </c>
      <c r="S267" s="5" t="s">
        <v>2332</v>
      </c>
      <c r="T267" s="5" t="s">
        <v>246</v>
      </c>
      <c r="U267" s="5" t="s">
        <v>247</v>
      </c>
      <c r="V267" s="5" t="s">
        <v>248</v>
      </c>
      <c r="W267" s="5" t="s">
        <v>249</v>
      </c>
      <c r="X267" s="5" t="s">
        <v>13024</v>
      </c>
      <c r="Y267" s="5" t="s">
        <v>2333</v>
      </c>
      <c r="Z267" s="5" t="s">
        <v>2334</v>
      </c>
    </row>
    <row r="268" spans="1:26" ht="15.75">
      <c r="A268" s="5" t="s">
        <v>2335</v>
      </c>
      <c r="B268" s="5" t="s">
        <v>2336</v>
      </c>
      <c r="C268" s="5" t="str">
        <f>LEFT(Table1[[#This Row],[product_name]], 27)</f>
        <v>Lapster usb 2.0 mantra cabl</v>
      </c>
      <c r="D268" s="5" t="s">
        <v>18</v>
      </c>
      <c r="E268" s="5" t="str">
        <f>TRIM(LEFT(Table1[[#This Row],[category]], FIND("|", Table1[[#This Row],[category]]) - 1))</f>
        <v>Computers&amp;Accessories</v>
      </c>
      <c r="F268" s="5" t="str">
        <f>TRIM(MID(Table1[[#This Row],[category]], FIND("|", Table1[[#This Row],[category]]) + 1, FIND("|", Table1[[#This Row],[category]], FIND("|", Table1[[#This Row],[category]]) + 1) - FIND("|", Table1[[#This Row],[category]]) - 1))</f>
        <v>Accessories&amp;Peripherals</v>
      </c>
      <c r="G26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8" s="5">
        <v>199</v>
      </c>
      <c r="I268" s="6">
        <v>999</v>
      </c>
      <c r="J268" s="7">
        <v>0.8</v>
      </c>
      <c r="K268" s="7" t="str">
        <f>IF(Table1[[#This Row],[discount_percentage]]&gt;=50%, "YES", "NO")</f>
        <v>YES</v>
      </c>
      <c r="L268" s="7" t="str">
        <f>IF(Table1[[#This Row],[discount_percentage]]&lt;20%, "&lt;20%", IF(Table1[[#This Row],[discount_percentage]]&lt;=40%, "20%-40%", IF(Table1[[#This Row],[discount_percentage]]&lt;=60%, "41%-60%", IF(Table1[[#This Row],[discount_percentage]]&lt;=80%, "61%-80%", "&gt;80%"))))</f>
        <v>61%-80%</v>
      </c>
      <c r="M268" s="7" t="str">
        <f>IF(Table1[[#This Row],[discounted_price]]&lt;200, "&lt;200", IF(Table1[[#This Row],[discounted_price]]&lt;=500, "200-500", "&gt;500"))</f>
        <v>&lt;200</v>
      </c>
      <c r="N268" s="5">
        <v>4.2</v>
      </c>
      <c r="O268" s="8">
        <v>85</v>
      </c>
      <c r="P268" s="9" t="str">
        <f>IF(Table1[[#This Row],[rating_count]]&gt;1000, "More than 1000", "Fewer than 1000")</f>
        <v>Fewer than 1000</v>
      </c>
      <c r="Q268" s="8">
        <f>IFERROR( VALUE(Table1[[#This Row],[rating]]) * VALUE((Table1[[#This Row],[rating_count]]/1000)), 0)</f>
        <v>0.35700000000000004</v>
      </c>
      <c r="R268" s="6">
        <f>IFERROR( VALUE(Table1[[#This Row],[actual_price]]) * VALUE(Table1[[#This Row],[rating_count]]), 0)</f>
        <v>84915</v>
      </c>
      <c r="S268" s="5" t="s">
        <v>2337</v>
      </c>
      <c r="T268" s="5" t="s">
        <v>2338</v>
      </c>
      <c r="U268" s="5" t="s">
        <v>2339</v>
      </c>
      <c r="V268" s="5" t="s">
        <v>2340</v>
      </c>
      <c r="W268" s="5" t="s">
        <v>2341</v>
      </c>
      <c r="X268" s="5" t="s">
        <v>2342</v>
      </c>
      <c r="Y268" s="5" t="s">
        <v>2343</v>
      </c>
      <c r="Z268" s="5" t="s">
        <v>2344</v>
      </c>
    </row>
    <row r="269" spans="1:26" ht="15.75">
      <c r="A269" s="5" t="s">
        <v>2345</v>
      </c>
      <c r="B269" s="5" t="s">
        <v>2346</v>
      </c>
      <c r="C269" s="5" t="str">
        <f>LEFT(Table1[[#This Row],[product_name]], 27)</f>
        <v>AmazonBasics High-Speed Bra</v>
      </c>
      <c r="D269" s="5" t="s">
        <v>129</v>
      </c>
      <c r="E269" s="5" t="str">
        <f>TRIM(LEFT(Table1[[#This Row],[category]], FIND("|", Table1[[#This Row],[category]]) - 1))</f>
        <v>Electronics</v>
      </c>
      <c r="F269" s="5" t="str">
        <f>TRIM(MID(Table1[[#This Row],[category]], FIND("|", Table1[[#This Row],[category]]) + 1, FIND("|", Table1[[#This Row],[category]], FIND("|", Table1[[#This Row],[category]]) + 1) - FIND("|", Table1[[#This Row],[category]]) - 1))</f>
        <v>HomeTheater,TV&amp;Video</v>
      </c>
      <c r="G269" s="5" t="str">
        <f>TRIM(MID(Table1[[#This Row],[category]], FIND("|", Table1[[#This Row],[category]], FIND("|", Table1[[#This Row],[category]]) + 1) + 1, FIND("|", Table1[[#This Row],[category]], FIND("|", Table1[[#This Row],[category]], FIND("|", Table1[[#This Row],[category]]) + 1) + 1) - FIND("|", Table1[[#This Row],[category]], FIND("|", Table1[[#This Row],[category]]) + 1) - 1))</f>
        <v>Accessories</v>
      </c>
      <c r="H269" s="5">
        <v>269</v>
      </c>
      <c r="I269" s="6">
        <v>650</v>
      </c>
      <c r="J269" s="7">
        <v>0.59</v>
      </c>
      <c r="K269" s="7" t="str">
        <f>IF(Table1[[#This Row],[discount_percentage]]&gt;=50%, "YES", "NO")</f>
        <v>YES</v>
      </c>
      <c r="L269" s="7" t="str">
        <f>IF(Table1[[#This Row],[discount_percentage]]&lt;20%, "&lt;20%", IF(Table1[[#This Row],[discount_percentage]]&lt;=40%, "20%-40%", IF(Table1[[#This Row],[discount_percentage]]&lt;=60%, "41%-60%", IF(Table1[[#This Row],[discount_percentage]]&lt;=80%, "61%-80%", "&gt;80%"))))</f>
        <v>41%-60%</v>
      </c>
      <c r="M269" s="7" t="str">
        <f>IF(Table1[[#This Row],[discounted_price]]&lt;200, "&lt;200", IF(Table1[[#This Row],[discounted_price]]&lt;=500, "200-500", "&gt;500"))</f>
        <v>200-500</v>
      </c>
      <c r="N269" s="5">
        <v>4.4000000000000004</v>
      </c>
      <c r="O269" s="8">
        <v>35877</v>
      </c>
      <c r="P269" s="9" t="str">
        <f>IF(Table1[[#This Row],[rating_count]]&gt;1000, "More than 1000", "Fewer than 1000")</f>
        <v>More than 1000</v>
      </c>
      <c r="Q269" s="8">
        <f>IFERROR( VALUE(Table1[[#This Row],[rating]]) * VALUE((Table1[[#This Row],[rating_count]]/1000)), 0)</f>
        <v>157.85880000000003</v>
      </c>
      <c r="R269" s="6">
        <f>IFERROR( VALUE(Table1[[#This Row],[actual_price]]) * VALUE(Table1[[#This Row],[rating_count]]), 0)</f>
        <v>23320050</v>
      </c>
      <c r="S269" s="5" t="s">
        <v>2347</v>
      </c>
      <c r="T269" s="5" t="s">
        <v>2348</v>
      </c>
      <c r="U269" s="5" t="s">
        <v>2349</v>
      </c>
      <c r="V269" s="5" t="s">
        <v>2350</v>
      </c>
      <c r="W269" s="5" t="s">
        <v>2351</v>
      </c>
      <c r="X269" s="5" t="s">
        <v>2352</v>
      </c>
      <c r="Y269" s="5" t="s">
        <v>2353</v>
      </c>
      <c r="Z269" s="5" t="s">
        <v>2354</v>
      </c>
    </row>
    <row r="270" spans="1:26" ht="15.75">
      <c r="A270" s="5" t="s">
        <v>2355</v>
      </c>
      <c r="B270" s="5" t="s">
        <v>2356</v>
      </c>
      <c r="C270" s="5" t="str">
        <f>LEFT(Table1[[#This Row],[product_name]], 27)</f>
        <v xml:space="preserve">Cubetek 3 in 1 LCD Display </v>
      </c>
      <c r="D270" s="5" t="s">
        <v>2357</v>
      </c>
      <c r="E270" s="5" t="str">
        <f>TRIM(LEFT(Table1[[#This Row],[category]], FIND("|", Table1[[#This Row],[category]]) - 1))</f>
        <v>Electronics</v>
      </c>
      <c r="F270" s="5" t="str">
        <f>TRIM(MID(Table1[[#This Row],[category]], FIND("|", Table1[[#This Row],[category]]) + 1, FIND("|", Table1[[#This Row],[category]], FIND("|", Table1[[#This Row],[category]]) + 1) - FIND("|", Table1[[#This Row],[category]]) - 1))</f>
        <v>HomeTheater,TV&amp;Video</v>
      </c>
      <c r="G270" s="5" t="e">
        <f>TRIM(MID(Table1[[#This Row],[category]], FIND("|", Table1[[#This Row],[category]], FIND("|", Table1[[#This Row],[category]]) + 1) + 1, FIND("|", Table1[[#This Row],[category]], FIND("|", Table1[[#This Row],[category]], FIND("|", Table1[[#This Row],[category]]) + 1) + 1) - FIND("|", Table1[[#This Row],[category]], FIND("|", Table1[[#This Row],[category]]) + 1) - 1))</f>
        <v>#VALUE!</v>
      </c>
      <c r="H270" s="6">
        <v>1990</v>
      </c>
      <c r="I270" s="6">
        <v>3100</v>
      </c>
      <c r="J270" s="7">
        <v>0.36</v>
      </c>
      <c r="K270" s="7" t="str">
        <f>IF(Table1[[#This Row],[discount_percentage]]&gt;=50%, "YES", "NO")</f>
        <v>NO</v>
      </c>
      <c r="L270" s="7" t="str">
        <f>IF(Table1[[#This Row],[discount_percentage]]&lt;20%, "&lt;20%", IF(Table1[[#This Row],[discount_percentage]]&lt;=40%, "20%-40%", IF(Table1[[#This Row],[discount_percentage]]&lt;=60%, "41%-60%", IF(Table1[[#This Row],[discount_percentage]]&lt;=80%, "61%-80%", "&gt;80%"))))</f>
        <v>20%-40%</v>
      </c>
      <c r="M270" s="7" t="str">
        <f>IF(Table1[[#This Row],[discounted_price]]&lt;200, "&lt;200", IF(Table1[[#This Row],[discounted_price]]&lt;=500, "200-500", "&gt;500"))</f>
        <v>&gt;500</v>
      </c>
      <c r="N270" s="5">
        <v>4</v>
      </c>
      <c r="O270" s="8">
        <v>897</v>
      </c>
      <c r="P270" s="9" t="str">
        <f>IF(Table1[[#This Row],[rating_count]]&gt;1000, "More than 1000", "Fewer than 1000")</f>
        <v>Fewer than 1000</v>
      </c>
      <c r="Q270" s="8">
        <f>IFERROR( VALUE(Table1[[#This Row],[rating]]) * VALUE((Table1[[#This Row],[rating_count]]/1000)), 0)</f>
        <v>3.5880000000000001</v>
      </c>
      <c r="R270" s="6">
        <f>IFERROR( VALUE(Table1[[#This Row],[actual_price]]) * VALUE(Table1[[#This Row],[rating_count]]), 0)</f>
        <v>2780700</v>
      </c>
      <c r="S270" s="5" t="s">
        <v>2358</v>
      </c>
      <c r="T270" s="5" t="s">
        <v>2359</v>
      </c>
      <c r="U270" s="5" t="s">
        <v>2360</v>
      </c>
      <c r="V270" s="5" t="s">
        <v>2361</v>
      </c>
      <c r="W270" s="5" t="s">
        <v>2362</v>
      </c>
      <c r="X270" s="5" t="s">
        <v>2363</v>
      </c>
      <c r="Y270" s="5" t="s">
        <v>2364</v>
      </c>
      <c r="Z270" s="5" t="s">
        <v>2365</v>
      </c>
    </row>
    <row r="271" spans="1:26" ht="15.75">
      <c r="A271" s="5" t="s">
        <v>2366</v>
      </c>
      <c r="B271" s="5" t="s">
        <v>2367</v>
      </c>
      <c r="C271" s="5" t="str">
        <f>LEFT(Table1[[#This Row],[product_name]], 27)</f>
        <v>KRISONS Thunder Speaker, Mu</v>
      </c>
      <c r="D271" s="5" t="s">
        <v>2368</v>
      </c>
      <c r="E271" s="5" t="str">
        <f>TRIM(LEFT(Table1[[#This Row],[category]], FIND("|", Table1[[#This Row],[category]]) - 1))</f>
        <v>Electronics</v>
      </c>
      <c r="F271" s="5" t="str">
        <f>TRIM(MID(Table1[[#This Row],[category]], FIND("|", Table1[[#This Row],[category]]) + 1, FIND("|", Table1[[#This Row],[category]], FIND("|", Table1[[#This Row],[category]]) + 1) - FIND("|", Table1[[#This Row],[category]]) - 1))</f>
        <v>HomeAudio</v>
      </c>
      <c r="G271" s="5" t="str">
        <f>TRIM(MID(Table1[[#This Row],[category]], FIND("|", Table1[[#This Row],[category]], FIND("|", Table1[[#This Row],[category]]) + 1) + 1, FIND("|", Table1[[#This Row],[category]], FIND("|", Table1[[#This Row],[category]], FIND("|", Table1[[#This Row],[category]]) + 1) + 1) - FIND("|", Table1[[#This Row],[category]], FIND("|", Table1[[#This Row],[category]]) + 1) - 1))</f>
        <v>Speakers</v>
      </c>
      <c r="H271" s="6">
        <v>2299</v>
      </c>
      <c r="I271" s="6">
        <v>3999</v>
      </c>
      <c r="J271" s="7">
        <v>0.43</v>
      </c>
      <c r="K271" s="7" t="str">
        <f>IF(Table1[[#This Row],[discount_percentage]]&gt;=50%, "YES", "NO")</f>
        <v>NO</v>
      </c>
      <c r="L271" s="7" t="str">
        <f>IF(Table1[[#This Row],[discount_percentage]]&lt;20%, "&lt;20%", IF(Table1[[#This Row],[discount_percentage]]&lt;=40%, "20%-40%", IF(Table1[[#This Row],[discount_percentage]]&lt;=60%, "41%-60%", IF(Table1[[#This Row],[discount_percentage]]&lt;=80%, "61%-80%", "&gt;80%"))))</f>
        <v>41%-60%</v>
      </c>
      <c r="M271" s="7" t="str">
        <f>IF(Table1[[#This Row],[discounted_price]]&lt;200, "&lt;200", IF(Table1[[#This Row],[discounted_price]]&lt;=500, "200-500", "&gt;500"))</f>
        <v>&gt;500</v>
      </c>
      <c r="N271" s="5">
        <v>3.8</v>
      </c>
      <c r="O271" s="8">
        <v>282</v>
      </c>
      <c r="P271" s="9" t="str">
        <f>IF(Table1[[#This Row],[rating_count]]&gt;1000, "More than 1000", "Fewer than 1000")</f>
        <v>Fewer than 1000</v>
      </c>
      <c r="Q271" s="8">
        <f>IFERROR( VALUE(Table1[[#This Row],[rating]]) * VALUE((Table1[[#This Row],[rating_count]]/1000)), 0)</f>
        <v>1.0715999999999999</v>
      </c>
      <c r="R271" s="6">
        <f>IFERROR( VALUE(Table1[[#This Row],[actual_price]]) * VALUE(Table1[[#This Row],[rating_count]]), 0)</f>
        <v>1127718</v>
      </c>
      <c r="S271" s="5" t="s">
        <v>2369</v>
      </c>
      <c r="T271" s="5" t="s">
        <v>2370</v>
      </c>
      <c r="U271" s="5" t="s">
        <v>2371</v>
      </c>
      <c r="V271" s="5" t="s">
        <v>2372</v>
      </c>
      <c r="W271" s="5" t="s">
        <v>2373</v>
      </c>
      <c r="X271" s="5" t="s">
        <v>2374</v>
      </c>
      <c r="Y271" s="5" t="s">
        <v>2375</v>
      </c>
      <c r="Z271" s="5" t="s">
        <v>2376</v>
      </c>
    </row>
    <row r="272" spans="1:26" ht="15.75">
      <c r="A272" s="5" t="s">
        <v>2377</v>
      </c>
      <c r="B272" s="5" t="s">
        <v>2378</v>
      </c>
      <c r="C272" s="5" t="str">
        <f>LEFT(Table1[[#This Row],[product_name]], 27)</f>
        <v>Acer 139 cm (55 inches) H S</v>
      </c>
      <c r="D272" s="5" t="s">
        <v>169</v>
      </c>
      <c r="E272" s="5" t="str">
        <f>TRIM(LEFT(Table1[[#This Row],[category]], FIND("|", Table1[[#This Row],[category]]) - 1))</f>
        <v>Electronics</v>
      </c>
      <c r="F272" s="5" t="str">
        <f>TRIM(MID(Table1[[#This Row],[category]], FIND("|", Table1[[#This Row],[category]]) + 1, FIND("|", Table1[[#This Row],[category]], FIND("|", Table1[[#This Row],[category]]) + 1) - FIND("|", Table1[[#This Row],[category]]) - 1))</f>
        <v>HomeTheater,TV&amp;Video</v>
      </c>
      <c r="G272" s="5" t="str">
        <f>TRIM(MID(Table1[[#This Row],[category]], FIND("|", Table1[[#This Row],[category]], FIND("|", Table1[[#This Row],[category]]) + 1) + 1, FIND("|", Table1[[#This Row],[category]], FIND("|", Table1[[#This Row],[category]], FIND("|", Table1[[#This Row],[category]]) + 1) + 1) - FIND("|", Table1[[#This Row],[category]], FIND("|", Table1[[#This Row],[category]]) + 1) - 1))</f>
        <v>Televisions</v>
      </c>
      <c r="H272" s="6">
        <v>35999</v>
      </c>
      <c r="I272" s="6">
        <v>49990</v>
      </c>
      <c r="J272" s="7">
        <v>0.28000000000000003</v>
      </c>
      <c r="K272" s="7" t="str">
        <f>IF(Table1[[#This Row],[discount_percentage]]&gt;=50%, "YES", "NO")</f>
        <v>NO</v>
      </c>
      <c r="L272" s="7" t="str">
        <f>IF(Table1[[#This Row],[discount_percentage]]&lt;20%, "&lt;20%", IF(Table1[[#This Row],[discount_percentage]]&lt;=40%, "20%-40%", IF(Table1[[#This Row],[discount_percentage]]&lt;=60%, "41%-60%", IF(Table1[[#This Row],[discount_percentage]]&lt;=80%, "61%-80%", "&gt;80%"))))</f>
        <v>20%-40%</v>
      </c>
      <c r="M272" s="7" t="str">
        <f>IF(Table1[[#This Row],[discounted_price]]&lt;200, "&lt;200", IF(Table1[[#This Row],[discounted_price]]&lt;=500, "200-500", "&gt;500"))</f>
        <v>&gt;500</v>
      </c>
      <c r="N272" s="5">
        <v>4.3</v>
      </c>
      <c r="O272" s="8">
        <v>1611</v>
      </c>
      <c r="P272" s="9" t="str">
        <f>IF(Table1[[#This Row],[rating_count]]&gt;1000, "More than 1000", "Fewer than 1000")</f>
        <v>More than 1000</v>
      </c>
      <c r="Q272" s="8">
        <f>IFERROR( VALUE(Table1[[#This Row],[rating]]) * VALUE((Table1[[#This Row],[rating_count]]/1000)), 0)</f>
        <v>6.9272999999999998</v>
      </c>
      <c r="R272" s="6">
        <f>IFERROR( VALUE(Table1[[#This Row],[actual_price]]) * VALUE(Table1[[#This Row],[rating_count]]), 0)</f>
        <v>80533890</v>
      </c>
      <c r="S272" s="5" t="s">
        <v>2379</v>
      </c>
      <c r="T272" s="5" t="s">
        <v>1504</v>
      </c>
      <c r="U272" s="5" t="s">
        <v>1505</v>
      </c>
      <c r="V272" s="5" t="s">
        <v>1506</v>
      </c>
      <c r="W272" s="5" t="s">
        <v>1507</v>
      </c>
      <c r="X272" s="5" t="s">
        <v>1508</v>
      </c>
      <c r="Y272" s="5" t="s">
        <v>2380</v>
      </c>
      <c r="Z272" s="5" t="s">
        <v>2381</v>
      </c>
    </row>
    <row r="273" spans="1:26" ht="15.75">
      <c r="A273" s="5" t="s">
        <v>2382</v>
      </c>
      <c r="B273" s="5" t="s">
        <v>2383</v>
      </c>
      <c r="C273" s="5" t="str">
        <f>LEFT(Table1[[#This Row],[product_name]], 27)</f>
        <v>Dealfreez Case Compatible f</v>
      </c>
      <c r="D273" s="5" t="s">
        <v>462</v>
      </c>
      <c r="E273" s="5" t="str">
        <f>TRIM(LEFT(Table1[[#This Row],[category]], FIND("|", Table1[[#This Row],[category]]) - 1))</f>
        <v>Electronics</v>
      </c>
      <c r="F273" s="5" t="str">
        <f>TRIM(MID(Table1[[#This Row],[category]], FIND("|", Table1[[#This Row],[category]]) + 1, FIND("|", Table1[[#This Row],[category]], FIND("|", Table1[[#This Row],[category]]) + 1) - FIND("|", Table1[[#This Row],[category]]) - 1))</f>
        <v>HomeTheater,TV&amp;Video</v>
      </c>
      <c r="G273" s="5" t="str">
        <f>TRIM(MID(Table1[[#This Row],[category]], FIND("|", Table1[[#This Row],[category]], FIND("|", Table1[[#This Row],[category]]) + 1) + 1, FIND("|", Table1[[#This Row],[category]], FIND("|", Table1[[#This Row],[category]], FIND("|", Table1[[#This Row],[category]]) + 1) + 1) - FIND("|", Table1[[#This Row],[category]], FIND("|", Table1[[#This Row],[category]]) + 1) - 1))</f>
        <v>Accessories</v>
      </c>
      <c r="H273" s="5">
        <v>349</v>
      </c>
      <c r="I273" s="6">
        <v>999</v>
      </c>
      <c r="J273" s="7">
        <v>0.65</v>
      </c>
      <c r="K273" s="7" t="str">
        <f>IF(Table1[[#This Row],[discount_percentage]]&gt;=50%, "YES", "NO")</f>
        <v>YES</v>
      </c>
      <c r="L273" s="7" t="str">
        <f>IF(Table1[[#This Row],[discount_percentage]]&lt;20%, "&lt;20%", IF(Table1[[#This Row],[discount_percentage]]&lt;=40%, "20%-40%", IF(Table1[[#This Row],[discount_percentage]]&lt;=60%, "41%-60%", IF(Table1[[#This Row],[discount_percentage]]&lt;=80%, "61%-80%", "&gt;80%"))))</f>
        <v>61%-80%</v>
      </c>
      <c r="M273" s="7" t="str">
        <f>IF(Table1[[#This Row],[discounted_price]]&lt;200, "&lt;200", IF(Table1[[#This Row],[discounted_price]]&lt;=500, "200-500", "&gt;500"))</f>
        <v>200-500</v>
      </c>
      <c r="N273" s="5">
        <v>4.2</v>
      </c>
      <c r="O273" s="8">
        <v>513</v>
      </c>
      <c r="P273" s="9" t="str">
        <f>IF(Table1[[#This Row],[rating_count]]&gt;1000, "More than 1000", "Fewer than 1000")</f>
        <v>Fewer than 1000</v>
      </c>
      <c r="Q273" s="8">
        <f>IFERROR( VALUE(Table1[[#This Row],[rating]]) * VALUE((Table1[[#This Row],[rating_count]]/1000)), 0)</f>
        <v>2.1546000000000003</v>
      </c>
      <c r="R273" s="6">
        <f>IFERROR( VALUE(Table1[[#This Row],[actual_price]]) * VALUE(Table1[[#This Row],[rating_count]]), 0)</f>
        <v>512487</v>
      </c>
      <c r="S273" s="5" t="s">
        <v>2384</v>
      </c>
      <c r="T273" s="5" t="s">
        <v>2385</v>
      </c>
      <c r="U273" s="5" t="s">
        <v>2386</v>
      </c>
      <c r="V273" s="5" t="s">
        <v>2387</v>
      </c>
      <c r="W273" s="5" t="s">
        <v>2388</v>
      </c>
      <c r="X273" s="5" t="s">
        <v>2389</v>
      </c>
      <c r="Y273" s="5" t="s">
        <v>2390</v>
      </c>
      <c r="Z273" s="5" t="s">
        <v>2391</v>
      </c>
    </row>
    <row r="274" spans="1:26" ht="15.75">
      <c r="A274" s="5" t="s">
        <v>2392</v>
      </c>
      <c r="B274" s="5" t="s">
        <v>2393</v>
      </c>
      <c r="C274" s="5" t="str">
        <f>LEFT(Table1[[#This Row],[product_name]], 27)</f>
        <v xml:space="preserve">Wayona Type C to Lightning </v>
      </c>
      <c r="D274" s="5" t="s">
        <v>18</v>
      </c>
      <c r="E274" s="5" t="str">
        <f>TRIM(LEFT(Table1[[#This Row],[category]], FIND("|", Table1[[#This Row],[category]]) - 1))</f>
        <v>Computers&amp;Accessories</v>
      </c>
      <c r="F274" s="5" t="str">
        <f>TRIM(MID(Table1[[#This Row],[category]], FIND("|", Table1[[#This Row],[category]]) + 1, FIND("|", Table1[[#This Row],[category]], FIND("|", Table1[[#This Row],[category]]) + 1) - FIND("|", Table1[[#This Row],[category]]) - 1))</f>
        <v>Accessories&amp;Peripherals</v>
      </c>
      <c r="G27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74" s="5">
        <v>719</v>
      </c>
      <c r="I274" s="6">
        <v>1499</v>
      </c>
      <c r="J274" s="7">
        <v>0.52</v>
      </c>
      <c r="K274" s="7" t="str">
        <f>IF(Table1[[#This Row],[discount_percentage]]&gt;=50%, "YES", "NO")</f>
        <v>YES</v>
      </c>
      <c r="L274" s="7" t="str">
        <f>IF(Table1[[#This Row],[discount_percentage]]&lt;20%, "&lt;20%", IF(Table1[[#This Row],[discount_percentage]]&lt;=40%, "20%-40%", IF(Table1[[#This Row],[discount_percentage]]&lt;=60%, "41%-60%", IF(Table1[[#This Row],[discount_percentage]]&lt;=80%, "61%-80%", "&gt;80%"))))</f>
        <v>41%-60%</v>
      </c>
      <c r="M274" s="7" t="str">
        <f>IF(Table1[[#This Row],[discounted_price]]&lt;200, "&lt;200", IF(Table1[[#This Row],[discounted_price]]&lt;=500, "200-500", "&gt;500"))</f>
        <v>&gt;500</v>
      </c>
      <c r="N274" s="5">
        <v>4.0999999999999996</v>
      </c>
      <c r="O274" s="8">
        <v>1045</v>
      </c>
      <c r="P274" s="9" t="str">
        <f>IF(Table1[[#This Row],[rating_count]]&gt;1000, "More than 1000", "Fewer than 1000")</f>
        <v>More than 1000</v>
      </c>
      <c r="Q274" s="8">
        <f>IFERROR( VALUE(Table1[[#This Row],[rating]]) * VALUE((Table1[[#This Row],[rating_count]]/1000)), 0)</f>
        <v>4.2844999999999995</v>
      </c>
      <c r="R274" s="6">
        <f>IFERROR( VALUE(Table1[[#This Row],[actual_price]]) * VALUE(Table1[[#This Row],[rating_count]]), 0)</f>
        <v>1566455</v>
      </c>
      <c r="S274" s="5" t="s">
        <v>2394</v>
      </c>
      <c r="T274" s="5" t="s">
        <v>910</v>
      </c>
      <c r="U274" s="5" t="s">
        <v>911</v>
      </c>
      <c r="V274" s="5" t="s">
        <v>912</v>
      </c>
      <c r="W274" s="5" t="s">
        <v>913</v>
      </c>
      <c r="X274" s="5" t="s">
        <v>914</v>
      </c>
      <c r="Y274" s="5" t="s">
        <v>2395</v>
      </c>
      <c r="Z274" s="5" t="s">
        <v>2396</v>
      </c>
    </row>
    <row r="275" spans="1:26" ht="15.75">
      <c r="A275" s="5" t="s">
        <v>2397</v>
      </c>
      <c r="B275" s="5" t="s">
        <v>2398</v>
      </c>
      <c r="C275" s="5" t="str">
        <f>LEFT(Table1[[#This Row],[product_name]], 27)</f>
        <v>VW 80 cm (32 inches) HD Rea</v>
      </c>
      <c r="D275" s="5" t="s">
        <v>169</v>
      </c>
      <c r="E275" s="5" t="str">
        <f>TRIM(LEFT(Table1[[#This Row],[category]], FIND("|", Table1[[#This Row],[category]]) - 1))</f>
        <v>Electronics</v>
      </c>
      <c r="F275" s="5" t="str">
        <f>TRIM(MID(Table1[[#This Row],[category]], FIND("|", Table1[[#This Row],[category]]) + 1, FIND("|", Table1[[#This Row],[category]], FIND("|", Table1[[#This Row],[category]]) + 1) - FIND("|", Table1[[#This Row],[category]]) - 1))</f>
        <v>HomeTheater,TV&amp;Video</v>
      </c>
      <c r="G275" s="5" t="str">
        <f>TRIM(MID(Table1[[#This Row],[category]], FIND("|", Table1[[#This Row],[category]], FIND("|", Table1[[#This Row],[category]]) + 1) + 1, FIND("|", Table1[[#This Row],[category]], FIND("|", Table1[[#This Row],[category]], FIND("|", Table1[[#This Row],[category]]) + 1) + 1) - FIND("|", Table1[[#This Row],[category]], FIND("|", Table1[[#This Row],[category]]) + 1) - 1))</f>
        <v>Televisions</v>
      </c>
      <c r="H275" s="6">
        <v>8999</v>
      </c>
      <c r="I275" s="6">
        <v>18999</v>
      </c>
      <c r="J275" s="7">
        <v>0.53</v>
      </c>
      <c r="K275" s="7" t="str">
        <f>IF(Table1[[#This Row],[discount_percentage]]&gt;=50%, "YES", "NO")</f>
        <v>YES</v>
      </c>
      <c r="L275" s="7" t="str">
        <f>IF(Table1[[#This Row],[discount_percentage]]&lt;20%, "&lt;20%", IF(Table1[[#This Row],[discount_percentage]]&lt;=40%, "20%-40%", IF(Table1[[#This Row],[discount_percentage]]&lt;=60%, "41%-60%", IF(Table1[[#This Row],[discount_percentage]]&lt;=80%, "61%-80%", "&gt;80%"))))</f>
        <v>41%-60%</v>
      </c>
      <c r="M275" s="7" t="str">
        <f>IF(Table1[[#This Row],[discounted_price]]&lt;200, "&lt;200", IF(Table1[[#This Row],[discounted_price]]&lt;=500, "200-500", "&gt;500"))</f>
        <v>&gt;500</v>
      </c>
      <c r="N275" s="5">
        <v>4</v>
      </c>
      <c r="O275" s="8">
        <v>6347</v>
      </c>
      <c r="P275" s="9" t="str">
        <f>IF(Table1[[#This Row],[rating_count]]&gt;1000, "More than 1000", "Fewer than 1000")</f>
        <v>More than 1000</v>
      </c>
      <c r="Q275" s="8">
        <f>IFERROR( VALUE(Table1[[#This Row],[rating]]) * VALUE((Table1[[#This Row],[rating_count]]/1000)), 0)</f>
        <v>25.388000000000002</v>
      </c>
      <c r="R275" s="6">
        <f>IFERROR( VALUE(Table1[[#This Row],[actual_price]]) * VALUE(Table1[[#This Row],[rating_count]]), 0)</f>
        <v>120586653</v>
      </c>
      <c r="S275" s="5" t="s">
        <v>2399</v>
      </c>
      <c r="T275" s="5" t="s">
        <v>2400</v>
      </c>
      <c r="U275" s="5" t="s">
        <v>2401</v>
      </c>
      <c r="V275" s="5" t="s">
        <v>2402</v>
      </c>
      <c r="W275" s="5" t="s">
        <v>2403</v>
      </c>
      <c r="X275" s="5" t="s">
        <v>2404</v>
      </c>
      <c r="Y275" s="5" t="s">
        <v>2405</v>
      </c>
      <c r="Z275" s="5" t="s">
        <v>2406</v>
      </c>
    </row>
    <row r="276" spans="1:26" ht="15.75">
      <c r="A276" s="5" t="s">
        <v>2407</v>
      </c>
      <c r="B276" s="5" t="s">
        <v>2408</v>
      </c>
      <c r="C276" s="5" t="str">
        <f>LEFT(Table1[[#This Row],[product_name]], 27)</f>
        <v>Airtel Digital TV HD Set To</v>
      </c>
      <c r="D276" s="5" t="s">
        <v>1985</v>
      </c>
      <c r="E276" s="5" t="str">
        <f>TRIM(LEFT(Table1[[#This Row],[category]], FIND("|", Table1[[#This Row],[category]]) - 1))</f>
        <v>Electronics</v>
      </c>
      <c r="F276" s="5" t="str">
        <f>TRIM(MID(Table1[[#This Row],[category]], FIND("|", Table1[[#This Row],[category]]) + 1, FIND("|", Table1[[#This Row],[category]], FIND("|", Table1[[#This Row],[category]]) + 1) - FIND("|", Table1[[#This Row],[category]]) - 1))</f>
        <v>HomeTheater,TV&amp;Video</v>
      </c>
      <c r="G276" s="5" t="str">
        <f>TRIM(MID(Table1[[#This Row],[category]], FIND("|", Table1[[#This Row],[category]], FIND("|", Table1[[#This Row],[category]]) + 1) + 1, FIND("|", Table1[[#This Row],[category]], FIND("|", Table1[[#This Row],[category]], FIND("|", Table1[[#This Row],[category]]) + 1) + 1) - FIND("|", Table1[[#This Row],[category]], FIND("|", Table1[[#This Row],[category]]) + 1) - 1))</f>
        <v>SatelliteEquipment</v>
      </c>
      <c r="H276" s="5">
        <v>917</v>
      </c>
      <c r="I276" s="6">
        <v>2299</v>
      </c>
      <c r="J276" s="7">
        <v>0.6</v>
      </c>
      <c r="K276" s="7" t="str">
        <f>IF(Table1[[#This Row],[discount_percentage]]&gt;=50%, "YES", "NO")</f>
        <v>YES</v>
      </c>
      <c r="L276" s="7" t="str">
        <f>IF(Table1[[#This Row],[discount_percentage]]&lt;20%, "&lt;20%", IF(Table1[[#This Row],[discount_percentage]]&lt;=40%, "20%-40%", IF(Table1[[#This Row],[discount_percentage]]&lt;=60%, "41%-60%", IF(Table1[[#This Row],[discount_percentage]]&lt;=80%, "61%-80%", "&gt;80%"))))</f>
        <v>41%-60%</v>
      </c>
      <c r="M276" s="7" t="str">
        <f>IF(Table1[[#This Row],[discounted_price]]&lt;200, "&lt;200", IF(Table1[[#This Row],[discounted_price]]&lt;=500, "200-500", "&gt;500"))</f>
        <v>&gt;500</v>
      </c>
      <c r="N276" s="5">
        <v>4.2</v>
      </c>
      <c r="O276" s="8">
        <v>3300</v>
      </c>
      <c r="P276" s="9" t="str">
        <f>IF(Table1[[#This Row],[rating_count]]&gt;1000, "More than 1000", "Fewer than 1000")</f>
        <v>More than 1000</v>
      </c>
      <c r="Q276" s="8">
        <f>IFERROR( VALUE(Table1[[#This Row],[rating]]) * VALUE((Table1[[#This Row],[rating_count]]/1000)), 0)</f>
        <v>13.86</v>
      </c>
      <c r="R276" s="6">
        <f>IFERROR( VALUE(Table1[[#This Row],[actual_price]]) * VALUE(Table1[[#This Row],[rating_count]]), 0)</f>
        <v>7586700</v>
      </c>
      <c r="S276" s="5" t="s">
        <v>2409</v>
      </c>
      <c r="T276" s="5" t="s">
        <v>2410</v>
      </c>
      <c r="U276" s="5" t="s">
        <v>2411</v>
      </c>
      <c r="V276" s="5" t="s">
        <v>2412</v>
      </c>
      <c r="W276" s="5" t="s">
        <v>2413</v>
      </c>
      <c r="X276" s="5" t="s">
        <v>2414</v>
      </c>
      <c r="Y276" s="5" t="s">
        <v>2415</v>
      </c>
      <c r="Z276" s="5" t="s">
        <v>2416</v>
      </c>
    </row>
    <row r="277" spans="1:26" ht="15.75">
      <c r="A277" s="5" t="s">
        <v>2417</v>
      </c>
      <c r="B277" s="5" t="s">
        <v>2418</v>
      </c>
      <c r="C277" s="5" t="str">
        <f>LEFT(Table1[[#This Row],[product_name]], 27)</f>
        <v>LOHAYA Voice Assistant Remo</v>
      </c>
      <c r="D277" s="5" t="s">
        <v>462</v>
      </c>
      <c r="E277" s="5" t="str">
        <f>TRIM(LEFT(Table1[[#This Row],[category]], FIND("|", Table1[[#This Row],[category]]) - 1))</f>
        <v>Electronics</v>
      </c>
      <c r="F277" s="5" t="str">
        <f>TRIM(MID(Table1[[#This Row],[category]], FIND("|", Table1[[#This Row],[category]]) + 1, FIND("|", Table1[[#This Row],[category]], FIND("|", Table1[[#This Row],[category]]) + 1) - FIND("|", Table1[[#This Row],[category]]) - 1))</f>
        <v>HomeTheater,TV&amp;Video</v>
      </c>
      <c r="G277" s="5" t="str">
        <f>TRIM(MID(Table1[[#This Row],[category]], FIND("|", Table1[[#This Row],[category]], FIND("|", Table1[[#This Row],[category]]) + 1) + 1, FIND("|", Table1[[#This Row],[category]], FIND("|", Table1[[#This Row],[category]], FIND("|", Table1[[#This Row],[category]]) + 1) + 1) - FIND("|", Table1[[#This Row],[category]], FIND("|", Table1[[#This Row],[category]]) + 1) - 1))</f>
        <v>Accessories</v>
      </c>
      <c r="H277" s="5">
        <v>399</v>
      </c>
      <c r="I277" s="6">
        <v>999</v>
      </c>
      <c r="J277" s="7">
        <v>0.6</v>
      </c>
      <c r="K277" s="7" t="str">
        <f>IF(Table1[[#This Row],[discount_percentage]]&gt;=50%, "YES", "NO")</f>
        <v>YES</v>
      </c>
      <c r="L277" s="7" t="str">
        <f>IF(Table1[[#This Row],[discount_percentage]]&lt;20%, "&lt;20%", IF(Table1[[#This Row],[discount_percentage]]&lt;=40%, "20%-40%", IF(Table1[[#This Row],[discount_percentage]]&lt;=60%, "41%-60%", IF(Table1[[#This Row],[discount_percentage]]&lt;=80%, "61%-80%", "&gt;80%"))))</f>
        <v>41%-60%</v>
      </c>
      <c r="M277" s="7" t="str">
        <f>IF(Table1[[#This Row],[discounted_price]]&lt;200, "&lt;200", IF(Table1[[#This Row],[discounted_price]]&lt;=500, "200-500", "&gt;500"))</f>
        <v>200-500</v>
      </c>
      <c r="N277" s="5">
        <v>3.3</v>
      </c>
      <c r="O277" s="8">
        <v>23</v>
      </c>
      <c r="P277" s="9" t="str">
        <f>IF(Table1[[#This Row],[rating_count]]&gt;1000, "More than 1000", "Fewer than 1000")</f>
        <v>Fewer than 1000</v>
      </c>
      <c r="Q277" s="8">
        <f>IFERROR( VALUE(Table1[[#This Row],[rating]]) * VALUE((Table1[[#This Row],[rating_count]]/1000)), 0)</f>
        <v>7.5899999999999995E-2</v>
      </c>
      <c r="R277" s="6">
        <f>IFERROR( VALUE(Table1[[#This Row],[actual_price]]) * VALUE(Table1[[#This Row],[rating_count]]), 0)</f>
        <v>22977</v>
      </c>
      <c r="S277" s="5" t="s">
        <v>2419</v>
      </c>
      <c r="T277" s="5" t="s">
        <v>2420</v>
      </c>
      <c r="U277" s="5" t="s">
        <v>2421</v>
      </c>
      <c r="V277" s="5" t="s">
        <v>2422</v>
      </c>
      <c r="W277" s="5" t="s">
        <v>2423</v>
      </c>
      <c r="X277" s="5" t="s">
        <v>2424</v>
      </c>
      <c r="Y277" s="5" t="s">
        <v>2425</v>
      </c>
      <c r="Z277" s="5" t="s">
        <v>2426</v>
      </c>
    </row>
    <row r="278" spans="1:26" ht="15.75">
      <c r="A278" s="5" t="s">
        <v>2427</v>
      </c>
      <c r="B278" s="5" t="s">
        <v>2428</v>
      </c>
      <c r="C278" s="5" t="str">
        <f>LEFT(Table1[[#This Row],[product_name]], 27)</f>
        <v xml:space="preserve">Samsung 138 cm (55 inches) </v>
      </c>
      <c r="D278" s="5" t="s">
        <v>169</v>
      </c>
      <c r="E278" s="5" t="str">
        <f>TRIM(LEFT(Table1[[#This Row],[category]], FIND("|", Table1[[#This Row],[category]]) - 1))</f>
        <v>Electronics</v>
      </c>
      <c r="F278" s="5" t="str">
        <f>TRIM(MID(Table1[[#This Row],[category]], FIND("|", Table1[[#This Row],[category]]) + 1, FIND("|", Table1[[#This Row],[category]], FIND("|", Table1[[#This Row],[category]]) + 1) - FIND("|", Table1[[#This Row],[category]]) - 1))</f>
        <v>HomeTheater,TV&amp;Video</v>
      </c>
      <c r="G278" s="5" t="str">
        <f>TRIM(MID(Table1[[#This Row],[category]], FIND("|", Table1[[#This Row],[category]], FIND("|", Table1[[#This Row],[category]]) + 1) + 1, FIND("|", Table1[[#This Row],[category]], FIND("|", Table1[[#This Row],[category]], FIND("|", Table1[[#This Row],[category]]) + 1) + 1) - FIND("|", Table1[[#This Row],[category]], FIND("|", Table1[[#This Row],[category]]) + 1) - 1))</f>
        <v>Televisions</v>
      </c>
      <c r="H278" s="6">
        <v>45999</v>
      </c>
      <c r="I278" s="6">
        <v>69900</v>
      </c>
      <c r="J278" s="7">
        <v>0.34</v>
      </c>
      <c r="K278" s="7" t="str">
        <f>IF(Table1[[#This Row],[discount_percentage]]&gt;=50%, "YES", "NO")</f>
        <v>NO</v>
      </c>
      <c r="L278" s="7" t="str">
        <f>IF(Table1[[#This Row],[discount_percentage]]&lt;20%, "&lt;20%", IF(Table1[[#This Row],[discount_percentage]]&lt;=40%, "20%-40%", IF(Table1[[#This Row],[discount_percentage]]&lt;=60%, "41%-60%", IF(Table1[[#This Row],[discount_percentage]]&lt;=80%, "61%-80%", "&gt;80%"))))</f>
        <v>20%-40%</v>
      </c>
      <c r="M278" s="7" t="str">
        <f>IF(Table1[[#This Row],[discounted_price]]&lt;200, "&lt;200", IF(Table1[[#This Row],[discounted_price]]&lt;=500, "200-500", "&gt;500"))</f>
        <v>&gt;500</v>
      </c>
      <c r="N278" s="5">
        <v>4.3</v>
      </c>
      <c r="O278" s="8">
        <v>7109</v>
      </c>
      <c r="P278" s="9" t="str">
        <f>IF(Table1[[#This Row],[rating_count]]&gt;1000, "More than 1000", "Fewer than 1000")</f>
        <v>More than 1000</v>
      </c>
      <c r="Q278" s="8">
        <f>IFERROR( VALUE(Table1[[#This Row],[rating]]) * VALUE((Table1[[#This Row],[rating_count]]/1000)), 0)</f>
        <v>30.5687</v>
      </c>
      <c r="R278" s="6">
        <f>IFERROR( VALUE(Table1[[#This Row],[actual_price]]) * VALUE(Table1[[#This Row],[rating_count]]), 0)</f>
        <v>496919100</v>
      </c>
      <c r="S278" s="5" t="s">
        <v>2429</v>
      </c>
      <c r="T278" s="5" t="s">
        <v>579</v>
      </c>
      <c r="U278" s="5" t="s">
        <v>580</v>
      </c>
      <c r="V278" s="5" t="s">
        <v>581</v>
      </c>
      <c r="W278" s="5" t="s">
        <v>582</v>
      </c>
      <c r="X278" s="5" t="s">
        <v>583</v>
      </c>
      <c r="Y278" s="5" t="s">
        <v>2430</v>
      </c>
      <c r="Z278" s="5" t="s">
        <v>2431</v>
      </c>
    </row>
    <row r="279" spans="1:26" ht="15.75">
      <c r="A279" s="5" t="s">
        <v>2432</v>
      </c>
      <c r="B279" s="5" t="s">
        <v>2433</v>
      </c>
      <c r="C279" s="5" t="str">
        <f>LEFT(Table1[[#This Row],[product_name]], 27)</f>
        <v>Amazon Brand - Solimo 3A Fa</v>
      </c>
      <c r="D279" s="5" t="s">
        <v>18</v>
      </c>
      <c r="E279" s="5" t="str">
        <f>TRIM(LEFT(Table1[[#This Row],[category]], FIND("|", Table1[[#This Row],[category]]) - 1))</f>
        <v>Computers&amp;Accessories</v>
      </c>
      <c r="F279" s="5" t="str">
        <f>TRIM(MID(Table1[[#This Row],[category]], FIND("|", Table1[[#This Row],[category]]) + 1, FIND("|", Table1[[#This Row],[category]], FIND("|", Table1[[#This Row],[category]]) + 1) - FIND("|", Table1[[#This Row],[category]]) - 1))</f>
        <v>Accessories&amp;Peripherals</v>
      </c>
      <c r="G27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79" s="5">
        <v>119</v>
      </c>
      <c r="I279" s="6">
        <v>299</v>
      </c>
      <c r="J279" s="7">
        <v>0.6</v>
      </c>
      <c r="K279" s="7" t="str">
        <f>IF(Table1[[#This Row],[discount_percentage]]&gt;=50%, "YES", "NO")</f>
        <v>YES</v>
      </c>
      <c r="L279" s="7" t="str">
        <f>IF(Table1[[#This Row],[discount_percentage]]&lt;20%, "&lt;20%", IF(Table1[[#This Row],[discount_percentage]]&lt;=40%, "20%-40%", IF(Table1[[#This Row],[discount_percentage]]&lt;=60%, "41%-60%", IF(Table1[[#This Row],[discount_percentage]]&lt;=80%, "61%-80%", "&gt;80%"))))</f>
        <v>41%-60%</v>
      </c>
      <c r="M279" s="7" t="str">
        <f>IF(Table1[[#This Row],[discounted_price]]&lt;200, "&lt;200", IF(Table1[[#This Row],[discounted_price]]&lt;=500, "200-500", "&gt;500"))</f>
        <v>&lt;200</v>
      </c>
      <c r="N279" s="5">
        <v>3.8</v>
      </c>
      <c r="O279" s="8">
        <v>51</v>
      </c>
      <c r="P279" s="9" t="str">
        <f>IF(Table1[[#This Row],[rating_count]]&gt;1000, "More than 1000", "Fewer than 1000")</f>
        <v>Fewer than 1000</v>
      </c>
      <c r="Q279" s="8">
        <f>IFERROR( VALUE(Table1[[#This Row],[rating]]) * VALUE((Table1[[#This Row],[rating_count]]/1000)), 0)</f>
        <v>0.19379999999999997</v>
      </c>
      <c r="R279" s="6">
        <f>IFERROR( VALUE(Table1[[#This Row],[actual_price]]) * VALUE(Table1[[#This Row],[rating_count]]), 0)</f>
        <v>15249</v>
      </c>
      <c r="S279" s="5" t="s">
        <v>2434</v>
      </c>
      <c r="T279" s="5" t="s">
        <v>2435</v>
      </c>
      <c r="U279" s="5" t="s">
        <v>2436</v>
      </c>
      <c r="V279" s="5" t="s">
        <v>2437</v>
      </c>
      <c r="W279" s="5" t="s">
        <v>2438</v>
      </c>
      <c r="X279" s="5" t="s">
        <v>2439</v>
      </c>
      <c r="Y279" s="5" t="s">
        <v>2440</v>
      </c>
      <c r="Z279" s="5" t="s">
        <v>2441</v>
      </c>
    </row>
    <row r="280" spans="1:26" ht="15.75">
      <c r="A280" s="5" t="s">
        <v>2442</v>
      </c>
      <c r="B280" s="5" t="s">
        <v>2443</v>
      </c>
      <c r="C280" s="5" t="str">
        <f>LEFT(Table1[[#This Row],[product_name]], 27)</f>
        <v>Mi 100 cm (40 inches) Horiz</v>
      </c>
      <c r="D280" s="5" t="s">
        <v>169</v>
      </c>
      <c r="E280" s="5" t="str">
        <f>TRIM(LEFT(Table1[[#This Row],[category]], FIND("|", Table1[[#This Row],[category]]) - 1))</f>
        <v>Electronics</v>
      </c>
      <c r="F280" s="5" t="str">
        <f>TRIM(MID(Table1[[#This Row],[category]], FIND("|", Table1[[#This Row],[category]]) + 1, FIND("|", Table1[[#This Row],[category]], FIND("|", Table1[[#This Row],[category]]) + 1) - FIND("|", Table1[[#This Row],[category]]) - 1))</f>
        <v>HomeTheater,TV&amp;Video</v>
      </c>
      <c r="G280" s="5" t="str">
        <f>TRIM(MID(Table1[[#This Row],[category]], FIND("|", Table1[[#This Row],[category]], FIND("|", Table1[[#This Row],[category]]) + 1) + 1, FIND("|", Table1[[#This Row],[category]], FIND("|", Table1[[#This Row],[category]], FIND("|", Table1[[#This Row],[category]]) + 1) + 1) - FIND("|", Table1[[#This Row],[category]], FIND("|", Table1[[#This Row],[category]]) + 1) - 1))</f>
        <v>Televisions</v>
      </c>
      <c r="H280" s="6">
        <v>21999</v>
      </c>
      <c r="I280" s="6">
        <v>29999</v>
      </c>
      <c r="J280" s="7">
        <v>0.27</v>
      </c>
      <c r="K280" s="7" t="str">
        <f>IF(Table1[[#This Row],[discount_percentage]]&gt;=50%, "YES", "NO")</f>
        <v>NO</v>
      </c>
      <c r="L280" s="7" t="str">
        <f>IF(Table1[[#This Row],[discount_percentage]]&lt;20%, "&lt;20%", IF(Table1[[#This Row],[discount_percentage]]&lt;=40%, "20%-40%", IF(Table1[[#This Row],[discount_percentage]]&lt;=60%, "41%-60%", IF(Table1[[#This Row],[discount_percentage]]&lt;=80%, "61%-80%", "&gt;80%"))))</f>
        <v>20%-40%</v>
      </c>
      <c r="M280" s="7" t="str">
        <f>IF(Table1[[#This Row],[discounted_price]]&lt;200, "&lt;200", IF(Table1[[#This Row],[discounted_price]]&lt;=500, "200-500", "&gt;500"))</f>
        <v>&gt;500</v>
      </c>
      <c r="N280" s="5">
        <v>4.2</v>
      </c>
      <c r="O280" s="8">
        <v>32840</v>
      </c>
      <c r="P280" s="9" t="str">
        <f>IF(Table1[[#This Row],[rating_count]]&gt;1000, "More than 1000", "Fewer than 1000")</f>
        <v>More than 1000</v>
      </c>
      <c r="Q280" s="8">
        <f>IFERROR( VALUE(Table1[[#This Row],[rating]]) * VALUE((Table1[[#This Row],[rating_count]]/1000)), 0)</f>
        <v>137.92800000000003</v>
      </c>
      <c r="R280" s="6">
        <f>IFERROR( VALUE(Table1[[#This Row],[actual_price]]) * VALUE(Table1[[#This Row],[rating_count]]), 0)</f>
        <v>985167160</v>
      </c>
      <c r="S280" s="5" t="s">
        <v>2444</v>
      </c>
      <c r="T280" s="5" t="s">
        <v>171</v>
      </c>
      <c r="U280" s="5" t="s">
        <v>172</v>
      </c>
      <c r="V280" s="5" t="s">
        <v>173</v>
      </c>
      <c r="W280" s="5" t="s">
        <v>174</v>
      </c>
      <c r="X280" s="5" t="s">
        <v>948</v>
      </c>
      <c r="Y280" s="5" t="s">
        <v>2445</v>
      </c>
      <c r="Z280" s="5" t="s">
        <v>2446</v>
      </c>
    </row>
    <row r="281" spans="1:26" ht="15.75">
      <c r="A281" s="5" t="s">
        <v>2447</v>
      </c>
      <c r="B281" s="5" t="s">
        <v>2448</v>
      </c>
      <c r="C281" s="5" t="str">
        <f>LEFT(Table1[[#This Row],[product_name]], 27)</f>
        <v>Astigo Compatible Remote Co</v>
      </c>
      <c r="D281" s="5" t="s">
        <v>462</v>
      </c>
      <c r="E281" s="5" t="str">
        <f>TRIM(LEFT(Table1[[#This Row],[category]], FIND("|", Table1[[#This Row],[category]]) - 1))</f>
        <v>Electronics</v>
      </c>
      <c r="F281" s="5" t="str">
        <f>TRIM(MID(Table1[[#This Row],[category]], FIND("|", Table1[[#This Row],[category]]) + 1, FIND("|", Table1[[#This Row],[category]], FIND("|", Table1[[#This Row],[category]]) + 1) - FIND("|", Table1[[#This Row],[category]]) - 1))</f>
        <v>HomeTheater,TV&amp;Video</v>
      </c>
      <c r="G281" s="5" t="str">
        <f>TRIM(MID(Table1[[#This Row],[category]], FIND("|", Table1[[#This Row],[category]], FIND("|", Table1[[#This Row],[category]]) + 1) + 1, FIND("|", Table1[[#This Row],[category]], FIND("|", Table1[[#This Row],[category]], FIND("|", Table1[[#This Row],[category]]) + 1) + 1) - FIND("|", Table1[[#This Row],[category]], FIND("|", Table1[[#This Row],[category]]) + 1) - 1))</f>
        <v>Accessories</v>
      </c>
      <c r="H281" s="5">
        <v>299</v>
      </c>
      <c r="I281" s="6">
        <v>599</v>
      </c>
      <c r="J281" s="7">
        <v>0.5</v>
      </c>
      <c r="K281" s="7" t="str">
        <f>IF(Table1[[#This Row],[discount_percentage]]&gt;=50%, "YES", "NO")</f>
        <v>YES</v>
      </c>
      <c r="L281" s="7" t="str">
        <f>IF(Table1[[#This Row],[discount_percentage]]&lt;20%, "&lt;20%", IF(Table1[[#This Row],[discount_percentage]]&lt;=40%, "20%-40%", IF(Table1[[#This Row],[discount_percentage]]&lt;=60%, "41%-60%", IF(Table1[[#This Row],[discount_percentage]]&lt;=80%, "61%-80%", "&gt;80%"))))</f>
        <v>41%-60%</v>
      </c>
      <c r="M281" s="7" t="str">
        <f>IF(Table1[[#This Row],[discounted_price]]&lt;200, "&lt;200", IF(Table1[[#This Row],[discounted_price]]&lt;=500, "200-500", "&gt;500"))</f>
        <v>200-500</v>
      </c>
      <c r="N281" s="5">
        <v>3.7</v>
      </c>
      <c r="O281" s="8">
        <v>708</v>
      </c>
      <c r="P281" s="9" t="str">
        <f>IF(Table1[[#This Row],[rating_count]]&gt;1000, "More than 1000", "Fewer than 1000")</f>
        <v>Fewer than 1000</v>
      </c>
      <c r="Q281" s="8">
        <f>IFERROR( VALUE(Table1[[#This Row],[rating]]) * VALUE((Table1[[#This Row],[rating_count]]/1000)), 0)</f>
        <v>2.6196000000000002</v>
      </c>
      <c r="R281" s="6">
        <f>IFERROR( VALUE(Table1[[#This Row],[actual_price]]) * VALUE(Table1[[#This Row],[rating_count]]), 0)</f>
        <v>424092</v>
      </c>
      <c r="S281" s="5" t="s">
        <v>2449</v>
      </c>
      <c r="T281" s="5" t="s">
        <v>2450</v>
      </c>
      <c r="U281" s="5" t="s">
        <v>2451</v>
      </c>
      <c r="V281" s="5" t="s">
        <v>2452</v>
      </c>
      <c r="W281" s="5" t="s">
        <v>2453</v>
      </c>
      <c r="X281" s="5" t="s">
        <v>2454</v>
      </c>
      <c r="Y281" s="5" t="s">
        <v>2455</v>
      </c>
      <c r="Z281" s="5" t="s">
        <v>2456</v>
      </c>
    </row>
    <row r="282" spans="1:26" ht="15.75">
      <c r="A282" s="5" t="s">
        <v>2457</v>
      </c>
      <c r="B282" s="5" t="s">
        <v>2458</v>
      </c>
      <c r="C282" s="5" t="str">
        <f>LEFT(Table1[[#This Row],[product_name]], 27)</f>
        <v xml:space="preserve">Toshiba 108 cm (43 inches) </v>
      </c>
      <c r="D282" s="5" t="s">
        <v>169</v>
      </c>
      <c r="E282" s="5" t="str">
        <f>TRIM(LEFT(Table1[[#This Row],[category]], FIND("|", Table1[[#This Row],[category]]) - 1))</f>
        <v>Electronics</v>
      </c>
      <c r="F282" s="5" t="str">
        <f>TRIM(MID(Table1[[#This Row],[category]], FIND("|", Table1[[#This Row],[category]]) + 1, FIND("|", Table1[[#This Row],[category]], FIND("|", Table1[[#This Row],[category]]) + 1) - FIND("|", Table1[[#This Row],[category]]) - 1))</f>
        <v>HomeTheater,TV&amp;Video</v>
      </c>
      <c r="G282" s="5" t="str">
        <f>TRIM(MID(Table1[[#This Row],[category]], FIND("|", Table1[[#This Row],[category]], FIND("|", Table1[[#This Row],[category]]) + 1) + 1, FIND("|", Table1[[#This Row],[category]], FIND("|", Table1[[#This Row],[category]], FIND("|", Table1[[#This Row],[category]]) + 1) + 1) - FIND("|", Table1[[#This Row],[category]], FIND("|", Table1[[#This Row],[category]]) + 1) - 1))</f>
        <v>Televisions</v>
      </c>
      <c r="H282" s="6">
        <v>21990</v>
      </c>
      <c r="I282" s="6">
        <v>34990</v>
      </c>
      <c r="J282" s="7">
        <v>0.37</v>
      </c>
      <c r="K282" s="7" t="str">
        <f>IF(Table1[[#This Row],[discount_percentage]]&gt;=50%, "YES", "NO")</f>
        <v>NO</v>
      </c>
      <c r="L282" s="7" t="str">
        <f>IF(Table1[[#This Row],[discount_percentage]]&lt;20%, "&lt;20%", IF(Table1[[#This Row],[discount_percentage]]&lt;=40%, "20%-40%", IF(Table1[[#This Row],[discount_percentage]]&lt;=60%, "41%-60%", IF(Table1[[#This Row],[discount_percentage]]&lt;=80%, "61%-80%", "&gt;80%"))))</f>
        <v>20%-40%</v>
      </c>
      <c r="M282" s="7" t="str">
        <f>IF(Table1[[#This Row],[discounted_price]]&lt;200, "&lt;200", IF(Table1[[#This Row],[discounted_price]]&lt;=500, "200-500", "&gt;500"))</f>
        <v>&gt;500</v>
      </c>
      <c r="N282" s="5">
        <v>4.3</v>
      </c>
      <c r="O282" s="8">
        <v>1657</v>
      </c>
      <c r="P282" s="9" t="str">
        <f>IF(Table1[[#This Row],[rating_count]]&gt;1000, "More than 1000", "Fewer than 1000")</f>
        <v>More than 1000</v>
      </c>
      <c r="Q282" s="8">
        <f>IFERROR( VALUE(Table1[[#This Row],[rating]]) * VALUE((Table1[[#This Row],[rating_count]]/1000)), 0)</f>
        <v>7.1250999999999998</v>
      </c>
      <c r="R282" s="6">
        <f>IFERROR( VALUE(Table1[[#This Row],[actual_price]]) * VALUE(Table1[[#This Row],[rating_count]]), 0)</f>
        <v>57978430</v>
      </c>
      <c r="S282" s="5" t="s">
        <v>2459</v>
      </c>
      <c r="T282" s="5" t="s">
        <v>2460</v>
      </c>
      <c r="U282" s="5" t="s">
        <v>2461</v>
      </c>
      <c r="V282" s="5" t="s">
        <v>2462</v>
      </c>
      <c r="W282" s="5" t="s">
        <v>2463</v>
      </c>
      <c r="X282" s="5" t="s">
        <v>2464</v>
      </c>
      <c r="Y282" s="5" t="s">
        <v>2465</v>
      </c>
      <c r="Z282" s="5" t="s">
        <v>2466</v>
      </c>
    </row>
    <row r="283" spans="1:26" ht="15.75">
      <c r="A283" s="5" t="s">
        <v>2467</v>
      </c>
      <c r="B283" s="5" t="s">
        <v>2468</v>
      </c>
      <c r="C283" s="5" t="str">
        <f>LEFT(Table1[[#This Row],[product_name]], 27)</f>
        <v>Lenovo USB A to Type-C Tang</v>
      </c>
      <c r="D283" s="5" t="s">
        <v>18</v>
      </c>
      <c r="E283" s="5" t="str">
        <f>TRIM(LEFT(Table1[[#This Row],[category]], FIND("|", Table1[[#This Row],[category]]) - 1))</f>
        <v>Computers&amp;Accessories</v>
      </c>
      <c r="F283" s="5" t="str">
        <f>TRIM(MID(Table1[[#This Row],[category]], FIND("|", Table1[[#This Row],[category]]) + 1, FIND("|", Table1[[#This Row],[category]], FIND("|", Table1[[#This Row],[category]]) + 1) - FIND("|", Table1[[#This Row],[category]]) - 1))</f>
        <v>Accessories&amp;Peripherals</v>
      </c>
      <c r="G28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83" s="5">
        <v>417.44</v>
      </c>
      <c r="I283" s="6">
        <v>670</v>
      </c>
      <c r="J283" s="7">
        <v>0.38</v>
      </c>
      <c r="K283" s="7" t="str">
        <f>IF(Table1[[#This Row],[discount_percentage]]&gt;=50%, "YES", "NO")</f>
        <v>NO</v>
      </c>
      <c r="L283" s="7" t="str">
        <f>IF(Table1[[#This Row],[discount_percentage]]&lt;20%, "&lt;20%", IF(Table1[[#This Row],[discount_percentage]]&lt;=40%, "20%-40%", IF(Table1[[#This Row],[discount_percentage]]&lt;=60%, "41%-60%", IF(Table1[[#This Row],[discount_percentage]]&lt;=80%, "61%-80%", "&gt;80%"))))</f>
        <v>20%-40%</v>
      </c>
      <c r="M283" s="7" t="str">
        <f>IF(Table1[[#This Row],[discounted_price]]&lt;200, "&lt;200", IF(Table1[[#This Row],[discounted_price]]&lt;=500, "200-500", "&gt;500"))</f>
        <v>200-500</v>
      </c>
      <c r="N283" s="5">
        <v>3.9</v>
      </c>
      <c r="O283" s="8">
        <v>523</v>
      </c>
      <c r="P283" s="9" t="str">
        <f>IF(Table1[[#This Row],[rating_count]]&gt;1000, "More than 1000", "Fewer than 1000")</f>
        <v>Fewer than 1000</v>
      </c>
      <c r="Q283" s="8">
        <f>IFERROR( VALUE(Table1[[#This Row],[rating]]) * VALUE((Table1[[#This Row],[rating_count]]/1000)), 0)</f>
        <v>2.0396999999999998</v>
      </c>
      <c r="R283" s="6">
        <f>IFERROR( VALUE(Table1[[#This Row],[actual_price]]) * VALUE(Table1[[#This Row],[rating_count]]), 0)</f>
        <v>350410</v>
      </c>
      <c r="S283" s="5" t="s">
        <v>2469</v>
      </c>
      <c r="T283" s="5" t="s">
        <v>2470</v>
      </c>
      <c r="U283" s="5" t="s">
        <v>2471</v>
      </c>
      <c r="V283" s="5" t="s">
        <v>2472</v>
      </c>
      <c r="W283" s="5" t="s">
        <v>2473</v>
      </c>
      <c r="X283" s="5" t="s">
        <v>2474</v>
      </c>
      <c r="Y283" s="5" t="s">
        <v>2475</v>
      </c>
      <c r="Z283" s="5" t="s">
        <v>2476</v>
      </c>
    </row>
    <row r="284" spans="1:26" ht="15.75">
      <c r="A284" s="5" t="s">
        <v>2477</v>
      </c>
      <c r="B284" s="5" t="s">
        <v>2478</v>
      </c>
      <c r="C284" s="5" t="str">
        <f>LEFT(Table1[[#This Row],[product_name]], 27)</f>
        <v>Amazon Brand - Solimo 65W F</v>
      </c>
      <c r="D284" s="5" t="s">
        <v>18</v>
      </c>
      <c r="E284" s="5" t="str">
        <f>TRIM(LEFT(Table1[[#This Row],[category]], FIND("|", Table1[[#This Row],[category]]) - 1))</f>
        <v>Computers&amp;Accessories</v>
      </c>
      <c r="F284" s="5" t="str">
        <f>TRIM(MID(Table1[[#This Row],[category]], FIND("|", Table1[[#This Row],[category]]) + 1, FIND("|", Table1[[#This Row],[category]], FIND("|", Table1[[#This Row],[category]]) + 1) - FIND("|", Table1[[#This Row],[category]]) - 1))</f>
        <v>Accessories&amp;Peripherals</v>
      </c>
      <c r="G28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84" s="5">
        <v>199</v>
      </c>
      <c r="I284" s="6">
        <v>999</v>
      </c>
      <c r="J284" s="7">
        <v>0.8</v>
      </c>
      <c r="K284" s="7" t="str">
        <f>IF(Table1[[#This Row],[discount_percentage]]&gt;=50%, "YES", "NO")</f>
        <v>YES</v>
      </c>
      <c r="L284" s="7" t="str">
        <f>IF(Table1[[#This Row],[discount_percentage]]&lt;20%, "&lt;20%", IF(Table1[[#This Row],[discount_percentage]]&lt;=40%, "20%-40%", IF(Table1[[#This Row],[discount_percentage]]&lt;=60%, "41%-60%", IF(Table1[[#This Row],[discount_percentage]]&lt;=80%, "61%-80%", "&gt;80%"))))</f>
        <v>61%-80%</v>
      </c>
      <c r="M284" s="7" t="str">
        <f>IF(Table1[[#This Row],[discounted_price]]&lt;200, "&lt;200", IF(Table1[[#This Row],[discounted_price]]&lt;=500, "200-500", "&gt;500"))</f>
        <v>&lt;200</v>
      </c>
      <c r="N284" s="5">
        <v>3</v>
      </c>
      <c r="O284" s="8"/>
      <c r="P284" s="9" t="str">
        <f>IF(Table1[[#This Row],[rating_count]]&gt;1000, "More than 1000", "Fewer than 1000")</f>
        <v>Fewer than 1000</v>
      </c>
      <c r="Q284" s="8">
        <f>IFERROR( VALUE(Table1[[#This Row],[rating]]) * VALUE((Table1[[#This Row],[rating_count]]/1000)), 0)</f>
        <v>0</v>
      </c>
      <c r="R284" s="6">
        <f>IFERROR( VALUE(Table1[[#This Row],[actual_price]]) * VALUE(Table1[[#This Row],[rating_count]]), 0)</f>
        <v>0</v>
      </c>
      <c r="S284" s="5" t="s">
        <v>2479</v>
      </c>
      <c r="T284" s="5" t="s">
        <v>2480</v>
      </c>
      <c r="U284" s="5" t="s">
        <v>2481</v>
      </c>
      <c r="V284" s="5" t="s">
        <v>2482</v>
      </c>
      <c r="W284" s="5" t="s">
        <v>2483</v>
      </c>
      <c r="X284" s="5" t="s">
        <v>2484</v>
      </c>
      <c r="Y284" s="5" t="s">
        <v>2485</v>
      </c>
      <c r="Z284" s="5" t="s">
        <v>2486</v>
      </c>
    </row>
    <row r="285" spans="1:26" ht="15.75">
      <c r="A285" s="5" t="s">
        <v>2487</v>
      </c>
      <c r="B285" s="5" t="s">
        <v>2488</v>
      </c>
      <c r="C285" s="5" t="str">
        <f>LEFT(Table1[[#This Row],[product_name]], 27)</f>
        <v>LG 139 cm (55 inches) 4K Ul</v>
      </c>
      <c r="D285" s="5" t="s">
        <v>169</v>
      </c>
      <c r="E285" s="5" t="str">
        <f>TRIM(LEFT(Table1[[#This Row],[category]], FIND("|", Table1[[#This Row],[category]]) - 1))</f>
        <v>Electronics</v>
      </c>
      <c r="F285" s="5" t="str">
        <f>TRIM(MID(Table1[[#This Row],[category]], FIND("|", Table1[[#This Row],[category]]) + 1, FIND("|", Table1[[#This Row],[category]], FIND("|", Table1[[#This Row],[category]]) + 1) - FIND("|", Table1[[#This Row],[category]]) - 1))</f>
        <v>HomeTheater,TV&amp;Video</v>
      </c>
      <c r="G285" s="5" t="str">
        <f>TRIM(MID(Table1[[#This Row],[category]], FIND("|", Table1[[#This Row],[category]], FIND("|", Table1[[#This Row],[category]]) + 1) + 1, FIND("|", Table1[[#This Row],[category]], FIND("|", Table1[[#This Row],[category]], FIND("|", Table1[[#This Row],[category]]) + 1) + 1) - FIND("|", Table1[[#This Row],[category]], FIND("|", Table1[[#This Row],[category]]) + 1) - 1))</f>
        <v>Televisions</v>
      </c>
      <c r="H285" s="6">
        <v>47990</v>
      </c>
      <c r="I285" s="6">
        <v>79990</v>
      </c>
      <c r="J285" s="7">
        <v>0.4</v>
      </c>
      <c r="K285" s="7" t="str">
        <f>IF(Table1[[#This Row],[discount_percentage]]&gt;=50%, "YES", "NO")</f>
        <v>NO</v>
      </c>
      <c r="L285" s="7" t="str">
        <f>IF(Table1[[#This Row],[discount_percentage]]&lt;20%, "&lt;20%", IF(Table1[[#This Row],[discount_percentage]]&lt;=40%, "20%-40%", IF(Table1[[#This Row],[discount_percentage]]&lt;=60%, "41%-60%", IF(Table1[[#This Row],[discount_percentage]]&lt;=80%, "61%-80%", "&gt;80%"))))</f>
        <v>20%-40%</v>
      </c>
      <c r="M285" s="7" t="str">
        <f>IF(Table1[[#This Row],[discounted_price]]&lt;200, "&lt;200", IF(Table1[[#This Row],[discounted_price]]&lt;=500, "200-500", "&gt;500"))</f>
        <v>&gt;500</v>
      </c>
      <c r="N285" s="5">
        <v>4.3</v>
      </c>
      <c r="O285" s="8">
        <v>1376</v>
      </c>
      <c r="P285" s="9" t="str">
        <f>IF(Table1[[#This Row],[rating_count]]&gt;1000, "More than 1000", "Fewer than 1000")</f>
        <v>More than 1000</v>
      </c>
      <c r="Q285" s="8">
        <f>IFERROR( VALUE(Table1[[#This Row],[rating]]) * VALUE((Table1[[#This Row],[rating_count]]/1000)), 0)</f>
        <v>5.9167999999999994</v>
      </c>
      <c r="R285" s="6">
        <f>IFERROR( VALUE(Table1[[#This Row],[actual_price]]) * VALUE(Table1[[#This Row],[rating_count]]), 0)</f>
        <v>110066240</v>
      </c>
      <c r="S285" s="5" t="s">
        <v>1224</v>
      </c>
      <c r="T285" s="5" t="s">
        <v>1225</v>
      </c>
      <c r="U285" s="5" t="s">
        <v>1226</v>
      </c>
      <c r="V285" s="5" t="s">
        <v>1227</v>
      </c>
      <c r="W285" s="5" t="s">
        <v>1228</v>
      </c>
      <c r="X285" s="5" t="s">
        <v>1229</v>
      </c>
      <c r="Y285" s="5" t="s">
        <v>2489</v>
      </c>
      <c r="Z285" s="5" t="s">
        <v>2490</v>
      </c>
    </row>
    <row r="286" spans="1:26" ht="15.75">
      <c r="A286" s="5" t="s">
        <v>2491</v>
      </c>
      <c r="B286" s="5" t="s">
        <v>2492</v>
      </c>
      <c r="C286" s="5" t="str">
        <f>LEFT(Table1[[#This Row],[product_name]], 27)</f>
        <v>Tata Sky Digital TV HD Setu</v>
      </c>
      <c r="D286" s="5" t="s">
        <v>462</v>
      </c>
      <c r="E286" s="5" t="str">
        <f>TRIM(LEFT(Table1[[#This Row],[category]], FIND("|", Table1[[#This Row],[category]]) - 1))</f>
        <v>Electronics</v>
      </c>
      <c r="F286" s="5" t="str">
        <f>TRIM(MID(Table1[[#This Row],[category]], FIND("|", Table1[[#This Row],[category]]) + 1, FIND("|", Table1[[#This Row],[category]], FIND("|", Table1[[#This Row],[category]]) + 1) - FIND("|", Table1[[#This Row],[category]]) - 1))</f>
        <v>HomeTheater,TV&amp;Video</v>
      </c>
      <c r="G286" s="5" t="str">
        <f>TRIM(MID(Table1[[#This Row],[category]], FIND("|", Table1[[#This Row],[category]], FIND("|", Table1[[#This Row],[category]]) + 1) + 1, FIND("|", Table1[[#This Row],[category]], FIND("|", Table1[[#This Row],[category]], FIND("|", Table1[[#This Row],[category]]) + 1) + 1) - FIND("|", Table1[[#This Row],[category]], FIND("|", Table1[[#This Row],[category]]) + 1) - 1))</f>
        <v>Accessories</v>
      </c>
      <c r="H286" s="5">
        <v>215</v>
      </c>
      <c r="I286" s="6">
        <v>499</v>
      </c>
      <c r="J286" s="7">
        <v>0.56999999999999995</v>
      </c>
      <c r="K286" s="7" t="str">
        <f>IF(Table1[[#This Row],[discount_percentage]]&gt;=50%, "YES", "NO")</f>
        <v>YES</v>
      </c>
      <c r="L286" s="7" t="str">
        <f>IF(Table1[[#This Row],[discount_percentage]]&lt;20%, "&lt;20%", IF(Table1[[#This Row],[discount_percentage]]&lt;=40%, "20%-40%", IF(Table1[[#This Row],[discount_percentage]]&lt;=60%, "41%-60%", IF(Table1[[#This Row],[discount_percentage]]&lt;=80%, "61%-80%", "&gt;80%"))))</f>
        <v>41%-60%</v>
      </c>
      <c r="M286" s="7" t="str">
        <f>IF(Table1[[#This Row],[discounted_price]]&lt;200, "&lt;200", IF(Table1[[#This Row],[discounted_price]]&lt;=500, "200-500", "&gt;500"))</f>
        <v>200-500</v>
      </c>
      <c r="N286" s="5">
        <v>3.5</v>
      </c>
      <c r="O286" s="8">
        <v>121</v>
      </c>
      <c r="P286" s="9" t="str">
        <f>IF(Table1[[#This Row],[rating_count]]&gt;1000, "More than 1000", "Fewer than 1000")</f>
        <v>Fewer than 1000</v>
      </c>
      <c r="Q286" s="8">
        <f>IFERROR( VALUE(Table1[[#This Row],[rating]]) * VALUE((Table1[[#This Row],[rating_count]]/1000)), 0)</f>
        <v>0.42349999999999999</v>
      </c>
      <c r="R286" s="6">
        <f>IFERROR( VALUE(Table1[[#This Row],[actual_price]]) * VALUE(Table1[[#This Row],[rating_count]]), 0)</f>
        <v>60379</v>
      </c>
      <c r="S286" s="5" t="s">
        <v>2493</v>
      </c>
      <c r="T286" s="5" t="s">
        <v>2494</v>
      </c>
      <c r="U286" s="5" t="s">
        <v>2495</v>
      </c>
      <c r="V286" s="5" t="s">
        <v>2496</v>
      </c>
      <c r="W286" s="5" t="s">
        <v>2497</v>
      </c>
      <c r="X286" s="5" t="s">
        <v>2498</v>
      </c>
      <c r="Y286" s="5" t="s">
        <v>2499</v>
      </c>
      <c r="Z286" s="5" t="s">
        <v>2500</v>
      </c>
    </row>
    <row r="287" spans="1:26" ht="15.75">
      <c r="A287" s="5" t="s">
        <v>2501</v>
      </c>
      <c r="B287" s="5" t="s">
        <v>2502</v>
      </c>
      <c r="C287" s="5" t="str">
        <f>LEFT(Table1[[#This Row],[product_name]], 27)</f>
        <v>pTron Solero T241 2.4A Type</v>
      </c>
      <c r="D287" s="5" t="s">
        <v>18</v>
      </c>
      <c r="E287" s="5" t="str">
        <f>TRIM(LEFT(Table1[[#This Row],[category]], FIND("|", Table1[[#This Row],[category]]) - 1))</f>
        <v>Computers&amp;Accessories</v>
      </c>
      <c r="F287" s="5" t="str">
        <f>TRIM(MID(Table1[[#This Row],[category]], FIND("|", Table1[[#This Row],[category]]) + 1, FIND("|", Table1[[#This Row],[category]], FIND("|", Table1[[#This Row],[category]]) + 1) - FIND("|", Table1[[#This Row],[category]]) - 1))</f>
        <v>Accessories&amp;Peripherals</v>
      </c>
      <c r="G28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87" s="5">
        <v>99</v>
      </c>
      <c r="I287" s="6">
        <v>800</v>
      </c>
      <c r="J287" s="7">
        <v>0.88</v>
      </c>
      <c r="K287" s="7" t="str">
        <f>IF(Table1[[#This Row],[discount_percentage]]&gt;=50%, "YES", "NO")</f>
        <v>YES</v>
      </c>
      <c r="L287" s="7" t="str">
        <f>IF(Table1[[#This Row],[discount_percentage]]&lt;20%, "&lt;20%", IF(Table1[[#This Row],[discount_percentage]]&lt;=40%, "20%-40%", IF(Table1[[#This Row],[discount_percentage]]&lt;=60%, "41%-60%", IF(Table1[[#This Row],[discount_percentage]]&lt;=80%, "61%-80%", "&gt;80%"))))</f>
        <v>&gt;80%</v>
      </c>
      <c r="M287" s="7" t="str">
        <f>IF(Table1[[#This Row],[discounted_price]]&lt;200, "&lt;200", IF(Table1[[#This Row],[discounted_price]]&lt;=500, "200-500", "&gt;500"))</f>
        <v>&lt;200</v>
      </c>
      <c r="N287" s="5">
        <v>3.9</v>
      </c>
      <c r="O287" s="8">
        <v>1075</v>
      </c>
      <c r="P287" s="9" t="str">
        <f>IF(Table1[[#This Row],[rating_count]]&gt;1000, "More than 1000", "Fewer than 1000")</f>
        <v>More than 1000</v>
      </c>
      <c r="Q287" s="8">
        <f>IFERROR( VALUE(Table1[[#This Row],[rating]]) * VALUE((Table1[[#This Row],[rating_count]]/1000)), 0)</f>
        <v>4.1924999999999999</v>
      </c>
      <c r="R287" s="6">
        <f>IFERROR( VALUE(Table1[[#This Row],[actual_price]]) * VALUE(Table1[[#This Row],[rating_count]]), 0)</f>
        <v>860000</v>
      </c>
      <c r="S287" s="5" t="s">
        <v>997</v>
      </c>
      <c r="T287" s="5" t="s">
        <v>343</v>
      </c>
      <c r="U287" s="5" t="s">
        <v>344</v>
      </c>
      <c r="V287" s="5" t="s">
        <v>345</v>
      </c>
      <c r="W287" s="5" t="s">
        <v>346</v>
      </c>
      <c r="X287" s="5" t="s">
        <v>2503</v>
      </c>
      <c r="Y287" s="5" t="s">
        <v>2504</v>
      </c>
      <c r="Z287" s="5" t="s">
        <v>2505</v>
      </c>
    </row>
    <row r="288" spans="1:26" ht="15.75">
      <c r="A288" s="5" t="s">
        <v>2506</v>
      </c>
      <c r="B288" s="5" t="s">
        <v>2507</v>
      </c>
      <c r="C288" s="5" t="str">
        <f>LEFT(Table1[[#This Row],[product_name]], 27)</f>
        <v>VU 108 cm (43 inches) Premi</v>
      </c>
      <c r="D288" s="5" t="s">
        <v>169</v>
      </c>
      <c r="E288" s="5" t="str">
        <f>TRIM(LEFT(Table1[[#This Row],[category]], FIND("|", Table1[[#This Row],[category]]) - 1))</f>
        <v>Electronics</v>
      </c>
      <c r="F288" s="5" t="str">
        <f>TRIM(MID(Table1[[#This Row],[category]], FIND("|", Table1[[#This Row],[category]]) + 1, FIND("|", Table1[[#This Row],[category]], FIND("|", Table1[[#This Row],[category]]) + 1) - FIND("|", Table1[[#This Row],[category]]) - 1))</f>
        <v>HomeTheater,TV&amp;Video</v>
      </c>
      <c r="G288" s="5" t="str">
        <f>TRIM(MID(Table1[[#This Row],[category]], FIND("|", Table1[[#This Row],[category]], FIND("|", Table1[[#This Row],[category]]) + 1) + 1, FIND("|", Table1[[#This Row],[category]], FIND("|", Table1[[#This Row],[category]], FIND("|", Table1[[#This Row],[category]]) + 1) + 1) - FIND("|", Table1[[#This Row],[category]], FIND("|", Table1[[#This Row],[category]]) + 1) - 1))</f>
        <v>Televisions</v>
      </c>
      <c r="H288" s="6">
        <v>18999</v>
      </c>
      <c r="I288" s="6">
        <v>35000</v>
      </c>
      <c r="J288" s="7">
        <v>0.46</v>
      </c>
      <c r="K288" s="7" t="str">
        <f>IF(Table1[[#This Row],[discount_percentage]]&gt;=50%, "YES", "NO")</f>
        <v>NO</v>
      </c>
      <c r="L288" s="7" t="str">
        <f>IF(Table1[[#This Row],[discount_percentage]]&lt;20%, "&lt;20%", IF(Table1[[#This Row],[discount_percentage]]&lt;=40%, "20%-40%", IF(Table1[[#This Row],[discount_percentage]]&lt;=60%, "41%-60%", IF(Table1[[#This Row],[discount_percentage]]&lt;=80%, "61%-80%", "&gt;80%"))))</f>
        <v>41%-60%</v>
      </c>
      <c r="M288" s="7" t="str">
        <f>IF(Table1[[#This Row],[discounted_price]]&lt;200, "&lt;200", IF(Table1[[#This Row],[discounted_price]]&lt;=500, "200-500", "&gt;500"))</f>
        <v>&gt;500</v>
      </c>
      <c r="N288" s="5">
        <v>4</v>
      </c>
      <c r="O288" s="8">
        <v>1001</v>
      </c>
      <c r="P288" s="9" t="str">
        <f>IF(Table1[[#This Row],[rating_count]]&gt;1000, "More than 1000", "Fewer than 1000")</f>
        <v>More than 1000</v>
      </c>
      <c r="Q288" s="8">
        <f>IFERROR( VALUE(Table1[[#This Row],[rating]]) * VALUE((Table1[[#This Row],[rating_count]]/1000)), 0)</f>
        <v>4.0039999999999996</v>
      </c>
      <c r="R288" s="6">
        <f>IFERROR( VALUE(Table1[[#This Row],[actual_price]]) * VALUE(Table1[[#This Row],[rating_count]]), 0)</f>
        <v>35035000</v>
      </c>
      <c r="S288" s="5" t="s">
        <v>2508</v>
      </c>
      <c r="T288" s="5" t="s">
        <v>2509</v>
      </c>
      <c r="U288" s="5" t="s">
        <v>2510</v>
      </c>
      <c r="V288" s="5" t="s">
        <v>2511</v>
      </c>
      <c r="W288" s="5" t="s">
        <v>2512</v>
      </c>
      <c r="X288" s="5" t="s">
        <v>2513</v>
      </c>
      <c r="Y288" s="5" t="s">
        <v>2514</v>
      </c>
      <c r="Z288" s="5" t="s">
        <v>2515</v>
      </c>
    </row>
    <row r="289" spans="1:26" ht="15.75">
      <c r="A289" s="5" t="s">
        <v>2516</v>
      </c>
      <c r="B289" s="5" t="s">
        <v>2517</v>
      </c>
      <c r="C289" s="5" t="str">
        <f>LEFT(Table1[[#This Row],[product_name]], 27)</f>
        <v>Storite Super Speed USB 3.0</v>
      </c>
      <c r="D289" s="5" t="s">
        <v>18</v>
      </c>
      <c r="E289" s="5" t="str">
        <f>TRIM(LEFT(Table1[[#This Row],[category]], FIND("|", Table1[[#This Row],[category]]) - 1))</f>
        <v>Computers&amp;Accessories</v>
      </c>
      <c r="F289" s="5" t="str">
        <f>TRIM(MID(Table1[[#This Row],[category]], FIND("|", Table1[[#This Row],[category]]) + 1, FIND("|", Table1[[#This Row],[category]], FIND("|", Table1[[#This Row],[category]]) + 1) - FIND("|", Table1[[#This Row],[category]]) - 1))</f>
        <v>Accessories&amp;Peripherals</v>
      </c>
      <c r="G28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89" s="5">
        <v>249</v>
      </c>
      <c r="I289" s="6">
        <v>999</v>
      </c>
      <c r="J289" s="7">
        <v>0.75</v>
      </c>
      <c r="K289" s="7" t="str">
        <f>IF(Table1[[#This Row],[discount_percentage]]&gt;=50%, "YES", "NO")</f>
        <v>YES</v>
      </c>
      <c r="L289" s="7" t="str">
        <f>IF(Table1[[#This Row],[discount_percentage]]&lt;20%, "&lt;20%", IF(Table1[[#This Row],[discount_percentage]]&lt;=40%, "20%-40%", IF(Table1[[#This Row],[discount_percentage]]&lt;=60%, "41%-60%", IF(Table1[[#This Row],[discount_percentage]]&lt;=80%, "61%-80%", "&gt;80%"))))</f>
        <v>61%-80%</v>
      </c>
      <c r="M289" s="7" t="str">
        <f>IF(Table1[[#This Row],[discounted_price]]&lt;200, "&lt;200", IF(Table1[[#This Row],[discounted_price]]&lt;=500, "200-500", "&gt;500"))</f>
        <v>200-500</v>
      </c>
      <c r="N289" s="5">
        <v>4.3</v>
      </c>
      <c r="O289" s="8">
        <v>112</v>
      </c>
      <c r="P289" s="9" t="str">
        <f>IF(Table1[[#This Row],[rating_count]]&gt;1000, "More than 1000", "Fewer than 1000")</f>
        <v>Fewer than 1000</v>
      </c>
      <c r="Q289" s="8">
        <f>IFERROR( VALUE(Table1[[#This Row],[rating]]) * VALUE((Table1[[#This Row],[rating_count]]/1000)), 0)</f>
        <v>0.48159999999999997</v>
      </c>
      <c r="R289" s="6">
        <f>IFERROR( VALUE(Table1[[#This Row],[actual_price]]) * VALUE(Table1[[#This Row],[rating_count]]), 0)</f>
        <v>111888</v>
      </c>
      <c r="S289" s="5" t="s">
        <v>2518</v>
      </c>
      <c r="T289" s="5" t="s">
        <v>2519</v>
      </c>
      <c r="U289" s="5" t="s">
        <v>2520</v>
      </c>
      <c r="V289" s="5" t="s">
        <v>2521</v>
      </c>
      <c r="W289" s="5" t="s">
        <v>2522</v>
      </c>
      <c r="X289" s="5" t="s">
        <v>2523</v>
      </c>
      <c r="Y289" s="5" t="s">
        <v>2524</v>
      </c>
      <c r="Z289" s="5" t="s">
        <v>2525</v>
      </c>
    </row>
    <row r="290" spans="1:26" ht="15.75">
      <c r="A290" s="5" t="s">
        <v>2526</v>
      </c>
      <c r="B290" s="5" t="s">
        <v>2527</v>
      </c>
      <c r="C290" s="5" t="str">
        <f>LEFT(Table1[[#This Row],[product_name]], 27)</f>
        <v xml:space="preserve">Kodak 80 cm (32 Inches) HD </v>
      </c>
      <c r="D290" s="5" t="s">
        <v>508</v>
      </c>
      <c r="E290" s="5" t="str">
        <f>TRIM(LEFT(Table1[[#This Row],[category]], FIND("|", Table1[[#This Row],[category]]) - 1))</f>
        <v>Electronics</v>
      </c>
      <c r="F290" s="5" t="str">
        <f>TRIM(MID(Table1[[#This Row],[category]], FIND("|", Table1[[#This Row],[category]]) + 1, FIND("|", Table1[[#This Row],[category]], FIND("|", Table1[[#This Row],[category]]) + 1) - FIND("|", Table1[[#This Row],[category]]) - 1))</f>
        <v>HomeTheater,TV&amp;Video</v>
      </c>
      <c r="G290" s="5" t="str">
        <f>TRIM(MID(Table1[[#This Row],[category]], FIND("|", Table1[[#This Row],[category]], FIND("|", Table1[[#This Row],[category]]) + 1) + 1, FIND("|", Table1[[#This Row],[category]], FIND("|", Table1[[#This Row],[category]], FIND("|", Table1[[#This Row],[category]]) + 1) + 1) - FIND("|", Table1[[#This Row],[category]], FIND("|", Table1[[#This Row],[category]]) + 1) - 1))</f>
        <v>Televisions</v>
      </c>
      <c r="H290" s="6">
        <v>7999</v>
      </c>
      <c r="I290" s="6">
        <v>15999</v>
      </c>
      <c r="J290" s="7">
        <v>0.5</v>
      </c>
      <c r="K290" s="7" t="str">
        <f>IF(Table1[[#This Row],[discount_percentage]]&gt;=50%, "YES", "NO")</f>
        <v>YES</v>
      </c>
      <c r="L290" s="7" t="str">
        <f>IF(Table1[[#This Row],[discount_percentage]]&lt;20%, "&lt;20%", IF(Table1[[#This Row],[discount_percentage]]&lt;=40%, "20%-40%", IF(Table1[[#This Row],[discount_percentage]]&lt;=60%, "41%-60%", IF(Table1[[#This Row],[discount_percentage]]&lt;=80%, "61%-80%", "&gt;80%"))))</f>
        <v>41%-60%</v>
      </c>
      <c r="M290" s="7" t="str">
        <f>IF(Table1[[#This Row],[discounted_price]]&lt;200, "&lt;200", IF(Table1[[#This Row],[discounted_price]]&lt;=500, "200-500", "&gt;500"))</f>
        <v>&gt;500</v>
      </c>
      <c r="N290" s="5">
        <v>3.8</v>
      </c>
      <c r="O290" s="8">
        <v>3022</v>
      </c>
      <c r="P290" s="9" t="str">
        <f>IF(Table1[[#This Row],[rating_count]]&gt;1000, "More than 1000", "Fewer than 1000")</f>
        <v>More than 1000</v>
      </c>
      <c r="Q290" s="8">
        <f>IFERROR( VALUE(Table1[[#This Row],[rating]]) * VALUE((Table1[[#This Row],[rating_count]]/1000)), 0)</f>
        <v>11.483599999999999</v>
      </c>
      <c r="R290" s="6">
        <f>IFERROR( VALUE(Table1[[#This Row],[actual_price]]) * VALUE(Table1[[#This Row],[rating_count]]), 0)</f>
        <v>48348978</v>
      </c>
      <c r="S290" s="5" t="s">
        <v>2528</v>
      </c>
      <c r="T290" s="5" t="s">
        <v>2529</v>
      </c>
      <c r="U290" s="5" t="s">
        <v>2530</v>
      </c>
      <c r="V290" s="5" t="s">
        <v>2531</v>
      </c>
      <c r="W290" s="5" t="s">
        <v>2532</v>
      </c>
      <c r="X290" s="5" t="s">
        <v>2533</v>
      </c>
      <c r="Y290" s="5" t="s">
        <v>2534</v>
      </c>
      <c r="Z290" s="5" t="s">
        <v>2535</v>
      </c>
    </row>
    <row r="291" spans="1:26" ht="15.75">
      <c r="A291" s="5" t="s">
        <v>2536</v>
      </c>
      <c r="B291" s="5" t="s">
        <v>2537</v>
      </c>
      <c r="C291" s="5" t="str">
        <f>LEFT(Table1[[#This Row],[product_name]], 27)</f>
        <v>AmazonBasics Double Braided</v>
      </c>
      <c r="D291" s="5" t="s">
        <v>18</v>
      </c>
      <c r="E291" s="5" t="str">
        <f>TRIM(LEFT(Table1[[#This Row],[category]], FIND("|", Table1[[#This Row],[category]]) - 1))</f>
        <v>Computers&amp;Accessories</v>
      </c>
      <c r="F291" s="5" t="str">
        <f>TRIM(MID(Table1[[#This Row],[category]], FIND("|", Table1[[#This Row],[category]]) + 1, FIND("|", Table1[[#This Row],[category]], FIND("|", Table1[[#This Row],[category]]) + 1) - FIND("|", Table1[[#This Row],[category]]) - 1))</f>
        <v>Accessories&amp;Peripherals</v>
      </c>
      <c r="G29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91" s="5">
        <v>649</v>
      </c>
      <c r="I291" s="6">
        <v>1600</v>
      </c>
      <c r="J291" s="7">
        <v>0.59</v>
      </c>
      <c r="K291" s="7" t="str">
        <f>IF(Table1[[#This Row],[discount_percentage]]&gt;=50%, "YES", "NO")</f>
        <v>YES</v>
      </c>
      <c r="L291" s="7" t="str">
        <f>IF(Table1[[#This Row],[discount_percentage]]&lt;20%, "&lt;20%", IF(Table1[[#This Row],[discount_percentage]]&lt;=40%, "20%-40%", IF(Table1[[#This Row],[discount_percentage]]&lt;=60%, "41%-60%", IF(Table1[[#This Row],[discount_percentage]]&lt;=80%, "61%-80%", "&gt;80%"))))</f>
        <v>41%-60%</v>
      </c>
      <c r="M291" s="7" t="str">
        <f>IF(Table1[[#This Row],[discounted_price]]&lt;200, "&lt;200", IF(Table1[[#This Row],[discounted_price]]&lt;=500, "200-500", "&gt;500"))</f>
        <v>&gt;500</v>
      </c>
      <c r="N291" s="5">
        <v>4.3</v>
      </c>
      <c r="O291" s="8">
        <v>5451</v>
      </c>
      <c r="P291" s="9" t="str">
        <f>IF(Table1[[#This Row],[rating_count]]&gt;1000, "More than 1000", "Fewer than 1000")</f>
        <v>More than 1000</v>
      </c>
      <c r="Q291" s="8">
        <f>IFERROR( VALUE(Table1[[#This Row],[rating]]) * VALUE((Table1[[#This Row],[rating_count]]/1000)), 0)</f>
        <v>23.439299999999996</v>
      </c>
      <c r="R291" s="6">
        <f>IFERROR( VALUE(Table1[[#This Row],[actual_price]]) * VALUE(Table1[[#This Row],[rating_count]]), 0)</f>
        <v>8721600</v>
      </c>
      <c r="S291" s="5" t="s">
        <v>2538</v>
      </c>
      <c r="T291" s="5" t="s">
        <v>1634</v>
      </c>
      <c r="U291" s="5" t="s">
        <v>1635</v>
      </c>
      <c r="V291" s="5" t="s">
        <v>1636</v>
      </c>
      <c r="W291" s="5" t="s">
        <v>1637</v>
      </c>
      <c r="X291" s="5" t="s">
        <v>1638</v>
      </c>
      <c r="Y291" s="5" t="s">
        <v>2539</v>
      </c>
      <c r="Z291" s="5" t="s">
        <v>2540</v>
      </c>
    </row>
    <row r="292" spans="1:26" ht="15.75">
      <c r="A292" s="5" t="s">
        <v>2541</v>
      </c>
      <c r="B292" s="5" t="s">
        <v>747</v>
      </c>
      <c r="C292" s="5" t="str">
        <f>LEFT(Table1[[#This Row],[product_name]], 27)</f>
        <v>Firestick Remote</v>
      </c>
      <c r="D292" s="5" t="s">
        <v>462</v>
      </c>
      <c r="E292" s="5" t="str">
        <f>TRIM(LEFT(Table1[[#This Row],[category]], FIND("|", Table1[[#This Row],[category]]) - 1))</f>
        <v>Electronics</v>
      </c>
      <c r="F292" s="5" t="str">
        <f>TRIM(MID(Table1[[#This Row],[category]], FIND("|", Table1[[#This Row],[category]]) + 1, FIND("|", Table1[[#This Row],[category]], FIND("|", Table1[[#This Row],[category]]) + 1) - FIND("|", Table1[[#This Row],[category]]) - 1))</f>
        <v>HomeTheater,TV&amp;Video</v>
      </c>
      <c r="G292" s="5" t="str">
        <f>TRIM(MID(Table1[[#This Row],[category]], FIND("|", Table1[[#This Row],[category]], FIND("|", Table1[[#This Row],[category]]) + 1) + 1, FIND("|", Table1[[#This Row],[category]], FIND("|", Table1[[#This Row],[category]], FIND("|", Table1[[#This Row],[category]]) + 1) + 1) - FIND("|", Table1[[#This Row],[category]], FIND("|", Table1[[#This Row],[category]]) + 1) - 1))</f>
        <v>Accessories</v>
      </c>
      <c r="H292" s="6">
        <v>1289</v>
      </c>
      <c r="I292" s="6">
        <v>2499</v>
      </c>
      <c r="J292" s="7">
        <v>0.48</v>
      </c>
      <c r="K292" s="7" t="str">
        <f>IF(Table1[[#This Row],[discount_percentage]]&gt;=50%, "YES", "NO")</f>
        <v>NO</v>
      </c>
      <c r="L292" s="7" t="str">
        <f>IF(Table1[[#This Row],[discount_percentage]]&lt;20%, "&lt;20%", IF(Table1[[#This Row],[discount_percentage]]&lt;=40%, "20%-40%", IF(Table1[[#This Row],[discount_percentage]]&lt;=60%, "41%-60%", IF(Table1[[#This Row],[discount_percentage]]&lt;=80%, "61%-80%", "&gt;80%"))))</f>
        <v>41%-60%</v>
      </c>
      <c r="M292" s="7" t="str">
        <f>IF(Table1[[#This Row],[discounted_price]]&lt;200, "&lt;200", IF(Table1[[#This Row],[discounted_price]]&lt;=500, "200-500", "&gt;500"))</f>
        <v>&gt;500</v>
      </c>
      <c r="N292" s="5">
        <v>3.3</v>
      </c>
      <c r="O292" s="8">
        <v>73</v>
      </c>
      <c r="P292" s="9" t="str">
        <f>IF(Table1[[#This Row],[rating_count]]&gt;1000, "More than 1000", "Fewer than 1000")</f>
        <v>Fewer than 1000</v>
      </c>
      <c r="Q292" s="8">
        <f>IFERROR( VALUE(Table1[[#This Row],[rating]]) * VALUE((Table1[[#This Row],[rating_count]]/1000)), 0)</f>
        <v>0.24089999999999998</v>
      </c>
      <c r="R292" s="6">
        <f>IFERROR( VALUE(Table1[[#This Row],[actual_price]]) * VALUE(Table1[[#This Row],[rating_count]]), 0)</f>
        <v>182427</v>
      </c>
      <c r="S292" s="5" t="s">
        <v>2542</v>
      </c>
      <c r="T292" s="5" t="s">
        <v>2543</v>
      </c>
      <c r="U292" s="5" t="s">
        <v>2544</v>
      </c>
      <c r="V292" s="5" t="s">
        <v>2545</v>
      </c>
      <c r="W292" s="5" t="s">
        <v>2546</v>
      </c>
      <c r="X292" s="5" t="s">
        <v>2547</v>
      </c>
      <c r="Y292" s="5" t="s">
        <v>2548</v>
      </c>
      <c r="Z292" s="5" t="s">
        <v>2549</v>
      </c>
    </row>
    <row r="293" spans="1:26" ht="15.75">
      <c r="A293" s="5" t="s">
        <v>2550</v>
      </c>
      <c r="B293" s="5" t="s">
        <v>2551</v>
      </c>
      <c r="C293" s="5" t="str">
        <f>LEFT(Table1[[#This Row],[product_name]], 27)</f>
        <v>AmazonBasics 10.2 Gbps High</v>
      </c>
      <c r="D293" s="5" t="s">
        <v>129</v>
      </c>
      <c r="E293" s="5" t="str">
        <f>TRIM(LEFT(Table1[[#This Row],[category]], FIND("|", Table1[[#This Row],[category]]) - 1))</f>
        <v>Electronics</v>
      </c>
      <c r="F293" s="5" t="str">
        <f>TRIM(MID(Table1[[#This Row],[category]], FIND("|", Table1[[#This Row],[category]]) + 1, FIND("|", Table1[[#This Row],[category]], FIND("|", Table1[[#This Row],[category]]) + 1) - FIND("|", Table1[[#This Row],[category]]) - 1))</f>
        <v>HomeTheater,TV&amp;Video</v>
      </c>
      <c r="G293" s="5" t="str">
        <f>TRIM(MID(Table1[[#This Row],[category]], FIND("|", Table1[[#This Row],[category]], FIND("|", Table1[[#This Row],[category]]) + 1) + 1, FIND("|", Table1[[#This Row],[category]], FIND("|", Table1[[#This Row],[category]], FIND("|", Table1[[#This Row],[category]]) + 1) + 1) - FIND("|", Table1[[#This Row],[category]], FIND("|", Table1[[#This Row],[category]]) + 1) - 1))</f>
        <v>Accessories</v>
      </c>
      <c r="H293" s="5">
        <v>609</v>
      </c>
      <c r="I293" s="6">
        <v>1500</v>
      </c>
      <c r="J293" s="7">
        <v>0.59</v>
      </c>
      <c r="K293" s="7" t="str">
        <f>IF(Table1[[#This Row],[discount_percentage]]&gt;=50%, "YES", "NO")</f>
        <v>YES</v>
      </c>
      <c r="L293" s="7" t="str">
        <f>IF(Table1[[#This Row],[discount_percentage]]&lt;20%, "&lt;20%", IF(Table1[[#This Row],[discount_percentage]]&lt;=40%, "20%-40%", IF(Table1[[#This Row],[discount_percentage]]&lt;=60%, "41%-60%", IF(Table1[[#This Row],[discount_percentage]]&lt;=80%, "61%-80%", "&gt;80%"))))</f>
        <v>41%-60%</v>
      </c>
      <c r="M293" s="7" t="str">
        <f>IF(Table1[[#This Row],[discounted_price]]&lt;200, "&lt;200", IF(Table1[[#This Row],[discounted_price]]&lt;=500, "200-500", "&gt;500"))</f>
        <v>&gt;500</v>
      </c>
      <c r="N293" s="5">
        <v>4.5</v>
      </c>
      <c r="O293" s="8">
        <v>1029</v>
      </c>
      <c r="P293" s="9" t="str">
        <f>IF(Table1[[#This Row],[rating_count]]&gt;1000, "More than 1000", "Fewer than 1000")</f>
        <v>More than 1000</v>
      </c>
      <c r="Q293" s="8">
        <f>IFERROR( VALUE(Table1[[#This Row],[rating]]) * VALUE((Table1[[#This Row],[rating_count]]/1000)), 0)</f>
        <v>4.6304999999999996</v>
      </c>
      <c r="R293" s="6">
        <f>IFERROR( VALUE(Table1[[#This Row],[actual_price]]) * VALUE(Table1[[#This Row],[rating_count]]), 0)</f>
        <v>1543500</v>
      </c>
      <c r="S293" s="5" t="s">
        <v>2552</v>
      </c>
      <c r="T293" s="5" t="s">
        <v>2553</v>
      </c>
      <c r="U293" s="5" t="s">
        <v>2554</v>
      </c>
      <c r="V293" s="5" t="s">
        <v>2555</v>
      </c>
      <c r="W293" s="5" t="s">
        <v>2556</v>
      </c>
      <c r="X293" s="5" t="s">
        <v>2557</v>
      </c>
      <c r="Y293" s="5" t="s">
        <v>2558</v>
      </c>
      <c r="Z293" s="5" t="s">
        <v>2559</v>
      </c>
    </row>
    <row r="294" spans="1:26" ht="15.75">
      <c r="A294" s="5" t="s">
        <v>2560</v>
      </c>
      <c r="B294" s="5" t="s">
        <v>2561</v>
      </c>
      <c r="C294" s="5" t="str">
        <f>LEFT(Table1[[#This Row],[product_name]], 27)</f>
        <v xml:space="preserve">Hisense 126 cm (50 inches) </v>
      </c>
      <c r="D294" s="5" t="s">
        <v>169</v>
      </c>
      <c r="E294" s="5" t="str">
        <f>TRIM(LEFT(Table1[[#This Row],[category]], FIND("|", Table1[[#This Row],[category]]) - 1))</f>
        <v>Electronics</v>
      </c>
      <c r="F294" s="5" t="str">
        <f>TRIM(MID(Table1[[#This Row],[category]], FIND("|", Table1[[#This Row],[category]]) + 1, FIND("|", Table1[[#This Row],[category]], FIND("|", Table1[[#This Row],[category]]) + 1) - FIND("|", Table1[[#This Row],[category]]) - 1))</f>
        <v>HomeTheater,TV&amp;Video</v>
      </c>
      <c r="G294" s="5" t="str">
        <f>TRIM(MID(Table1[[#This Row],[category]], FIND("|", Table1[[#This Row],[category]], FIND("|", Table1[[#This Row],[category]]) + 1) + 1, FIND("|", Table1[[#This Row],[category]], FIND("|", Table1[[#This Row],[category]], FIND("|", Table1[[#This Row],[category]]) + 1) + 1) - FIND("|", Table1[[#This Row],[category]], FIND("|", Table1[[#This Row],[category]]) + 1) - 1))</f>
        <v>Televisions</v>
      </c>
      <c r="H294" s="6">
        <v>32990</v>
      </c>
      <c r="I294" s="6">
        <v>54990</v>
      </c>
      <c r="J294" s="7">
        <v>0.4</v>
      </c>
      <c r="K294" s="7" t="str">
        <f>IF(Table1[[#This Row],[discount_percentage]]&gt;=50%, "YES", "NO")</f>
        <v>NO</v>
      </c>
      <c r="L294" s="7" t="str">
        <f>IF(Table1[[#This Row],[discount_percentage]]&lt;20%, "&lt;20%", IF(Table1[[#This Row],[discount_percentage]]&lt;=40%, "20%-40%", IF(Table1[[#This Row],[discount_percentage]]&lt;=60%, "41%-60%", IF(Table1[[#This Row],[discount_percentage]]&lt;=80%, "61%-80%", "&gt;80%"))))</f>
        <v>20%-40%</v>
      </c>
      <c r="M294" s="7" t="str">
        <f>IF(Table1[[#This Row],[discounted_price]]&lt;200, "&lt;200", IF(Table1[[#This Row],[discounted_price]]&lt;=500, "200-500", "&gt;500"))</f>
        <v>&gt;500</v>
      </c>
      <c r="N294" s="5">
        <v>4.0999999999999996</v>
      </c>
      <c r="O294" s="8">
        <v>1555</v>
      </c>
      <c r="P294" s="9" t="str">
        <f>IF(Table1[[#This Row],[rating_count]]&gt;1000, "More than 1000", "Fewer than 1000")</f>
        <v>More than 1000</v>
      </c>
      <c r="Q294" s="8">
        <f>IFERROR( VALUE(Table1[[#This Row],[rating]]) * VALUE((Table1[[#This Row],[rating_count]]/1000)), 0)</f>
        <v>6.3754999999999988</v>
      </c>
      <c r="R294" s="6">
        <f>IFERROR( VALUE(Table1[[#This Row],[actual_price]]) * VALUE(Table1[[#This Row],[rating_count]]), 0)</f>
        <v>85509450</v>
      </c>
      <c r="S294" s="5" t="s">
        <v>2562</v>
      </c>
      <c r="T294" s="5" t="s">
        <v>2563</v>
      </c>
      <c r="U294" s="5" t="s">
        <v>2564</v>
      </c>
      <c r="V294" s="5" t="s">
        <v>2565</v>
      </c>
      <c r="W294" s="5" t="s">
        <v>2566</v>
      </c>
      <c r="X294" s="5" t="s">
        <v>2567</v>
      </c>
      <c r="Y294" s="5" t="s">
        <v>2568</v>
      </c>
      <c r="Z294" s="5" t="s">
        <v>2569</v>
      </c>
    </row>
    <row r="295" spans="1:26" ht="15.75">
      <c r="A295" s="5" t="s">
        <v>2570</v>
      </c>
      <c r="B295" s="5" t="s">
        <v>2571</v>
      </c>
      <c r="C295" s="5" t="str">
        <f>LEFT(Table1[[#This Row],[product_name]], 27)</f>
        <v>Tuarso 8K HDMI 2.1 Cable 48</v>
      </c>
      <c r="D295" s="5" t="s">
        <v>129</v>
      </c>
      <c r="E295" s="5" t="str">
        <f>TRIM(LEFT(Table1[[#This Row],[category]], FIND("|", Table1[[#This Row],[category]]) - 1))</f>
        <v>Electronics</v>
      </c>
      <c r="F295" s="5" t="str">
        <f>TRIM(MID(Table1[[#This Row],[category]], FIND("|", Table1[[#This Row],[category]]) + 1, FIND("|", Table1[[#This Row],[category]], FIND("|", Table1[[#This Row],[category]]) + 1) - FIND("|", Table1[[#This Row],[category]]) - 1))</f>
        <v>HomeTheater,TV&amp;Video</v>
      </c>
      <c r="G295" s="5" t="str">
        <f>TRIM(MID(Table1[[#This Row],[category]], FIND("|", Table1[[#This Row],[category]], FIND("|", Table1[[#This Row],[category]]) + 1) + 1, FIND("|", Table1[[#This Row],[category]], FIND("|", Table1[[#This Row],[category]], FIND("|", Table1[[#This Row],[category]]) + 1) + 1) - FIND("|", Table1[[#This Row],[category]], FIND("|", Table1[[#This Row],[category]]) + 1) - 1))</f>
        <v>Accessories</v>
      </c>
      <c r="H295" s="5">
        <v>599</v>
      </c>
      <c r="I295" s="6">
        <v>1999</v>
      </c>
      <c r="J295" s="7">
        <v>0.7</v>
      </c>
      <c r="K295" s="7" t="str">
        <f>IF(Table1[[#This Row],[discount_percentage]]&gt;=50%, "YES", "NO")</f>
        <v>YES</v>
      </c>
      <c r="L295" s="7" t="str">
        <f>IF(Table1[[#This Row],[discount_percentage]]&lt;20%, "&lt;20%", IF(Table1[[#This Row],[discount_percentage]]&lt;=40%, "20%-40%", IF(Table1[[#This Row],[discount_percentage]]&lt;=60%, "41%-60%", IF(Table1[[#This Row],[discount_percentage]]&lt;=80%, "61%-80%", "&gt;80%"))))</f>
        <v>61%-80%</v>
      </c>
      <c r="M295" s="7" t="str">
        <f>IF(Table1[[#This Row],[discounted_price]]&lt;200, "&lt;200", IF(Table1[[#This Row],[discounted_price]]&lt;=500, "200-500", "&gt;500"))</f>
        <v>&gt;500</v>
      </c>
      <c r="N295" s="5">
        <v>4.2</v>
      </c>
      <c r="O295" s="8">
        <v>47</v>
      </c>
      <c r="P295" s="9" t="str">
        <f>IF(Table1[[#This Row],[rating_count]]&gt;1000, "More than 1000", "Fewer than 1000")</f>
        <v>Fewer than 1000</v>
      </c>
      <c r="Q295" s="8">
        <f>IFERROR( VALUE(Table1[[#This Row],[rating]]) * VALUE((Table1[[#This Row],[rating_count]]/1000)), 0)</f>
        <v>0.19740000000000002</v>
      </c>
      <c r="R295" s="6">
        <f>IFERROR( VALUE(Table1[[#This Row],[actual_price]]) * VALUE(Table1[[#This Row],[rating_count]]), 0)</f>
        <v>93953</v>
      </c>
      <c r="S295" s="5" t="s">
        <v>2572</v>
      </c>
      <c r="T295" s="5" t="s">
        <v>2573</v>
      </c>
      <c r="U295" s="5" t="s">
        <v>2574</v>
      </c>
      <c r="V295" s="5" t="s">
        <v>2575</v>
      </c>
      <c r="W295" s="5" t="s">
        <v>2576</v>
      </c>
      <c r="X295" s="5" t="s">
        <v>2577</v>
      </c>
      <c r="Y295" s="5" t="s">
        <v>2578</v>
      </c>
      <c r="Z295" s="5" t="s">
        <v>2579</v>
      </c>
    </row>
    <row r="296" spans="1:26" ht="15.75">
      <c r="A296" s="5" t="s">
        <v>2580</v>
      </c>
      <c r="B296" s="5" t="s">
        <v>2581</v>
      </c>
      <c r="C296" s="5" t="str">
        <f>LEFT(Table1[[#This Row],[product_name]], 27)</f>
        <v xml:space="preserve">AmazonBasics USB Type-C to </v>
      </c>
      <c r="D296" s="5" t="s">
        <v>18</v>
      </c>
      <c r="E296" s="5" t="str">
        <f>TRIM(LEFT(Table1[[#This Row],[category]], FIND("|", Table1[[#This Row],[category]]) - 1))</f>
        <v>Computers&amp;Accessories</v>
      </c>
      <c r="F296" s="5" t="str">
        <f>TRIM(MID(Table1[[#This Row],[category]], FIND("|", Table1[[#This Row],[category]]) + 1, FIND("|", Table1[[#This Row],[category]], FIND("|", Table1[[#This Row],[category]]) + 1) - FIND("|", Table1[[#This Row],[category]]) - 1))</f>
        <v>Accessories&amp;Peripherals</v>
      </c>
      <c r="G29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96" s="5">
        <v>349</v>
      </c>
      <c r="I296" s="6">
        <v>899</v>
      </c>
      <c r="J296" s="7">
        <v>0.61</v>
      </c>
      <c r="K296" s="7" t="str">
        <f>IF(Table1[[#This Row],[discount_percentage]]&gt;=50%, "YES", "NO")</f>
        <v>YES</v>
      </c>
      <c r="L296" s="7" t="str">
        <f>IF(Table1[[#This Row],[discount_percentage]]&lt;20%, "&lt;20%", IF(Table1[[#This Row],[discount_percentage]]&lt;=40%, "20%-40%", IF(Table1[[#This Row],[discount_percentage]]&lt;=60%, "41%-60%", IF(Table1[[#This Row],[discount_percentage]]&lt;=80%, "61%-80%", "&gt;80%"))))</f>
        <v>61%-80%</v>
      </c>
      <c r="M296" s="7" t="str">
        <f>IF(Table1[[#This Row],[discounted_price]]&lt;200, "&lt;200", IF(Table1[[#This Row],[discounted_price]]&lt;=500, "200-500", "&gt;500"))</f>
        <v>200-500</v>
      </c>
      <c r="N296" s="5">
        <v>4.0999999999999996</v>
      </c>
      <c r="O296" s="8">
        <v>14896</v>
      </c>
      <c r="P296" s="9" t="str">
        <f>IF(Table1[[#This Row],[rating_count]]&gt;1000, "More than 1000", "Fewer than 1000")</f>
        <v>More than 1000</v>
      </c>
      <c r="Q296" s="8">
        <f>IFERROR( VALUE(Table1[[#This Row],[rating]]) * VALUE((Table1[[#This Row],[rating_count]]/1000)), 0)</f>
        <v>61.073599999999999</v>
      </c>
      <c r="R296" s="6">
        <f>IFERROR( VALUE(Table1[[#This Row],[actual_price]]) * VALUE(Table1[[#This Row],[rating_count]]), 0)</f>
        <v>13391504</v>
      </c>
      <c r="S296" s="5" t="s">
        <v>2582</v>
      </c>
      <c r="T296" s="5" t="s">
        <v>2583</v>
      </c>
      <c r="U296" s="5" t="s">
        <v>2584</v>
      </c>
      <c r="V296" s="5" t="s">
        <v>2585</v>
      </c>
      <c r="W296" s="5" t="s">
        <v>2586</v>
      </c>
      <c r="X296" s="5" t="s">
        <v>2587</v>
      </c>
      <c r="Y296" s="5" t="s">
        <v>2588</v>
      </c>
      <c r="Z296" s="5" t="s">
        <v>2589</v>
      </c>
    </row>
    <row r="297" spans="1:26" ht="15.75">
      <c r="A297" s="5" t="s">
        <v>2590</v>
      </c>
      <c r="B297" s="5" t="s">
        <v>2591</v>
      </c>
      <c r="C297" s="5" t="str">
        <f>LEFT(Table1[[#This Row],[product_name]], 27)</f>
        <v>Kodak 139 cm (55 inches) 4K</v>
      </c>
      <c r="D297" s="5" t="s">
        <v>169</v>
      </c>
      <c r="E297" s="5" t="str">
        <f>TRIM(LEFT(Table1[[#This Row],[category]], FIND("|", Table1[[#This Row],[category]]) - 1))</f>
        <v>Electronics</v>
      </c>
      <c r="F297" s="5" t="str">
        <f>TRIM(MID(Table1[[#This Row],[category]], FIND("|", Table1[[#This Row],[category]]) + 1, FIND("|", Table1[[#This Row],[category]], FIND("|", Table1[[#This Row],[category]]) + 1) - FIND("|", Table1[[#This Row],[category]]) - 1))</f>
        <v>HomeTheater,TV&amp;Video</v>
      </c>
      <c r="G297" s="5" t="str">
        <f>TRIM(MID(Table1[[#This Row],[category]], FIND("|", Table1[[#This Row],[category]], FIND("|", Table1[[#This Row],[category]]) + 1) + 1, FIND("|", Table1[[#This Row],[category]], FIND("|", Table1[[#This Row],[category]], FIND("|", Table1[[#This Row],[category]]) + 1) + 1) - FIND("|", Table1[[#This Row],[category]], FIND("|", Table1[[#This Row],[category]]) + 1) - 1))</f>
        <v>Televisions</v>
      </c>
      <c r="H297" s="6">
        <v>29999</v>
      </c>
      <c r="I297" s="6">
        <v>50999</v>
      </c>
      <c r="J297" s="7">
        <v>0.41</v>
      </c>
      <c r="K297" s="7" t="str">
        <f>IF(Table1[[#This Row],[discount_percentage]]&gt;=50%, "YES", "NO")</f>
        <v>NO</v>
      </c>
      <c r="L297" s="7" t="str">
        <f>IF(Table1[[#This Row],[discount_percentage]]&lt;20%, "&lt;20%", IF(Table1[[#This Row],[discount_percentage]]&lt;=40%, "20%-40%", IF(Table1[[#This Row],[discount_percentage]]&lt;=60%, "41%-60%", IF(Table1[[#This Row],[discount_percentage]]&lt;=80%, "61%-80%", "&gt;80%"))))</f>
        <v>41%-60%</v>
      </c>
      <c r="M297" s="7" t="str">
        <f>IF(Table1[[#This Row],[discounted_price]]&lt;200, "&lt;200", IF(Table1[[#This Row],[discounted_price]]&lt;=500, "200-500", "&gt;500"))</f>
        <v>&gt;500</v>
      </c>
      <c r="N297" s="5">
        <v>4.4000000000000004</v>
      </c>
      <c r="O297" s="8">
        <v>1712</v>
      </c>
      <c r="P297" s="9" t="str">
        <f>IF(Table1[[#This Row],[rating_count]]&gt;1000, "More than 1000", "Fewer than 1000")</f>
        <v>More than 1000</v>
      </c>
      <c r="Q297" s="8">
        <f>IFERROR( VALUE(Table1[[#This Row],[rating]]) * VALUE((Table1[[#This Row],[rating_count]]/1000)), 0)</f>
        <v>7.5328000000000008</v>
      </c>
      <c r="R297" s="6">
        <f>IFERROR( VALUE(Table1[[#This Row],[actual_price]]) * VALUE(Table1[[#This Row],[rating_count]]), 0)</f>
        <v>87310288</v>
      </c>
      <c r="S297" s="5" t="s">
        <v>2592</v>
      </c>
      <c r="T297" s="5" t="s">
        <v>2593</v>
      </c>
      <c r="U297" s="5" t="s">
        <v>2594</v>
      </c>
      <c r="V297" s="5" t="s">
        <v>2595</v>
      </c>
      <c r="W297" s="5" t="s">
        <v>2596</v>
      </c>
      <c r="X297" s="5" t="s">
        <v>2597</v>
      </c>
      <c r="Y297" s="5" t="s">
        <v>2598</v>
      </c>
      <c r="Z297" s="5" t="s">
        <v>2599</v>
      </c>
    </row>
    <row r="298" spans="1:26" ht="15.75">
      <c r="A298" s="5" t="s">
        <v>2600</v>
      </c>
      <c r="B298" s="5" t="s">
        <v>2158</v>
      </c>
      <c r="C298" s="5" t="str">
        <f>LEFT(Table1[[#This Row],[product_name]], 27)</f>
        <v>Smashtronics¬Æ - Case for F</v>
      </c>
      <c r="D298" s="5" t="s">
        <v>462</v>
      </c>
      <c r="E298" s="5" t="str">
        <f>TRIM(LEFT(Table1[[#This Row],[category]], FIND("|", Table1[[#This Row],[category]]) - 1))</f>
        <v>Electronics</v>
      </c>
      <c r="F298" s="5" t="str">
        <f>TRIM(MID(Table1[[#This Row],[category]], FIND("|", Table1[[#This Row],[category]]) + 1, FIND("|", Table1[[#This Row],[category]], FIND("|", Table1[[#This Row],[category]]) + 1) - FIND("|", Table1[[#This Row],[category]]) - 1))</f>
        <v>HomeTheater,TV&amp;Video</v>
      </c>
      <c r="G298" s="5" t="str">
        <f>TRIM(MID(Table1[[#This Row],[category]], FIND("|", Table1[[#This Row],[category]], FIND("|", Table1[[#This Row],[category]]) + 1) + 1, FIND("|", Table1[[#This Row],[category]], FIND("|", Table1[[#This Row],[category]], FIND("|", Table1[[#This Row],[category]]) + 1) + 1) - FIND("|", Table1[[#This Row],[category]], FIND("|", Table1[[#This Row],[category]]) + 1) - 1))</f>
        <v>Accessories</v>
      </c>
      <c r="H298" s="5">
        <v>199</v>
      </c>
      <c r="I298" s="6">
        <v>399</v>
      </c>
      <c r="J298" s="7">
        <v>0.5</v>
      </c>
      <c r="K298" s="7" t="str">
        <f>IF(Table1[[#This Row],[discount_percentage]]&gt;=50%, "YES", "NO")</f>
        <v>YES</v>
      </c>
      <c r="L298" s="7" t="str">
        <f>IF(Table1[[#This Row],[discount_percentage]]&lt;20%, "&lt;20%", IF(Table1[[#This Row],[discount_percentage]]&lt;=40%, "20%-40%", IF(Table1[[#This Row],[discount_percentage]]&lt;=60%, "41%-60%", IF(Table1[[#This Row],[discount_percentage]]&lt;=80%, "61%-80%", "&gt;80%"))))</f>
        <v>41%-60%</v>
      </c>
      <c r="M298" s="7" t="str">
        <f>IF(Table1[[#This Row],[discounted_price]]&lt;200, "&lt;200", IF(Table1[[#This Row],[discounted_price]]&lt;=500, "200-500", "&gt;500"))</f>
        <v>&lt;200</v>
      </c>
      <c r="N298" s="5">
        <v>4.2</v>
      </c>
      <c r="O298" s="8">
        <v>1335</v>
      </c>
      <c r="P298" s="9" t="str">
        <f>IF(Table1[[#This Row],[rating_count]]&gt;1000, "More than 1000", "Fewer than 1000")</f>
        <v>More than 1000</v>
      </c>
      <c r="Q298" s="8">
        <f>IFERROR( VALUE(Table1[[#This Row],[rating]]) * VALUE((Table1[[#This Row],[rating_count]]/1000)), 0)</f>
        <v>5.6070000000000002</v>
      </c>
      <c r="R298" s="6">
        <f>IFERROR( VALUE(Table1[[#This Row],[actual_price]]) * VALUE(Table1[[#This Row],[rating_count]]), 0)</f>
        <v>532665</v>
      </c>
      <c r="S298" s="5" t="s">
        <v>2159</v>
      </c>
      <c r="T298" s="5" t="s">
        <v>2160</v>
      </c>
      <c r="U298" s="5" t="s">
        <v>2161</v>
      </c>
      <c r="V298" s="5" t="s">
        <v>2162</v>
      </c>
      <c r="W298" s="5" t="s">
        <v>2163</v>
      </c>
      <c r="X298" s="5" t="s">
        <v>2164</v>
      </c>
      <c r="Y298" s="5" t="s">
        <v>2165</v>
      </c>
      <c r="Z298" s="5" t="s">
        <v>2601</v>
      </c>
    </row>
    <row r="299" spans="1:26" ht="15.75">
      <c r="A299" s="5" t="s">
        <v>2602</v>
      </c>
      <c r="B299" s="5" t="s">
        <v>2603</v>
      </c>
      <c r="C299" s="5" t="str">
        <f>LEFT(Table1[[#This Row],[product_name]], 27)</f>
        <v>7SEVEN¬Æ Suitable Sony Tv R</v>
      </c>
      <c r="D299" s="5" t="s">
        <v>462</v>
      </c>
      <c r="E299" s="5" t="str">
        <f>TRIM(LEFT(Table1[[#This Row],[category]], FIND("|", Table1[[#This Row],[category]]) - 1))</f>
        <v>Electronics</v>
      </c>
      <c r="F299" s="5" t="str">
        <f>TRIM(MID(Table1[[#This Row],[category]], FIND("|", Table1[[#This Row],[category]]) + 1, FIND("|", Table1[[#This Row],[category]], FIND("|", Table1[[#This Row],[category]]) + 1) - FIND("|", Table1[[#This Row],[category]]) - 1))</f>
        <v>HomeTheater,TV&amp;Video</v>
      </c>
      <c r="G299" s="5" t="str">
        <f>TRIM(MID(Table1[[#This Row],[category]], FIND("|", Table1[[#This Row],[category]], FIND("|", Table1[[#This Row],[category]]) + 1) + 1, FIND("|", Table1[[#This Row],[category]], FIND("|", Table1[[#This Row],[category]], FIND("|", Table1[[#This Row],[category]]) + 1) + 1) - FIND("|", Table1[[#This Row],[category]], FIND("|", Table1[[#This Row],[category]]) + 1) - 1))</f>
        <v>Accessories</v>
      </c>
      <c r="H299" s="5">
        <v>349</v>
      </c>
      <c r="I299" s="6">
        <v>699</v>
      </c>
      <c r="J299" s="7">
        <v>0.5</v>
      </c>
      <c r="K299" s="7" t="str">
        <f>IF(Table1[[#This Row],[discount_percentage]]&gt;=50%, "YES", "NO")</f>
        <v>YES</v>
      </c>
      <c r="L299" s="7" t="str">
        <f>IF(Table1[[#This Row],[discount_percentage]]&lt;20%, "&lt;20%", IF(Table1[[#This Row],[discount_percentage]]&lt;=40%, "20%-40%", IF(Table1[[#This Row],[discount_percentage]]&lt;=60%, "41%-60%", IF(Table1[[#This Row],[discount_percentage]]&lt;=80%, "61%-80%", "&gt;80%"))))</f>
        <v>41%-60%</v>
      </c>
      <c r="M299" s="7" t="str">
        <f>IF(Table1[[#This Row],[discounted_price]]&lt;200, "&lt;200", IF(Table1[[#This Row],[discounted_price]]&lt;=500, "200-500", "&gt;500"))</f>
        <v>200-500</v>
      </c>
      <c r="N299" s="5">
        <v>3.9</v>
      </c>
      <c r="O299" s="8">
        <v>214</v>
      </c>
      <c r="P299" s="9" t="str">
        <f>IF(Table1[[#This Row],[rating_count]]&gt;1000, "More than 1000", "Fewer than 1000")</f>
        <v>Fewer than 1000</v>
      </c>
      <c r="Q299" s="8">
        <f>IFERROR( VALUE(Table1[[#This Row],[rating]]) * VALUE((Table1[[#This Row],[rating_count]]/1000)), 0)</f>
        <v>0.83460000000000001</v>
      </c>
      <c r="R299" s="6">
        <f>IFERROR( VALUE(Table1[[#This Row],[actual_price]]) * VALUE(Table1[[#This Row],[rating_count]]), 0)</f>
        <v>149586</v>
      </c>
      <c r="S299" s="5" t="s">
        <v>2604</v>
      </c>
      <c r="T299" s="5" t="s">
        <v>2605</v>
      </c>
      <c r="U299" s="5" t="s">
        <v>2606</v>
      </c>
      <c r="V299" s="5" t="s">
        <v>2607</v>
      </c>
      <c r="W299" s="5" t="s">
        <v>2608</v>
      </c>
      <c r="X299" s="5" t="s">
        <v>2609</v>
      </c>
      <c r="Y299" s="5" t="s">
        <v>2610</v>
      </c>
      <c r="Z299" s="5" t="s">
        <v>2611</v>
      </c>
    </row>
    <row r="300" spans="1:26" ht="15.75">
      <c r="A300" s="5" t="s">
        <v>2612</v>
      </c>
      <c r="B300" s="5" t="s">
        <v>2613</v>
      </c>
      <c r="C300" s="5" t="str">
        <f>LEFT(Table1[[#This Row],[product_name]], 27)</f>
        <v>PROLEGEND¬Æ PL-T002 Univers</v>
      </c>
      <c r="D300" s="5" t="s">
        <v>643</v>
      </c>
      <c r="E300" s="5" t="str">
        <f>TRIM(LEFT(Table1[[#This Row],[category]], FIND("|", Table1[[#This Row],[category]]) - 1))</f>
        <v>Electronics</v>
      </c>
      <c r="F300" s="5" t="str">
        <f>TRIM(MID(Table1[[#This Row],[category]], FIND("|", Table1[[#This Row],[category]]) + 1, FIND("|", Table1[[#This Row],[category]], FIND("|", Table1[[#This Row],[category]]) + 1) - FIND("|", Table1[[#This Row],[category]]) - 1))</f>
        <v>HomeTheater,TV&amp;Video</v>
      </c>
      <c r="G300" s="5" t="str">
        <f>TRIM(MID(Table1[[#This Row],[category]], FIND("|", Table1[[#This Row],[category]], FIND("|", Table1[[#This Row],[category]]) + 1) + 1, FIND("|", Table1[[#This Row],[category]], FIND("|", Table1[[#This Row],[category]], FIND("|", Table1[[#This Row],[category]]) + 1) + 1) - FIND("|", Table1[[#This Row],[category]], FIND("|", Table1[[#This Row],[category]]) + 1) - 1))</f>
        <v>Accessories</v>
      </c>
      <c r="H300" s="6">
        <v>1850</v>
      </c>
      <c r="I300" s="6">
        <v>4500</v>
      </c>
      <c r="J300" s="7">
        <v>0.59</v>
      </c>
      <c r="K300" s="7" t="str">
        <f>IF(Table1[[#This Row],[discount_percentage]]&gt;=50%, "YES", "NO")</f>
        <v>YES</v>
      </c>
      <c r="L300" s="7" t="str">
        <f>IF(Table1[[#This Row],[discount_percentage]]&lt;20%, "&lt;20%", IF(Table1[[#This Row],[discount_percentage]]&lt;=40%, "20%-40%", IF(Table1[[#This Row],[discount_percentage]]&lt;=60%, "41%-60%", IF(Table1[[#This Row],[discount_percentage]]&lt;=80%, "61%-80%", "&gt;80%"))))</f>
        <v>41%-60%</v>
      </c>
      <c r="M300" s="7" t="str">
        <f>IF(Table1[[#This Row],[discounted_price]]&lt;200, "&lt;200", IF(Table1[[#This Row],[discounted_price]]&lt;=500, "200-500", "&gt;500"))</f>
        <v>&gt;500</v>
      </c>
      <c r="N300" s="5">
        <v>4</v>
      </c>
      <c r="O300" s="8">
        <v>184</v>
      </c>
      <c r="P300" s="9" t="str">
        <f>IF(Table1[[#This Row],[rating_count]]&gt;1000, "More than 1000", "Fewer than 1000")</f>
        <v>Fewer than 1000</v>
      </c>
      <c r="Q300" s="8">
        <f>IFERROR( VALUE(Table1[[#This Row],[rating]]) * VALUE((Table1[[#This Row],[rating_count]]/1000)), 0)</f>
        <v>0.73599999999999999</v>
      </c>
      <c r="R300" s="6">
        <f>IFERROR( VALUE(Table1[[#This Row],[actual_price]]) * VALUE(Table1[[#This Row],[rating_count]]), 0)</f>
        <v>828000</v>
      </c>
      <c r="S300" s="5" t="s">
        <v>2614</v>
      </c>
      <c r="T300" s="5" t="s">
        <v>2615</v>
      </c>
      <c r="U300" s="5" t="s">
        <v>2616</v>
      </c>
      <c r="V300" s="5" t="s">
        <v>2617</v>
      </c>
      <c r="W300" s="5" t="s">
        <v>2618</v>
      </c>
      <c r="X300" s="5" t="s">
        <v>2619</v>
      </c>
      <c r="Y300" s="5" t="s">
        <v>2620</v>
      </c>
      <c r="Z300" s="5" t="s">
        <v>2621</v>
      </c>
    </row>
    <row r="301" spans="1:26" ht="15.75">
      <c r="A301" s="5" t="s">
        <v>2622</v>
      </c>
      <c r="B301" s="5" t="s">
        <v>2623</v>
      </c>
      <c r="C301" s="5" t="str">
        <f>LEFT(Table1[[#This Row],[product_name]], 27)</f>
        <v>WANBO X1 Pro (Upgraded) | N</v>
      </c>
      <c r="D301" s="5" t="s">
        <v>1404</v>
      </c>
      <c r="E301" s="5" t="str">
        <f>TRIM(LEFT(Table1[[#This Row],[category]], FIND("|", Table1[[#This Row],[category]]) - 1))</f>
        <v>Electronics</v>
      </c>
      <c r="F301" s="5" t="str">
        <f>TRIM(MID(Table1[[#This Row],[category]], FIND("|", Table1[[#This Row],[category]]) + 1, FIND("|", Table1[[#This Row],[category]], FIND("|", Table1[[#This Row],[category]]) + 1) - FIND("|", Table1[[#This Row],[category]]) - 1))</f>
        <v>HomeTheater,TV&amp;Video</v>
      </c>
      <c r="G301" s="5" t="e">
        <f>TRIM(MID(Table1[[#This Row],[category]], FIND("|", Table1[[#This Row],[category]], FIND("|", Table1[[#This Row],[category]]) + 1) + 1, FIND("|", Table1[[#This Row],[category]], FIND("|", Table1[[#This Row],[category]], FIND("|", Table1[[#This Row],[category]]) + 1) + 1) - FIND("|", Table1[[#This Row],[category]], FIND("|", Table1[[#This Row],[category]]) + 1) - 1))</f>
        <v>#VALUE!</v>
      </c>
      <c r="H301" s="6">
        <v>13990</v>
      </c>
      <c r="I301" s="6">
        <v>28900</v>
      </c>
      <c r="J301" s="7">
        <v>0.52</v>
      </c>
      <c r="K301" s="7" t="str">
        <f>IF(Table1[[#This Row],[discount_percentage]]&gt;=50%, "YES", "NO")</f>
        <v>YES</v>
      </c>
      <c r="L301" s="7" t="str">
        <f>IF(Table1[[#This Row],[discount_percentage]]&lt;20%, "&lt;20%", IF(Table1[[#This Row],[discount_percentage]]&lt;=40%, "20%-40%", IF(Table1[[#This Row],[discount_percentage]]&lt;=60%, "41%-60%", IF(Table1[[#This Row],[discount_percentage]]&lt;=80%, "61%-80%", "&gt;80%"))))</f>
        <v>41%-60%</v>
      </c>
      <c r="M301" s="7" t="str">
        <f>IF(Table1[[#This Row],[discounted_price]]&lt;200, "&lt;200", IF(Table1[[#This Row],[discounted_price]]&lt;=500, "200-500", "&gt;500"))</f>
        <v>&gt;500</v>
      </c>
      <c r="N301" s="5">
        <v>4.5</v>
      </c>
      <c r="O301" s="8">
        <v>7</v>
      </c>
      <c r="P301" s="9" t="str">
        <f>IF(Table1[[#This Row],[rating_count]]&gt;1000, "More than 1000", "Fewer than 1000")</f>
        <v>Fewer than 1000</v>
      </c>
      <c r="Q301" s="8">
        <f>IFERROR( VALUE(Table1[[#This Row],[rating]]) * VALUE((Table1[[#This Row],[rating_count]]/1000)), 0)</f>
        <v>3.15E-2</v>
      </c>
      <c r="R301" s="6">
        <f>IFERROR( VALUE(Table1[[#This Row],[actual_price]]) * VALUE(Table1[[#This Row],[rating_count]]), 0)</f>
        <v>202300</v>
      </c>
      <c r="S301" s="5" t="s">
        <v>2624</v>
      </c>
      <c r="T301" s="5" t="s">
        <v>2625</v>
      </c>
      <c r="U301" s="5" t="s">
        <v>2626</v>
      </c>
      <c r="V301" s="5" t="s">
        <v>2627</v>
      </c>
      <c r="W301" s="5" t="s">
        <v>2628</v>
      </c>
      <c r="X301" s="5" t="s">
        <v>2629</v>
      </c>
      <c r="Y301" s="5" t="s">
        <v>2630</v>
      </c>
      <c r="Z301" s="5" t="s">
        <v>2631</v>
      </c>
    </row>
    <row r="302" spans="1:26" ht="15.75">
      <c r="A302" s="5" t="s">
        <v>2632</v>
      </c>
      <c r="B302" s="5" t="s">
        <v>2633</v>
      </c>
      <c r="C302" s="5" t="str">
        <f>LEFT(Table1[[#This Row],[product_name]], 27)</f>
        <v>Lava Charging Adapter Eleme</v>
      </c>
      <c r="D302" s="5" t="s">
        <v>18</v>
      </c>
      <c r="E302" s="5" t="str">
        <f>TRIM(LEFT(Table1[[#This Row],[category]], FIND("|", Table1[[#This Row],[category]]) - 1))</f>
        <v>Computers&amp;Accessories</v>
      </c>
      <c r="F302" s="5" t="str">
        <f>TRIM(MID(Table1[[#This Row],[category]], FIND("|", Table1[[#This Row],[category]]) + 1, FIND("|", Table1[[#This Row],[category]], FIND("|", Table1[[#This Row],[category]]) + 1) - FIND("|", Table1[[#This Row],[category]]) - 1))</f>
        <v>Accessories&amp;Peripherals</v>
      </c>
      <c r="G30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02" s="5">
        <v>129</v>
      </c>
      <c r="I302" s="6">
        <v>449</v>
      </c>
      <c r="J302" s="7">
        <v>0.71</v>
      </c>
      <c r="K302" s="7" t="str">
        <f>IF(Table1[[#This Row],[discount_percentage]]&gt;=50%, "YES", "NO")</f>
        <v>YES</v>
      </c>
      <c r="L302" s="7" t="str">
        <f>IF(Table1[[#This Row],[discount_percentage]]&lt;20%, "&lt;20%", IF(Table1[[#This Row],[discount_percentage]]&lt;=40%, "20%-40%", IF(Table1[[#This Row],[discount_percentage]]&lt;=60%, "41%-60%", IF(Table1[[#This Row],[discount_percentage]]&lt;=80%, "61%-80%", "&gt;80%"))))</f>
        <v>61%-80%</v>
      </c>
      <c r="M302" s="7" t="str">
        <f>IF(Table1[[#This Row],[discounted_price]]&lt;200, "&lt;200", IF(Table1[[#This Row],[discounted_price]]&lt;=500, "200-500", "&gt;500"))</f>
        <v>&lt;200</v>
      </c>
      <c r="N302" s="5">
        <v>3.7</v>
      </c>
      <c r="O302" s="8">
        <v>41</v>
      </c>
      <c r="P302" s="9" t="str">
        <f>IF(Table1[[#This Row],[rating_count]]&gt;1000, "More than 1000", "Fewer than 1000")</f>
        <v>Fewer than 1000</v>
      </c>
      <c r="Q302" s="8">
        <f>IFERROR( VALUE(Table1[[#This Row],[rating]]) * VALUE((Table1[[#This Row],[rating_count]]/1000)), 0)</f>
        <v>0.1517</v>
      </c>
      <c r="R302" s="6">
        <f>IFERROR( VALUE(Table1[[#This Row],[actual_price]]) * VALUE(Table1[[#This Row],[rating_count]]), 0)</f>
        <v>18409</v>
      </c>
      <c r="S302" s="5" t="s">
        <v>2634</v>
      </c>
      <c r="T302" s="5" t="s">
        <v>2635</v>
      </c>
      <c r="U302" s="5" t="s">
        <v>2636</v>
      </c>
      <c r="V302" s="5" t="s">
        <v>2637</v>
      </c>
      <c r="W302" s="5" t="s">
        <v>2638</v>
      </c>
      <c r="X302" s="5" t="s">
        <v>2639</v>
      </c>
      <c r="Y302" s="5" t="s">
        <v>2640</v>
      </c>
      <c r="Z302" s="5" t="s">
        <v>2641</v>
      </c>
    </row>
    <row r="303" spans="1:26" ht="15.75">
      <c r="A303" s="5" t="s">
        <v>2642</v>
      </c>
      <c r="B303" s="5" t="s">
        <v>2643</v>
      </c>
      <c r="C303" s="5" t="str">
        <f>LEFT(Table1[[#This Row],[product_name]], 27)</f>
        <v>TIZUM High Speed HDMI Cable</v>
      </c>
      <c r="D303" s="5" t="s">
        <v>129</v>
      </c>
      <c r="E303" s="5" t="str">
        <f>TRIM(LEFT(Table1[[#This Row],[category]], FIND("|", Table1[[#This Row],[category]]) - 1))</f>
        <v>Electronics</v>
      </c>
      <c r="F303" s="5" t="str">
        <f>TRIM(MID(Table1[[#This Row],[category]], FIND("|", Table1[[#This Row],[category]]) + 1, FIND("|", Table1[[#This Row],[category]], FIND("|", Table1[[#This Row],[category]]) + 1) - FIND("|", Table1[[#This Row],[category]]) - 1))</f>
        <v>HomeTheater,TV&amp;Video</v>
      </c>
      <c r="G303" s="5" t="str">
        <f>TRIM(MID(Table1[[#This Row],[category]], FIND("|", Table1[[#This Row],[category]], FIND("|", Table1[[#This Row],[category]]) + 1) + 1, FIND("|", Table1[[#This Row],[category]], FIND("|", Table1[[#This Row],[category]], FIND("|", Table1[[#This Row],[category]]) + 1) + 1) - FIND("|", Table1[[#This Row],[category]], FIND("|", Table1[[#This Row],[category]]) + 1) - 1))</f>
        <v>Accessories</v>
      </c>
      <c r="H303" s="5">
        <v>379</v>
      </c>
      <c r="I303" s="6">
        <v>999</v>
      </c>
      <c r="J303" s="7">
        <v>0.62</v>
      </c>
      <c r="K303" s="7" t="str">
        <f>IF(Table1[[#This Row],[discount_percentage]]&gt;=50%, "YES", "NO")</f>
        <v>YES</v>
      </c>
      <c r="L303" s="7" t="str">
        <f>IF(Table1[[#This Row],[discount_percentage]]&lt;20%, "&lt;20%", IF(Table1[[#This Row],[discount_percentage]]&lt;=40%, "20%-40%", IF(Table1[[#This Row],[discount_percentage]]&lt;=60%, "41%-60%", IF(Table1[[#This Row],[discount_percentage]]&lt;=80%, "61%-80%", "&gt;80%"))))</f>
        <v>61%-80%</v>
      </c>
      <c r="M303" s="7" t="str">
        <f>IF(Table1[[#This Row],[discounted_price]]&lt;200, "&lt;200", IF(Table1[[#This Row],[discounted_price]]&lt;=500, "200-500", "&gt;500"))</f>
        <v>200-500</v>
      </c>
      <c r="N303" s="5">
        <v>4.2</v>
      </c>
      <c r="O303" s="8">
        <v>12153</v>
      </c>
      <c r="P303" s="9" t="str">
        <f>IF(Table1[[#This Row],[rating_count]]&gt;1000, "More than 1000", "Fewer than 1000")</f>
        <v>More than 1000</v>
      </c>
      <c r="Q303" s="8">
        <f>IFERROR( VALUE(Table1[[#This Row],[rating]]) * VALUE((Table1[[#This Row],[rating_count]]/1000)), 0)</f>
        <v>51.042600000000007</v>
      </c>
      <c r="R303" s="6">
        <f>IFERROR( VALUE(Table1[[#This Row],[actual_price]]) * VALUE(Table1[[#This Row],[rating_count]]), 0)</f>
        <v>12140847</v>
      </c>
      <c r="S303" s="5" t="s">
        <v>2644</v>
      </c>
      <c r="T303" s="5" t="s">
        <v>255</v>
      </c>
      <c r="U303" s="5" t="s">
        <v>256</v>
      </c>
      <c r="V303" s="5" t="s">
        <v>257</v>
      </c>
      <c r="W303" s="5" t="s">
        <v>258</v>
      </c>
      <c r="X303" s="5" t="s">
        <v>259</v>
      </c>
      <c r="Y303" s="5" t="s">
        <v>2645</v>
      </c>
      <c r="Z303" s="5" t="s">
        <v>2646</v>
      </c>
    </row>
    <row r="304" spans="1:26" ht="15.75">
      <c r="A304" s="5" t="s">
        <v>2647</v>
      </c>
      <c r="B304" s="5" t="s">
        <v>2648</v>
      </c>
      <c r="C304" s="5" t="str">
        <f>LEFT(Table1[[#This Row],[product_name]], 27)</f>
        <v xml:space="preserve">Technotech High Speed HDMI </v>
      </c>
      <c r="D304" s="5" t="s">
        <v>129</v>
      </c>
      <c r="E304" s="5" t="str">
        <f>TRIM(LEFT(Table1[[#This Row],[category]], FIND("|", Table1[[#This Row],[category]]) - 1))</f>
        <v>Electronics</v>
      </c>
      <c r="F304" s="5" t="str">
        <f>TRIM(MID(Table1[[#This Row],[category]], FIND("|", Table1[[#This Row],[category]]) + 1, FIND("|", Table1[[#This Row],[category]], FIND("|", Table1[[#This Row],[category]]) + 1) - FIND("|", Table1[[#This Row],[category]]) - 1))</f>
        <v>HomeTheater,TV&amp;Video</v>
      </c>
      <c r="G304" s="5" t="str">
        <f>TRIM(MID(Table1[[#This Row],[category]], FIND("|", Table1[[#This Row],[category]], FIND("|", Table1[[#This Row],[category]]) + 1) + 1, FIND("|", Table1[[#This Row],[category]], FIND("|", Table1[[#This Row],[category]], FIND("|", Table1[[#This Row],[category]]) + 1) + 1) - FIND("|", Table1[[#This Row],[category]], FIND("|", Table1[[#This Row],[category]]) + 1) - 1))</f>
        <v>Accessories</v>
      </c>
      <c r="H304" s="5">
        <v>185</v>
      </c>
      <c r="I304" s="6">
        <v>499</v>
      </c>
      <c r="J304" s="7">
        <v>0.63</v>
      </c>
      <c r="K304" s="7" t="str">
        <f>IF(Table1[[#This Row],[discount_percentage]]&gt;=50%, "YES", "NO")</f>
        <v>YES</v>
      </c>
      <c r="L304" s="7" t="str">
        <f>IF(Table1[[#This Row],[discount_percentage]]&lt;20%, "&lt;20%", IF(Table1[[#This Row],[discount_percentage]]&lt;=40%, "20%-40%", IF(Table1[[#This Row],[discount_percentage]]&lt;=60%, "41%-60%", IF(Table1[[#This Row],[discount_percentage]]&lt;=80%, "61%-80%", "&gt;80%"))))</f>
        <v>61%-80%</v>
      </c>
      <c r="M304" s="7" t="str">
        <f>IF(Table1[[#This Row],[discounted_price]]&lt;200, "&lt;200", IF(Table1[[#This Row],[discounted_price]]&lt;=500, "200-500", "&gt;500"))</f>
        <v>&lt;200</v>
      </c>
      <c r="N304" s="5">
        <v>4.2</v>
      </c>
      <c r="O304" s="8">
        <v>25</v>
      </c>
      <c r="P304" s="9" t="str">
        <f>IF(Table1[[#This Row],[rating_count]]&gt;1000, "More than 1000", "Fewer than 1000")</f>
        <v>Fewer than 1000</v>
      </c>
      <c r="Q304" s="8">
        <f>IFERROR( VALUE(Table1[[#This Row],[rating]]) * VALUE((Table1[[#This Row],[rating_count]]/1000)), 0)</f>
        <v>0.10500000000000001</v>
      </c>
      <c r="R304" s="6">
        <f>IFERROR( VALUE(Table1[[#This Row],[actual_price]]) * VALUE(Table1[[#This Row],[rating_count]]), 0)</f>
        <v>12475</v>
      </c>
      <c r="S304" s="5" t="s">
        <v>2649</v>
      </c>
      <c r="T304" s="5" t="s">
        <v>2650</v>
      </c>
      <c r="U304" s="5" t="s">
        <v>2651</v>
      </c>
      <c r="V304" s="5" t="s">
        <v>2652</v>
      </c>
      <c r="W304" s="5" t="s">
        <v>2653</v>
      </c>
      <c r="X304" s="5" t="s">
        <v>2654</v>
      </c>
      <c r="Y304" s="5" t="s">
        <v>2655</v>
      </c>
      <c r="Z304" s="5" t="s">
        <v>2656</v>
      </c>
    </row>
    <row r="305" spans="1:26" ht="15.75">
      <c r="A305" s="5" t="s">
        <v>2657</v>
      </c>
      <c r="B305" s="5" t="s">
        <v>2658</v>
      </c>
      <c r="C305" s="5" t="str">
        <f>LEFT(Table1[[#This Row],[product_name]], 27)</f>
        <v>NK STAR 950 Mbps USB WiFi A</v>
      </c>
      <c r="D305" s="5" t="s">
        <v>98</v>
      </c>
      <c r="E305" s="5" t="str">
        <f>TRIM(LEFT(Table1[[#This Row],[category]], FIND("|", Table1[[#This Row],[category]]) - 1))</f>
        <v>Computers&amp;Accessories</v>
      </c>
      <c r="F305" s="5" t="str">
        <f>TRIM(MID(Table1[[#This Row],[category]], FIND("|", Table1[[#This Row],[category]]) + 1, FIND("|", Table1[[#This Row],[category]], FIND("|", Table1[[#This Row],[category]]) + 1) - FIND("|", Table1[[#This Row],[category]]) - 1))</f>
        <v>NetworkingDevices</v>
      </c>
      <c r="G305"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305" s="5">
        <v>218</v>
      </c>
      <c r="I305" s="6">
        <v>999</v>
      </c>
      <c r="J305" s="7">
        <v>0.78</v>
      </c>
      <c r="K305" s="7" t="str">
        <f>IF(Table1[[#This Row],[discount_percentage]]&gt;=50%, "YES", "NO")</f>
        <v>YES</v>
      </c>
      <c r="L305" s="7" t="str">
        <f>IF(Table1[[#This Row],[discount_percentage]]&lt;20%, "&lt;20%", IF(Table1[[#This Row],[discount_percentage]]&lt;=40%, "20%-40%", IF(Table1[[#This Row],[discount_percentage]]&lt;=60%, "41%-60%", IF(Table1[[#This Row],[discount_percentage]]&lt;=80%, "61%-80%", "&gt;80%"))))</f>
        <v>61%-80%</v>
      </c>
      <c r="M305" s="7" t="str">
        <f>IF(Table1[[#This Row],[discounted_price]]&lt;200, "&lt;200", IF(Table1[[#This Row],[discounted_price]]&lt;=500, "200-500", "&gt;500"))</f>
        <v>200-500</v>
      </c>
      <c r="N305" s="5">
        <v>4.2</v>
      </c>
      <c r="O305" s="8">
        <v>163</v>
      </c>
      <c r="P305" s="9" t="str">
        <f>IF(Table1[[#This Row],[rating_count]]&gt;1000, "More than 1000", "Fewer than 1000")</f>
        <v>Fewer than 1000</v>
      </c>
      <c r="Q305" s="8">
        <f>IFERROR( VALUE(Table1[[#This Row],[rating]]) * VALUE((Table1[[#This Row],[rating_count]]/1000)), 0)</f>
        <v>0.6846000000000001</v>
      </c>
      <c r="R305" s="6">
        <f>IFERROR( VALUE(Table1[[#This Row],[actual_price]]) * VALUE(Table1[[#This Row],[rating_count]]), 0)</f>
        <v>162837</v>
      </c>
      <c r="S305" s="5" t="s">
        <v>2659</v>
      </c>
      <c r="T305" s="5" t="s">
        <v>2660</v>
      </c>
      <c r="U305" s="5" t="s">
        <v>2661</v>
      </c>
      <c r="V305" s="5" t="s">
        <v>2662</v>
      </c>
      <c r="W305" s="5" t="s">
        <v>2663</v>
      </c>
      <c r="X305" s="5" t="s">
        <v>2664</v>
      </c>
      <c r="Y305" s="5" t="s">
        <v>2665</v>
      </c>
      <c r="Z305" s="5" t="s">
        <v>2666</v>
      </c>
    </row>
    <row r="306" spans="1:26" ht="15.75">
      <c r="A306" s="5" t="s">
        <v>2667</v>
      </c>
      <c r="B306" s="5" t="s">
        <v>2668</v>
      </c>
      <c r="C306" s="5" t="str">
        <f>LEFT(Table1[[#This Row],[product_name]], 27)</f>
        <v xml:space="preserve">LS LAPSTER Quality Assured </v>
      </c>
      <c r="D306" s="5" t="s">
        <v>18</v>
      </c>
      <c r="E306" s="5" t="str">
        <f>TRIM(LEFT(Table1[[#This Row],[category]], FIND("|", Table1[[#This Row],[category]]) - 1))</f>
        <v>Computers&amp;Accessories</v>
      </c>
      <c r="F306" s="5" t="str">
        <f>TRIM(MID(Table1[[#This Row],[category]], FIND("|", Table1[[#This Row],[category]]) + 1, FIND("|", Table1[[#This Row],[category]], FIND("|", Table1[[#This Row],[category]]) + 1) - FIND("|", Table1[[#This Row],[category]]) - 1))</f>
        <v>Accessories&amp;Peripherals</v>
      </c>
      <c r="G30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06" s="5">
        <v>199</v>
      </c>
      <c r="I306" s="6">
        <v>999</v>
      </c>
      <c r="J306" s="7">
        <v>0.8</v>
      </c>
      <c r="K306" s="7" t="str">
        <f>IF(Table1[[#This Row],[discount_percentage]]&gt;=50%, "YES", "NO")</f>
        <v>YES</v>
      </c>
      <c r="L306" s="7" t="str">
        <f>IF(Table1[[#This Row],[discount_percentage]]&lt;20%, "&lt;20%", IF(Table1[[#This Row],[discount_percentage]]&lt;=40%, "20%-40%", IF(Table1[[#This Row],[discount_percentage]]&lt;=60%, "41%-60%", IF(Table1[[#This Row],[discount_percentage]]&lt;=80%, "61%-80%", "&gt;80%"))))</f>
        <v>61%-80%</v>
      </c>
      <c r="M306" s="7" t="str">
        <f>IF(Table1[[#This Row],[discounted_price]]&lt;200, "&lt;200", IF(Table1[[#This Row],[discounted_price]]&lt;=500, "200-500", "&gt;500"))</f>
        <v>&lt;200</v>
      </c>
      <c r="N306" s="5">
        <v>4.3</v>
      </c>
      <c r="O306" s="8">
        <v>87</v>
      </c>
      <c r="P306" s="9" t="str">
        <f>IF(Table1[[#This Row],[rating_count]]&gt;1000, "More than 1000", "Fewer than 1000")</f>
        <v>Fewer than 1000</v>
      </c>
      <c r="Q306" s="8">
        <f>IFERROR( VALUE(Table1[[#This Row],[rating]]) * VALUE((Table1[[#This Row],[rating_count]]/1000)), 0)</f>
        <v>0.37409999999999993</v>
      </c>
      <c r="R306" s="6">
        <f>IFERROR( VALUE(Table1[[#This Row],[actual_price]]) * VALUE(Table1[[#This Row],[rating_count]]), 0)</f>
        <v>86913</v>
      </c>
      <c r="S306" s="5" t="s">
        <v>2669</v>
      </c>
      <c r="T306" s="5" t="s">
        <v>2670</v>
      </c>
      <c r="U306" s="5" t="s">
        <v>2671</v>
      </c>
      <c r="V306" s="5" t="s">
        <v>2672</v>
      </c>
      <c r="W306" s="5" t="s">
        <v>2673</v>
      </c>
      <c r="X306" s="5" t="s">
        <v>2674</v>
      </c>
      <c r="Y306" s="5" t="s">
        <v>2675</v>
      </c>
      <c r="Z306" s="5" t="s">
        <v>2676</v>
      </c>
    </row>
    <row r="307" spans="1:26" ht="15.75">
      <c r="A307" s="5" t="s">
        <v>2677</v>
      </c>
      <c r="B307" s="5" t="s">
        <v>2678</v>
      </c>
      <c r="C307" s="5" t="str">
        <f>LEFT(Table1[[#This Row],[product_name]], 27)</f>
        <v>Amazon Basics 10.2 Gbps Hig</v>
      </c>
      <c r="D307" s="5" t="s">
        <v>129</v>
      </c>
      <c r="E307" s="5" t="str">
        <f>TRIM(LEFT(Table1[[#This Row],[category]], FIND("|", Table1[[#This Row],[category]]) - 1))</f>
        <v>Electronics</v>
      </c>
      <c r="F307" s="5" t="str">
        <f>TRIM(MID(Table1[[#This Row],[category]], FIND("|", Table1[[#This Row],[category]]) + 1, FIND("|", Table1[[#This Row],[category]], FIND("|", Table1[[#This Row],[category]]) + 1) - FIND("|", Table1[[#This Row],[category]]) - 1))</f>
        <v>HomeTheater,TV&amp;Video</v>
      </c>
      <c r="G307" s="5" t="str">
        <f>TRIM(MID(Table1[[#This Row],[category]], FIND("|", Table1[[#This Row],[category]], FIND("|", Table1[[#This Row],[category]]) + 1) + 1, FIND("|", Table1[[#This Row],[category]], FIND("|", Table1[[#This Row],[category]], FIND("|", Table1[[#This Row],[category]]) + 1) + 1) - FIND("|", Table1[[#This Row],[category]], FIND("|", Table1[[#This Row],[category]]) + 1) - 1))</f>
        <v>Accessories</v>
      </c>
      <c r="H307" s="5">
        <v>499</v>
      </c>
      <c r="I307" s="6">
        <v>900</v>
      </c>
      <c r="J307" s="7">
        <v>0.45</v>
      </c>
      <c r="K307" s="7" t="str">
        <f>IF(Table1[[#This Row],[discount_percentage]]&gt;=50%, "YES", "NO")</f>
        <v>NO</v>
      </c>
      <c r="L307" s="7" t="str">
        <f>IF(Table1[[#This Row],[discount_percentage]]&lt;20%, "&lt;20%", IF(Table1[[#This Row],[discount_percentage]]&lt;=40%, "20%-40%", IF(Table1[[#This Row],[discount_percentage]]&lt;=60%, "41%-60%", IF(Table1[[#This Row],[discount_percentage]]&lt;=80%, "61%-80%", "&gt;80%"))))</f>
        <v>41%-60%</v>
      </c>
      <c r="M307" s="7" t="str">
        <f>IF(Table1[[#This Row],[discounted_price]]&lt;200, "&lt;200", IF(Table1[[#This Row],[discounted_price]]&lt;=500, "200-500", "&gt;500"))</f>
        <v>200-500</v>
      </c>
      <c r="N307" s="5">
        <v>4.4000000000000004</v>
      </c>
      <c r="O307" s="8">
        <v>2165</v>
      </c>
      <c r="P307" s="9" t="str">
        <f>IF(Table1[[#This Row],[rating_count]]&gt;1000, "More than 1000", "Fewer than 1000")</f>
        <v>More than 1000</v>
      </c>
      <c r="Q307" s="8">
        <f>IFERROR( VALUE(Table1[[#This Row],[rating]]) * VALUE((Table1[[#This Row],[rating_count]]/1000)), 0)</f>
        <v>9.5260000000000016</v>
      </c>
      <c r="R307" s="6">
        <f>IFERROR( VALUE(Table1[[#This Row],[actual_price]]) * VALUE(Table1[[#This Row],[rating_count]]), 0)</f>
        <v>1948500</v>
      </c>
      <c r="S307" s="5" t="s">
        <v>2679</v>
      </c>
      <c r="T307" s="5" t="s">
        <v>2680</v>
      </c>
      <c r="U307" s="5" t="s">
        <v>2681</v>
      </c>
      <c r="V307" s="5" t="s">
        <v>2682</v>
      </c>
      <c r="W307" s="5" t="s">
        <v>2683</v>
      </c>
      <c r="X307" s="5" t="s">
        <v>2684</v>
      </c>
      <c r="Y307" s="5" t="s">
        <v>2558</v>
      </c>
      <c r="Z307" s="5" t="s">
        <v>2685</v>
      </c>
    </row>
    <row r="308" spans="1:26" ht="15.75">
      <c r="A308" s="5" t="s">
        <v>2686</v>
      </c>
      <c r="B308" s="5" t="s">
        <v>2687</v>
      </c>
      <c r="C308" s="5" t="str">
        <f>LEFT(Table1[[#This Row],[product_name]], 27)</f>
        <v>Kodak 126 cm (50 inches) Be</v>
      </c>
      <c r="D308" s="5" t="s">
        <v>169</v>
      </c>
      <c r="E308" s="5" t="str">
        <f>TRIM(LEFT(Table1[[#This Row],[category]], FIND("|", Table1[[#This Row],[category]]) - 1))</f>
        <v>Electronics</v>
      </c>
      <c r="F308" s="5" t="str">
        <f>TRIM(MID(Table1[[#This Row],[category]], FIND("|", Table1[[#This Row],[category]]) + 1, FIND("|", Table1[[#This Row],[category]], FIND("|", Table1[[#This Row],[category]]) + 1) - FIND("|", Table1[[#This Row],[category]]) - 1))</f>
        <v>HomeTheater,TV&amp;Video</v>
      </c>
      <c r="G308" s="5" t="str">
        <f>TRIM(MID(Table1[[#This Row],[category]], FIND("|", Table1[[#This Row],[category]], FIND("|", Table1[[#This Row],[category]]) + 1) + 1, FIND("|", Table1[[#This Row],[category]], FIND("|", Table1[[#This Row],[category]], FIND("|", Table1[[#This Row],[category]]) + 1) + 1) - FIND("|", Table1[[#This Row],[category]], FIND("|", Table1[[#This Row],[category]]) + 1) - 1))</f>
        <v>Televisions</v>
      </c>
      <c r="H308" s="6">
        <v>26999</v>
      </c>
      <c r="I308" s="6">
        <v>42999</v>
      </c>
      <c r="J308" s="7">
        <v>0.37</v>
      </c>
      <c r="K308" s="7" t="str">
        <f>IF(Table1[[#This Row],[discount_percentage]]&gt;=50%, "YES", "NO")</f>
        <v>NO</v>
      </c>
      <c r="L308" s="7" t="str">
        <f>IF(Table1[[#This Row],[discount_percentage]]&lt;20%, "&lt;20%", IF(Table1[[#This Row],[discount_percentage]]&lt;=40%, "20%-40%", IF(Table1[[#This Row],[discount_percentage]]&lt;=60%, "41%-60%", IF(Table1[[#This Row],[discount_percentage]]&lt;=80%, "61%-80%", "&gt;80%"))))</f>
        <v>20%-40%</v>
      </c>
      <c r="M308" s="7" t="str">
        <f>IF(Table1[[#This Row],[discounted_price]]&lt;200, "&lt;200", IF(Table1[[#This Row],[discounted_price]]&lt;=500, "200-500", "&gt;500"))</f>
        <v>&gt;500</v>
      </c>
      <c r="N308" s="5">
        <v>4.2</v>
      </c>
      <c r="O308" s="8">
        <v>1510</v>
      </c>
      <c r="P308" s="9" t="str">
        <f>IF(Table1[[#This Row],[rating_count]]&gt;1000, "More than 1000", "Fewer than 1000")</f>
        <v>More than 1000</v>
      </c>
      <c r="Q308" s="8">
        <f>IFERROR( VALUE(Table1[[#This Row],[rating]]) * VALUE((Table1[[#This Row],[rating_count]]/1000)), 0)</f>
        <v>6.3420000000000005</v>
      </c>
      <c r="R308" s="6">
        <f>IFERROR( VALUE(Table1[[#This Row],[actual_price]]) * VALUE(Table1[[#This Row],[rating_count]]), 0)</f>
        <v>64928490</v>
      </c>
      <c r="S308" s="5" t="s">
        <v>2688</v>
      </c>
      <c r="T308" s="5" t="s">
        <v>2689</v>
      </c>
      <c r="U308" s="5" t="s">
        <v>2690</v>
      </c>
      <c r="V308" s="5" t="s">
        <v>2691</v>
      </c>
      <c r="W308" s="5" t="s">
        <v>2692</v>
      </c>
      <c r="X308" s="5" t="s">
        <v>2693</v>
      </c>
      <c r="Y308" s="5" t="s">
        <v>2694</v>
      </c>
      <c r="Z308" s="5" t="s">
        <v>2695</v>
      </c>
    </row>
    <row r="309" spans="1:26" ht="15.75">
      <c r="A309" s="5" t="s">
        <v>2696</v>
      </c>
      <c r="B309" s="5" t="s">
        <v>2697</v>
      </c>
      <c r="C309" s="5" t="str">
        <f>LEFT(Table1[[#This Row],[product_name]], 27)</f>
        <v>ZORBES¬Æ Wall Adapter Holde</v>
      </c>
      <c r="D309" s="5" t="s">
        <v>643</v>
      </c>
      <c r="E309" s="5" t="str">
        <f>TRIM(LEFT(Table1[[#This Row],[category]], FIND("|", Table1[[#This Row],[category]]) - 1))</f>
        <v>Electronics</v>
      </c>
      <c r="F309" s="5" t="str">
        <f>TRIM(MID(Table1[[#This Row],[category]], FIND("|", Table1[[#This Row],[category]]) + 1, FIND("|", Table1[[#This Row],[category]], FIND("|", Table1[[#This Row],[category]]) + 1) - FIND("|", Table1[[#This Row],[category]]) - 1))</f>
        <v>HomeTheater,TV&amp;Video</v>
      </c>
      <c r="G309" s="5" t="str">
        <f>TRIM(MID(Table1[[#This Row],[category]], FIND("|", Table1[[#This Row],[category]], FIND("|", Table1[[#This Row],[category]]) + 1) + 1, FIND("|", Table1[[#This Row],[category]], FIND("|", Table1[[#This Row],[category]], FIND("|", Table1[[#This Row],[category]]) + 1) + 1) - FIND("|", Table1[[#This Row],[category]], FIND("|", Table1[[#This Row],[category]]) + 1) - 1))</f>
        <v>Accessories</v>
      </c>
      <c r="H309" s="5">
        <v>893</v>
      </c>
      <c r="I309" s="6">
        <v>1052</v>
      </c>
      <c r="J309" s="7">
        <v>0.15</v>
      </c>
      <c r="K309" s="7" t="str">
        <f>IF(Table1[[#This Row],[discount_percentage]]&gt;=50%, "YES", "NO")</f>
        <v>NO</v>
      </c>
      <c r="L309" s="7" t="str">
        <f>IF(Table1[[#This Row],[discount_percentage]]&lt;20%, "&lt;20%", IF(Table1[[#This Row],[discount_percentage]]&lt;=40%, "20%-40%", IF(Table1[[#This Row],[discount_percentage]]&lt;=60%, "41%-60%", IF(Table1[[#This Row],[discount_percentage]]&lt;=80%, "61%-80%", "&gt;80%"))))</f>
        <v>&lt;20%</v>
      </c>
      <c r="M309" s="7" t="str">
        <f>IF(Table1[[#This Row],[discounted_price]]&lt;200, "&lt;200", IF(Table1[[#This Row],[discounted_price]]&lt;=500, "200-500", "&gt;500"))</f>
        <v>&gt;500</v>
      </c>
      <c r="N309" s="5">
        <v>4.3</v>
      </c>
      <c r="O309" s="8">
        <v>106</v>
      </c>
      <c r="P309" s="9" t="str">
        <f>IF(Table1[[#This Row],[rating_count]]&gt;1000, "More than 1000", "Fewer than 1000")</f>
        <v>Fewer than 1000</v>
      </c>
      <c r="Q309" s="8">
        <f>IFERROR( VALUE(Table1[[#This Row],[rating]]) * VALUE((Table1[[#This Row],[rating_count]]/1000)), 0)</f>
        <v>0.45579999999999998</v>
      </c>
      <c r="R309" s="6">
        <f>IFERROR( VALUE(Table1[[#This Row],[actual_price]]) * VALUE(Table1[[#This Row],[rating_count]]), 0)</f>
        <v>111512</v>
      </c>
      <c r="S309" s="5" t="s">
        <v>2698</v>
      </c>
      <c r="T309" s="5" t="s">
        <v>2699</v>
      </c>
      <c r="U309" s="5" t="s">
        <v>2700</v>
      </c>
      <c r="V309" s="5" t="s">
        <v>2701</v>
      </c>
      <c r="W309" s="5" t="s">
        <v>2702</v>
      </c>
      <c r="X309" s="5" t="s">
        <v>2703</v>
      </c>
      <c r="Y309" s="5" t="s">
        <v>2704</v>
      </c>
      <c r="Z309" s="5" t="s">
        <v>2705</v>
      </c>
    </row>
    <row r="310" spans="1:26" ht="15.75">
      <c r="A310" s="5" t="s">
        <v>2706</v>
      </c>
      <c r="B310" s="5" t="s">
        <v>2707</v>
      </c>
      <c r="C310" s="5" t="str">
        <f>LEFT(Table1[[#This Row],[product_name]], 27)</f>
        <v xml:space="preserve">Sansui 80cm (32 inches) HD </v>
      </c>
      <c r="D310" s="5" t="s">
        <v>169</v>
      </c>
      <c r="E310" s="5" t="str">
        <f>TRIM(LEFT(Table1[[#This Row],[category]], FIND("|", Table1[[#This Row],[category]]) - 1))</f>
        <v>Electronics</v>
      </c>
      <c r="F310" s="5" t="str">
        <f>TRIM(MID(Table1[[#This Row],[category]], FIND("|", Table1[[#This Row],[category]]) + 1, FIND("|", Table1[[#This Row],[category]], FIND("|", Table1[[#This Row],[category]]) + 1) - FIND("|", Table1[[#This Row],[category]]) - 1))</f>
        <v>HomeTheater,TV&amp;Video</v>
      </c>
      <c r="G310" s="5" t="str">
        <f>TRIM(MID(Table1[[#This Row],[category]], FIND("|", Table1[[#This Row],[category]], FIND("|", Table1[[#This Row],[category]]) + 1) + 1, FIND("|", Table1[[#This Row],[category]], FIND("|", Table1[[#This Row],[category]], FIND("|", Table1[[#This Row],[category]]) + 1) + 1) - FIND("|", Table1[[#This Row],[category]], FIND("|", Table1[[#This Row],[category]]) + 1) - 1))</f>
        <v>Televisions</v>
      </c>
      <c r="H310" s="6">
        <v>10990</v>
      </c>
      <c r="I310" s="6">
        <v>19990</v>
      </c>
      <c r="J310" s="7">
        <v>0.45</v>
      </c>
      <c r="K310" s="7" t="str">
        <f>IF(Table1[[#This Row],[discount_percentage]]&gt;=50%, "YES", "NO")</f>
        <v>NO</v>
      </c>
      <c r="L310" s="7" t="str">
        <f>IF(Table1[[#This Row],[discount_percentage]]&lt;20%, "&lt;20%", IF(Table1[[#This Row],[discount_percentage]]&lt;=40%, "20%-40%", IF(Table1[[#This Row],[discount_percentage]]&lt;=60%, "41%-60%", IF(Table1[[#This Row],[discount_percentage]]&lt;=80%, "61%-80%", "&gt;80%"))))</f>
        <v>41%-60%</v>
      </c>
      <c r="M310" s="7" t="str">
        <f>IF(Table1[[#This Row],[discounted_price]]&lt;200, "&lt;200", IF(Table1[[#This Row],[discounted_price]]&lt;=500, "200-500", "&gt;500"))</f>
        <v>&gt;500</v>
      </c>
      <c r="N310" s="5">
        <v>3.7</v>
      </c>
      <c r="O310" s="8">
        <v>129</v>
      </c>
      <c r="P310" s="9" t="str">
        <f>IF(Table1[[#This Row],[rating_count]]&gt;1000, "More than 1000", "Fewer than 1000")</f>
        <v>Fewer than 1000</v>
      </c>
      <c r="Q310" s="8">
        <f>IFERROR( VALUE(Table1[[#This Row],[rating]]) * VALUE((Table1[[#This Row],[rating_count]]/1000)), 0)</f>
        <v>0.47730000000000006</v>
      </c>
      <c r="R310" s="6">
        <f>IFERROR( VALUE(Table1[[#This Row],[actual_price]]) * VALUE(Table1[[#This Row],[rating_count]]), 0)</f>
        <v>2578710</v>
      </c>
      <c r="S310" s="5" t="s">
        <v>2708</v>
      </c>
      <c r="T310" s="5" t="s">
        <v>2709</v>
      </c>
      <c r="U310" s="5" t="s">
        <v>2710</v>
      </c>
      <c r="V310" s="5" t="s">
        <v>2711</v>
      </c>
      <c r="W310" s="5" t="s">
        <v>2712</v>
      </c>
      <c r="X310" s="5" t="s">
        <v>2713</v>
      </c>
      <c r="Y310" s="5" t="s">
        <v>2714</v>
      </c>
      <c r="Z310" s="5" t="s">
        <v>2715</v>
      </c>
    </row>
    <row r="311" spans="1:26" ht="15.75">
      <c r="A311" s="5" t="s">
        <v>2716</v>
      </c>
      <c r="B311" s="5" t="s">
        <v>2717</v>
      </c>
      <c r="C311" s="5" t="str">
        <f>LEFT(Table1[[#This Row],[product_name]], 27)</f>
        <v>Synqe USB Type C Fast Charg</v>
      </c>
      <c r="D311" s="5" t="s">
        <v>18</v>
      </c>
      <c r="E311" s="5" t="str">
        <f>TRIM(LEFT(Table1[[#This Row],[category]], FIND("|", Table1[[#This Row],[category]]) - 1))</f>
        <v>Computers&amp;Accessories</v>
      </c>
      <c r="F311" s="5" t="str">
        <f>TRIM(MID(Table1[[#This Row],[category]], FIND("|", Table1[[#This Row],[category]]) + 1, FIND("|", Table1[[#This Row],[category]], FIND("|", Table1[[#This Row],[category]]) + 1) - FIND("|", Table1[[#This Row],[category]]) - 1))</f>
        <v>Accessories&amp;Peripherals</v>
      </c>
      <c r="G31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1" s="5">
        <v>379</v>
      </c>
      <c r="I311" s="6">
        <v>1099</v>
      </c>
      <c r="J311" s="7">
        <v>0.66</v>
      </c>
      <c r="K311" s="7" t="str">
        <f>IF(Table1[[#This Row],[discount_percentage]]&gt;=50%, "YES", "NO")</f>
        <v>YES</v>
      </c>
      <c r="L311" s="7" t="str">
        <f>IF(Table1[[#This Row],[discount_percentage]]&lt;20%, "&lt;20%", IF(Table1[[#This Row],[discount_percentage]]&lt;=40%, "20%-40%", IF(Table1[[#This Row],[discount_percentage]]&lt;=60%, "41%-60%", IF(Table1[[#This Row],[discount_percentage]]&lt;=80%, "61%-80%", "&gt;80%"))))</f>
        <v>61%-80%</v>
      </c>
      <c r="M311" s="7" t="str">
        <f>IF(Table1[[#This Row],[discounted_price]]&lt;200, "&lt;200", IF(Table1[[#This Row],[discounted_price]]&lt;=500, "200-500", "&gt;500"))</f>
        <v>200-500</v>
      </c>
      <c r="N311" s="5">
        <v>4.3</v>
      </c>
      <c r="O311" s="8">
        <v>3049</v>
      </c>
      <c r="P311" s="9" t="str">
        <f>IF(Table1[[#This Row],[rating_count]]&gt;1000, "More than 1000", "Fewer than 1000")</f>
        <v>More than 1000</v>
      </c>
      <c r="Q311" s="8">
        <f>IFERROR( VALUE(Table1[[#This Row],[rating]]) * VALUE((Table1[[#This Row],[rating_count]]/1000)), 0)</f>
        <v>13.1107</v>
      </c>
      <c r="R311" s="6">
        <f>IFERROR( VALUE(Table1[[#This Row],[actual_price]]) * VALUE(Table1[[#This Row],[rating_count]]), 0)</f>
        <v>3350851</v>
      </c>
      <c r="S311" s="5" t="s">
        <v>2718</v>
      </c>
      <c r="T311" s="5" t="s">
        <v>2719</v>
      </c>
      <c r="U311" s="5" t="s">
        <v>2720</v>
      </c>
      <c r="V311" s="5" t="s">
        <v>2721</v>
      </c>
      <c r="W311" s="5" t="s">
        <v>2722</v>
      </c>
      <c r="X311" s="5" t="s">
        <v>2723</v>
      </c>
      <c r="Y311" s="5" t="s">
        <v>2724</v>
      </c>
      <c r="Z311" s="5" t="s">
        <v>2725</v>
      </c>
    </row>
    <row r="312" spans="1:26" ht="15.75">
      <c r="A312" s="5" t="s">
        <v>2726</v>
      </c>
      <c r="B312" s="5" t="s">
        <v>2727</v>
      </c>
      <c r="C312" s="5" t="str">
        <f>LEFT(Table1[[#This Row],[product_name]], 27)</f>
        <v>MI 80 cm (32 inches) HD Rea</v>
      </c>
      <c r="D312" s="5" t="s">
        <v>169</v>
      </c>
      <c r="E312" s="5" t="str">
        <f>TRIM(LEFT(Table1[[#This Row],[category]], FIND("|", Table1[[#This Row],[category]]) - 1))</f>
        <v>Electronics</v>
      </c>
      <c r="F312" s="5" t="str">
        <f>TRIM(MID(Table1[[#This Row],[category]], FIND("|", Table1[[#This Row],[category]]) + 1, FIND("|", Table1[[#This Row],[category]], FIND("|", Table1[[#This Row],[category]]) + 1) - FIND("|", Table1[[#This Row],[category]]) - 1))</f>
        <v>HomeTheater,TV&amp;Video</v>
      </c>
      <c r="G312" s="5" t="str">
        <f>TRIM(MID(Table1[[#This Row],[category]], FIND("|", Table1[[#This Row],[category]], FIND("|", Table1[[#This Row],[category]]) + 1) + 1, FIND("|", Table1[[#This Row],[category]], FIND("|", Table1[[#This Row],[category]], FIND("|", Table1[[#This Row],[category]]) + 1) + 1) - FIND("|", Table1[[#This Row],[category]], FIND("|", Table1[[#This Row],[category]]) + 1) - 1))</f>
        <v>Televisions</v>
      </c>
      <c r="H312" s="6">
        <v>16999</v>
      </c>
      <c r="I312" s="6">
        <v>25999</v>
      </c>
      <c r="J312" s="7">
        <v>0.35</v>
      </c>
      <c r="K312" s="7" t="str">
        <f>IF(Table1[[#This Row],[discount_percentage]]&gt;=50%, "YES", "NO")</f>
        <v>NO</v>
      </c>
      <c r="L312" s="7" t="str">
        <f>IF(Table1[[#This Row],[discount_percentage]]&lt;20%, "&lt;20%", IF(Table1[[#This Row],[discount_percentage]]&lt;=40%, "20%-40%", IF(Table1[[#This Row],[discount_percentage]]&lt;=60%, "41%-60%", IF(Table1[[#This Row],[discount_percentage]]&lt;=80%, "61%-80%", "&gt;80%"))))</f>
        <v>20%-40%</v>
      </c>
      <c r="M312" s="7" t="str">
        <f>IF(Table1[[#This Row],[discounted_price]]&lt;200, "&lt;200", IF(Table1[[#This Row],[discounted_price]]&lt;=500, "200-500", "&gt;500"))</f>
        <v>&gt;500</v>
      </c>
      <c r="N312" s="5">
        <v>4.2</v>
      </c>
      <c r="O312" s="8">
        <v>32840</v>
      </c>
      <c r="P312" s="9" t="str">
        <f>IF(Table1[[#This Row],[rating_count]]&gt;1000, "More than 1000", "Fewer than 1000")</f>
        <v>More than 1000</v>
      </c>
      <c r="Q312" s="8">
        <f>IFERROR( VALUE(Table1[[#This Row],[rating]]) * VALUE((Table1[[#This Row],[rating_count]]/1000)), 0)</f>
        <v>137.92800000000003</v>
      </c>
      <c r="R312" s="6">
        <f>IFERROR( VALUE(Table1[[#This Row],[actual_price]]) * VALUE(Table1[[#This Row],[rating_count]]), 0)</f>
        <v>853807160</v>
      </c>
      <c r="S312" s="5" t="s">
        <v>2728</v>
      </c>
      <c r="T312" s="5" t="s">
        <v>171</v>
      </c>
      <c r="U312" s="5" t="s">
        <v>172</v>
      </c>
      <c r="V312" s="5" t="s">
        <v>173</v>
      </c>
      <c r="W312" s="5" t="s">
        <v>174</v>
      </c>
      <c r="X312" s="5" t="s">
        <v>175</v>
      </c>
      <c r="Y312" s="5" t="s">
        <v>2729</v>
      </c>
      <c r="Z312" s="5" t="s">
        <v>2730</v>
      </c>
    </row>
    <row r="313" spans="1:26" ht="15.75">
      <c r="A313" s="5" t="s">
        <v>2731</v>
      </c>
      <c r="B313" s="5" t="s">
        <v>2732</v>
      </c>
      <c r="C313" s="5" t="str">
        <f>LEFT(Table1[[#This Row],[product_name]], 27)</f>
        <v>Bestor ¬Æ 8K Hdmi 2.1 Cable</v>
      </c>
      <c r="D313" s="5" t="s">
        <v>129</v>
      </c>
      <c r="E313" s="5" t="str">
        <f>TRIM(LEFT(Table1[[#This Row],[category]], FIND("|", Table1[[#This Row],[category]]) - 1))</f>
        <v>Electronics</v>
      </c>
      <c r="F313" s="5" t="str">
        <f>TRIM(MID(Table1[[#This Row],[category]], FIND("|", Table1[[#This Row],[category]]) + 1, FIND("|", Table1[[#This Row],[category]], FIND("|", Table1[[#This Row],[category]]) + 1) - FIND("|", Table1[[#This Row],[category]]) - 1))</f>
        <v>HomeTheater,TV&amp;Video</v>
      </c>
      <c r="G313" s="5" t="str">
        <f>TRIM(MID(Table1[[#This Row],[category]], FIND("|", Table1[[#This Row],[category]], FIND("|", Table1[[#This Row],[category]]) + 1) + 1, FIND("|", Table1[[#This Row],[category]], FIND("|", Table1[[#This Row],[category]], FIND("|", Table1[[#This Row],[category]]) + 1) + 1) - FIND("|", Table1[[#This Row],[category]], FIND("|", Table1[[#This Row],[category]]) + 1) - 1))</f>
        <v>Accessories</v>
      </c>
      <c r="H313" s="5">
        <v>699</v>
      </c>
      <c r="I313" s="6">
        <v>1899</v>
      </c>
      <c r="J313" s="7">
        <v>0.63</v>
      </c>
      <c r="K313" s="7" t="str">
        <f>IF(Table1[[#This Row],[discount_percentage]]&gt;=50%, "YES", "NO")</f>
        <v>YES</v>
      </c>
      <c r="L313" s="7" t="str">
        <f>IF(Table1[[#This Row],[discount_percentage]]&lt;20%, "&lt;20%", IF(Table1[[#This Row],[discount_percentage]]&lt;=40%, "20%-40%", IF(Table1[[#This Row],[discount_percentage]]&lt;=60%, "41%-60%", IF(Table1[[#This Row],[discount_percentage]]&lt;=80%, "61%-80%", "&gt;80%"))))</f>
        <v>61%-80%</v>
      </c>
      <c r="M313" s="7" t="str">
        <f>IF(Table1[[#This Row],[discounted_price]]&lt;200, "&lt;200", IF(Table1[[#This Row],[discounted_price]]&lt;=500, "200-500", "&gt;500"))</f>
        <v>&gt;500</v>
      </c>
      <c r="N313" s="5">
        <v>4.4000000000000004</v>
      </c>
      <c r="O313" s="8">
        <v>390</v>
      </c>
      <c r="P313" s="9" t="str">
        <f>IF(Table1[[#This Row],[rating_count]]&gt;1000, "More than 1000", "Fewer than 1000")</f>
        <v>Fewer than 1000</v>
      </c>
      <c r="Q313" s="8">
        <f>IFERROR( VALUE(Table1[[#This Row],[rating]]) * VALUE((Table1[[#This Row],[rating_count]]/1000)), 0)</f>
        <v>1.7160000000000002</v>
      </c>
      <c r="R313" s="6">
        <f>IFERROR( VALUE(Table1[[#This Row],[actual_price]]) * VALUE(Table1[[#This Row],[rating_count]]), 0)</f>
        <v>740610</v>
      </c>
      <c r="S313" s="5" t="s">
        <v>2733</v>
      </c>
      <c r="T313" s="5" t="s">
        <v>2734</v>
      </c>
      <c r="U313" s="5" t="s">
        <v>2735</v>
      </c>
      <c r="V313" s="5" t="s">
        <v>2736</v>
      </c>
      <c r="W313" s="5" t="s">
        <v>2737</v>
      </c>
      <c r="X313" s="5" t="s">
        <v>2738</v>
      </c>
      <c r="Y313" s="5" t="s">
        <v>2739</v>
      </c>
      <c r="Z313" s="5" t="s">
        <v>2740</v>
      </c>
    </row>
    <row r="314" spans="1:26" ht="15.75">
      <c r="A314" s="5" t="s">
        <v>2741</v>
      </c>
      <c r="B314" s="5" t="s">
        <v>2742</v>
      </c>
      <c r="C314" s="5" t="str">
        <f>LEFT(Table1[[#This Row],[product_name]], 27)</f>
        <v xml:space="preserve">Irusu Play VR Plus Virtual </v>
      </c>
      <c r="D314" s="5" t="s">
        <v>2743</v>
      </c>
      <c r="E314" s="5" t="str">
        <f>TRIM(LEFT(Table1[[#This Row],[category]], FIND("|", Table1[[#This Row],[category]]) - 1))</f>
        <v>Electronics</v>
      </c>
      <c r="F314" s="5" t="str">
        <f>TRIM(MID(Table1[[#This Row],[category]], FIND("|", Table1[[#This Row],[category]]) + 1, FIND("|", Table1[[#This Row],[category]], FIND("|", Table1[[#This Row],[category]]) + 1) - FIND("|", Table1[[#This Row],[category]]) - 1))</f>
        <v>HomeTheater,TV&amp;Video</v>
      </c>
      <c r="G314" s="5" t="str">
        <f>TRIM(MID(Table1[[#This Row],[category]], FIND("|", Table1[[#This Row],[category]], FIND("|", Table1[[#This Row],[category]]) + 1) + 1, FIND("|", Table1[[#This Row],[category]], FIND("|", Table1[[#This Row],[category]], FIND("|", Table1[[#This Row],[category]]) + 1) + 1) - FIND("|", Table1[[#This Row],[category]], FIND("|", Table1[[#This Row],[category]]) + 1) - 1))</f>
        <v>Accessories</v>
      </c>
      <c r="H314" s="6">
        <v>2699</v>
      </c>
      <c r="I314" s="6">
        <v>3500</v>
      </c>
      <c r="J314" s="7">
        <v>0.23</v>
      </c>
      <c r="K314" s="7" t="str">
        <f>IF(Table1[[#This Row],[discount_percentage]]&gt;=50%, "YES", "NO")</f>
        <v>NO</v>
      </c>
      <c r="L314" s="7" t="str">
        <f>IF(Table1[[#This Row],[discount_percentage]]&lt;20%, "&lt;20%", IF(Table1[[#This Row],[discount_percentage]]&lt;=40%, "20%-40%", IF(Table1[[#This Row],[discount_percentage]]&lt;=60%, "41%-60%", IF(Table1[[#This Row],[discount_percentage]]&lt;=80%, "61%-80%", "&gt;80%"))))</f>
        <v>20%-40%</v>
      </c>
      <c r="M314" s="7" t="str">
        <f>IF(Table1[[#This Row],[discounted_price]]&lt;200, "&lt;200", IF(Table1[[#This Row],[discounted_price]]&lt;=500, "200-500", "&gt;500"))</f>
        <v>&gt;500</v>
      </c>
      <c r="N314" s="5">
        <v>3.5</v>
      </c>
      <c r="O314" s="8">
        <v>621</v>
      </c>
      <c r="P314" s="9" t="str">
        <f>IF(Table1[[#This Row],[rating_count]]&gt;1000, "More than 1000", "Fewer than 1000")</f>
        <v>Fewer than 1000</v>
      </c>
      <c r="Q314" s="8">
        <f>IFERROR( VALUE(Table1[[#This Row],[rating]]) * VALUE((Table1[[#This Row],[rating_count]]/1000)), 0)</f>
        <v>2.1734999999999998</v>
      </c>
      <c r="R314" s="6">
        <f>IFERROR( VALUE(Table1[[#This Row],[actual_price]]) * VALUE(Table1[[#This Row],[rating_count]]), 0)</f>
        <v>2173500</v>
      </c>
      <c r="S314" s="5" t="s">
        <v>2744</v>
      </c>
      <c r="T314" s="5" t="s">
        <v>2745</v>
      </c>
      <c r="U314" s="5" t="s">
        <v>2746</v>
      </c>
      <c r="V314" s="5" t="s">
        <v>2747</v>
      </c>
      <c r="W314" s="5" t="s">
        <v>2748</v>
      </c>
      <c r="X314" s="5" t="s">
        <v>2749</v>
      </c>
      <c r="Y314" s="5" t="s">
        <v>2750</v>
      </c>
      <c r="Z314" s="5" t="s">
        <v>2751</v>
      </c>
    </row>
    <row r="315" spans="1:26" ht="15.75">
      <c r="A315" s="5" t="s">
        <v>2752</v>
      </c>
      <c r="B315" s="5" t="s">
        <v>2753</v>
      </c>
      <c r="C315" s="5" t="str">
        <f>LEFT(Table1[[#This Row],[product_name]], 27)</f>
        <v xml:space="preserve">Amazon Brand - Solimo Fast </v>
      </c>
      <c r="D315" s="5" t="s">
        <v>18</v>
      </c>
      <c r="E315" s="5" t="str">
        <f>TRIM(LEFT(Table1[[#This Row],[category]], FIND("|", Table1[[#This Row],[category]]) - 1))</f>
        <v>Computers&amp;Accessories</v>
      </c>
      <c r="F315" s="5" t="str">
        <f>TRIM(MID(Table1[[#This Row],[category]], FIND("|", Table1[[#This Row],[category]]) + 1, FIND("|", Table1[[#This Row],[category]], FIND("|", Table1[[#This Row],[category]]) + 1) - FIND("|", Table1[[#This Row],[category]]) - 1))</f>
        <v>Accessories&amp;Peripherals</v>
      </c>
      <c r="G31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5" s="5">
        <v>129</v>
      </c>
      <c r="I315" s="6">
        <v>599</v>
      </c>
      <c r="J315" s="7">
        <v>0.78</v>
      </c>
      <c r="K315" s="7" t="str">
        <f>IF(Table1[[#This Row],[discount_percentage]]&gt;=50%, "YES", "NO")</f>
        <v>YES</v>
      </c>
      <c r="L315" s="7" t="str">
        <f>IF(Table1[[#This Row],[discount_percentage]]&lt;20%, "&lt;20%", IF(Table1[[#This Row],[discount_percentage]]&lt;=40%, "20%-40%", IF(Table1[[#This Row],[discount_percentage]]&lt;=60%, "41%-60%", IF(Table1[[#This Row],[discount_percentage]]&lt;=80%, "61%-80%", "&gt;80%"))))</f>
        <v>61%-80%</v>
      </c>
      <c r="M315" s="7" t="str">
        <f>IF(Table1[[#This Row],[discounted_price]]&lt;200, "&lt;200", IF(Table1[[#This Row],[discounted_price]]&lt;=500, "200-500", "&gt;500"))</f>
        <v>&lt;200</v>
      </c>
      <c r="N315" s="5">
        <v>4.0999999999999996</v>
      </c>
      <c r="O315" s="8">
        <v>265</v>
      </c>
      <c r="P315" s="9" t="str">
        <f>IF(Table1[[#This Row],[rating_count]]&gt;1000, "More than 1000", "Fewer than 1000")</f>
        <v>Fewer than 1000</v>
      </c>
      <c r="Q315" s="8">
        <f>IFERROR( VALUE(Table1[[#This Row],[rating]]) * VALUE((Table1[[#This Row],[rating_count]]/1000)), 0)</f>
        <v>1.0865</v>
      </c>
      <c r="R315" s="6">
        <f>IFERROR( VALUE(Table1[[#This Row],[actual_price]]) * VALUE(Table1[[#This Row],[rating_count]]), 0)</f>
        <v>158735</v>
      </c>
      <c r="S315" s="5" t="s">
        <v>2754</v>
      </c>
      <c r="T315" s="5" t="s">
        <v>2755</v>
      </c>
      <c r="U315" s="5" t="s">
        <v>2756</v>
      </c>
      <c r="V315" s="5" t="s">
        <v>2757</v>
      </c>
      <c r="W315" s="5" t="s">
        <v>2758</v>
      </c>
      <c r="X315" s="5" t="s">
        <v>2759</v>
      </c>
      <c r="Y315" s="5" t="s">
        <v>2760</v>
      </c>
      <c r="Z315" s="5" t="s">
        <v>2761</v>
      </c>
    </row>
    <row r="316" spans="1:26" ht="15.75">
      <c r="A316" s="5" t="s">
        <v>2762</v>
      </c>
      <c r="B316" s="5" t="s">
        <v>2763</v>
      </c>
      <c r="C316" s="5" t="str">
        <f>LEFT(Table1[[#This Row],[product_name]], 27)</f>
        <v>Synqe USB C to USB C 60W Ny</v>
      </c>
      <c r="D316" s="5" t="s">
        <v>18</v>
      </c>
      <c r="E316" s="5" t="str">
        <f>TRIM(LEFT(Table1[[#This Row],[category]], FIND("|", Table1[[#This Row],[category]]) - 1))</f>
        <v>Computers&amp;Accessories</v>
      </c>
      <c r="F316" s="5" t="str">
        <f>TRIM(MID(Table1[[#This Row],[category]], FIND("|", Table1[[#This Row],[category]]) + 1, FIND("|", Table1[[#This Row],[category]], FIND("|", Table1[[#This Row],[category]]) + 1) - FIND("|", Table1[[#This Row],[category]]) - 1))</f>
        <v>Accessories&amp;Peripherals</v>
      </c>
      <c r="G31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6" s="5">
        <v>389</v>
      </c>
      <c r="I316" s="6">
        <v>999</v>
      </c>
      <c r="J316" s="7">
        <v>0.61</v>
      </c>
      <c r="K316" s="7" t="str">
        <f>IF(Table1[[#This Row],[discount_percentage]]&gt;=50%, "YES", "NO")</f>
        <v>YES</v>
      </c>
      <c r="L316" s="7" t="str">
        <f>IF(Table1[[#This Row],[discount_percentage]]&lt;20%, "&lt;20%", IF(Table1[[#This Row],[discount_percentage]]&lt;=40%, "20%-40%", IF(Table1[[#This Row],[discount_percentage]]&lt;=60%, "41%-60%", IF(Table1[[#This Row],[discount_percentage]]&lt;=80%, "61%-80%", "&gt;80%"))))</f>
        <v>61%-80%</v>
      </c>
      <c r="M316" s="7" t="str">
        <f>IF(Table1[[#This Row],[discounted_price]]&lt;200, "&lt;200", IF(Table1[[#This Row],[discounted_price]]&lt;=500, "200-500", "&gt;500"))</f>
        <v>200-500</v>
      </c>
      <c r="N316" s="5">
        <v>4.3</v>
      </c>
      <c r="O316" s="8">
        <v>838</v>
      </c>
      <c r="P316" s="9" t="str">
        <f>IF(Table1[[#This Row],[rating_count]]&gt;1000, "More than 1000", "Fewer than 1000")</f>
        <v>Fewer than 1000</v>
      </c>
      <c r="Q316" s="8">
        <f>IFERROR( VALUE(Table1[[#This Row],[rating]]) * VALUE((Table1[[#This Row],[rating_count]]/1000)), 0)</f>
        <v>3.6033999999999997</v>
      </c>
      <c r="R316" s="6">
        <f>IFERROR( VALUE(Table1[[#This Row],[actual_price]]) * VALUE(Table1[[#This Row],[rating_count]]), 0)</f>
        <v>837162</v>
      </c>
      <c r="S316" s="5" t="s">
        <v>2764</v>
      </c>
      <c r="T316" s="5" t="s">
        <v>2765</v>
      </c>
      <c r="U316" s="5" t="s">
        <v>2766</v>
      </c>
      <c r="V316" s="5" t="s">
        <v>2767</v>
      </c>
      <c r="W316" s="5" t="s">
        <v>2768</v>
      </c>
      <c r="X316" s="5" t="s">
        <v>2769</v>
      </c>
      <c r="Y316" s="5" t="s">
        <v>2770</v>
      </c>
      <c r="Z316" s="5" t="s">
        <v>2771</v>
      </c>
    </row>
    <row r="317" spans="1:26" ht="15.75">
      <c r="A317" s="5" t="s">
        <v>2772</v>
      </c>
      <c r="B317" s="5" t="s">
        <v>2773</v>
      </c>
      <c r="C317" s="5" t="str">
        <f>LEFT(Table1[[#This Row],[product_name]], 27)</f>
        <v>Shopoflux Silicone Remote C</v>
      </c>
      <c r="D317" s="5" t="s">
        <v>462</v>
      </c>
      <c r="E317" s="5" t="str">
        <f>TRIM(LEFT(Table1[[#This Row],[category]], FIND("|", Table1[[#This Row],[category]]) - 1))</f>
        <v>Electronics</v>
      </c>
      <c r="F317" s="5" t="str">
        <f>TRIM(MID(Table1[[#This Row],[category]], FIND("|", Table1[[#This Row],[category]]) + 1, FIND("|", Table1[[#This Row],[category]], FIND("|", Table1[[#This Row],[category]]) + 1) - FIND("|", Table1[[#This Row],[category]]) - 1))</f>
        <v>HomeTheater,TV&amp;Video</v>
      </c>
      <c r="G317" s="5" t="str">
        <f>TRIM(MID(Table1[[#This Row],[category]], FIND("|", Table1[[#This Row],[category]], FIND("|", Table1[[#This Row],[category]]) + 1) + 1, FIND("|", Table1[[#This Row],[category]], FIND("|", Table1[[#This Row],[category]], FIND("|", Table1[[#This Row],[category]]) + 1) + 1) - FIND("|", Table1[[#This Row],[category]], FIND("|", Table1[[#This Row],[category]]) + 1) - 1))</f>
        <v>Accessories</v>
      </c>
      <c r="H317" s="5">
        <v>246</v>
      </c>
      <c r="I317" s="6">
        <v>600</v>
      </c>
      <c r="J317" s="7">
        <v>0.59</v>
      </c>
      <c r="K317" s="7" t="str">
        <f>IF(Table1[[#This Row],[discount_percentage]]&gt;=50%, "YES", "NO")</f>
        <v>YES</v>
      </c>
      <c r="L317" s="7" t="str">
        <f>IF(Table1[[#This Row],[discount_percentage]]&lt;20%, "&lt;20%", IF(Table1[[#This Row],[discount_percentage]]&lt;=40%, "20%-40%", IF(Table1[[#This Row],[discount_percentage]]&lt;=60%, "41%-60%", IF(Table1[[#This Row],[discount_percentage]]&lt;=80%, "61%-80%", "&gt;80%"))))</f>
        <v>41%-60%</v>
      </c>
      <c r="M317" s="7" t="str">
        <f>IF(Table1[[#This Row],[discounted_price]]&lt;200, "&lt;200", IF(Table1[[#This Row],[discounted_price]]&lt;=500, "200-500", "&gt;500"))</f>
        <v>200-500</v>
      </c>
      <c r="N317" s="5">
        <v>4.2</v>
      </c>
      <c r="O317" s="8">
        <v>143</v>
      </c>
      <c r="P317" s="9" t="str">
        <f>IF(Table1[[#This Row],[rating_count]]&gt;1000, "More than 1000", "Fewer than 1000")</f>
        <v>Fewer than 1000</v>
      </c>
      <c r="Q317" s="8">
        <f>IFERROR( VALUE(Table1[[#This Row],[rating]]) * VALUE((Table1[[#This Row],[rating_count]]/1000)), 0)</f>
        <v>0.60060000000000002</v>
      </c>
      <c r="R317" s="6">
        <f>IFERROR( VALUE(Table1[[#This Row],[actual_price]]) * VALUE(Table1[[#This Row],[rating_count]]), 0)</f>
        <v>85800</v>
      </c>
      <c r="S317" s="5" t="s">
        <v>2774</v>
      </c>
      <c r="T317" s="5" t="s">
        <v>2775</v>
      </c>
      <c r="U317" s="5" t="s">
        <v>2776</v>
      </c>
      <c r="V317" s="5" t="s">
        <v>2777</v>
      </c>
      <c r="W317" s="5" t="s">
        <v>2778</v>
      </c>
      <c r="X317" s="5" t="s">
        <v>2779</v>
      </c>
      <c r="Y317" s="5" t="s">
        <v>2780</v>
      </c>
      <c r="Z317" s="5" t="s">
        <v>2781</v>
      </c>
    </row>
    <row r="318" spans="1:26" ht="15.75">
      <c r="A318" s="5" t="s">
        <v>2782</v>
      </c>
      <c r="B318" s="5" t="s">
        <v>2783</v>
      </c>
      <c r="C318" s="5" t="str">
        <f>LEFT(Table1[[#This Row],[product_name]], 27)</f>
        <v>EYNK Extra Long Micro USB F</v>
      </c>
      <c r="D318" s="5" t="s">
        <v>18</v>
      </c>
      <c r="E318" s="5" t="str">
        <f>TRIM(LEFT(Table1[[#This Row],[category]], FIND("|", Table1[[#This Row],[category]]) - 1))</f>
        <v>Computers&amp;Accessories</v>
      </c>
      <c r="F318" s="5" t="str">
        <f>TRIM(MID(Table1[[#This Row],[category]], FIND("|", Table1[[#This Row],[category]]) + 1, FIND("|", Table1[[#This Row],[category]], FIND("|", Table1[[#This Row],[category]]) + 1) - FIND("|", Table1[[#This Row],[category]]) - 1))</f>
        <v>Accessories&amp;Peripherals</v>
      </c>
      <c r="G31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8" s="5">
        <v>299</v>
      </c>
      <c r="I318" s="6">
        <v>799</v>
      </c>
      <c r="J318" s="7">
        <v>0.63</v>
      </c>
      <c r="K318" s="7" t="str">
        <f>IF(Table1[[#This Row],[discount_percentage]]&gt;=50%, "YES", "NO")</f>
        <v>YES</v>
      </c>
      <c r="L318" s="7" t="str">
        <f>IF(Table1[[#This Row],[discount_percentage]]&lt;20%, "&lt;20%", IF(Table1[[#This Row],[discount_percentage]]&lt;=40%, "20%-40%", IF(Table1[[#This Row],[discount_percentage]]&lt;=60%, "41%-60%", IF(Table1[[#This Row],[discount_percentage]]&lt;=80%, "61%-80%", "&gt;80%"))))</f>
        <v>61%-80%</v>
      </c>
      <c r="M318" s="7" t="str">
        <f>IF(Table1[[#This Row],[discounted_price]]&lt;200, "&lt;200", IF(Table1[[#This Row],[discounted_price]]&lt;=500, "200-500", "&gt;500"))</f>
        <v>200-500</v>
      </c>
      <c r="N318" s="5">
        <v>4</v>
      </c>
      <c r="O318" s="8">
        <v>151</v>
      </c>
      <c r="P318" s="9" t="str">
        <f>IF(Table1[[#This Row],[rating_count]]&gt;1000, "More than 1000", "Fewer than 1000")</f>
        <v>Fewer than 1000</v>
      </c>
      <c r="Q318" s="8">
        <f>IFERROR( VALUE(Table1[[#This Row],[rating]]) * VALUE((Table1[[#This Row],[rating_count]]/1000)), 0)</f>
        <v>0.60399999999999998</v>
      </c>
      <c r="R318" s="6">
        <f>IFERROR( VALUE(Table1[[#This Row],[actual_price]]) * VALUE(Table1[[#This Row],[rating_count]]), 0)</f>
        <v>120649</v>
      </c>
      <c r="S318" s="5" t="s">
        <v>2784</v>
      </c>
      <c r="T318" s="5" t="s">
        <v>2785</v>
      </c>
      <c r="U318" s="5" t="s">
        <v>2786</v>
      </c>
      <c r="V318" s="5" t="s">
        <v>2787</v>
      </c>
      <c r="W318" s="5" t="s">
        <v>2788</v>
      </c>
      <c r="X318" s="5" t="s">
        <v>2789</v>
      </c>
      <c r="Y318" s="5" t="s">
        <v>2790</v>
      </c>
      <c r="Z318" s="5" t="s">
        <v>2791</v>
      </c>
    </row>
    <row r="319" spans="1:26" ht="15.75">
      <c r="A319" s="5" t="s">
        <v>2792</v>
      </c>
      <c r="B319" s="5" t="s">
        <v>2793</v>
      </c>
      <c r="C319" s="5" t="str">
        <f>LEFT(Table1[[#This Row],[product_name]], 27)</f>
        <v>LUNAGARIYA¬Æ, Protective Ca</v>
      </c>
      <c r="D319" s="5" t="s">
        <v>462</v>
      </c>
      <c r="E319" s="5" t="str">
        <f>TRIM(LEFT(Table1[[#This Row],[category]], FIND("|", Table1[[#This Row],[category]]) - 1))</f>
        <v>Electronics</v>
      </c>
      <c r="F319" s="5" t="str">
        <f>TRIM(MID(Table1[[#This Row],[category]], FIND("|", Table1[[#This Row],[category]]) + 1, FIND("|", Table1[[#This Row],[category]], FIND("|", Table1[[#This Row],[category]]) + 1) - FIND("|", Table1[[#This Row],[category]]) - 1))</f>
        <v>HomeTheater,TV&amp;Video</v>
      </c>
      <c r="G319" s="5" t="str">
        <f>TRIM(MID(Table1[[#This Row],[category]], FIND("|", Table1[[#This Row],[category]], FIND("|", Table1[[#This Row],[category]]) + 1) + 1, FIND("|", Table1[[#This Row],[category]], FIND("|", Table1[[#This Row],[category]], FIND("|", Table1[[#This Row],[category]]) + 1) + 1) - FIND("|", Table1[[#This Row],[category]], FIND("|", Table1[[#This Row],[category]]) + 1) - 1))</f>
        <v>Accessories</v>
      </c>
      <c r="H319" s="5">
        <v>247</v>
      </c>
      <c r="I319" s="6">
        <v>399</v>
      </c>
      <c r="J319" s="7">
        <v>0.38</v>
      </c>
      <c r="K319" s="7" t="str">
        <f>IF(Table1[[#This Row],[discount_percentage]]&gt;=50%, "YES", "NO")</f>
        <v>NO</v>
      </c>
      <c r="L319" s="7" t="str">
        <f>IF(Table1[[#This Row],[discount_percentage]]&lt;20%, "&lt;20%", IF(Table1[[#This Row],[discount_percentage]]&lt;=40%, "20%-40%", IF(Table1[[#This Row],[discount_percentage]]&lt;=60%, "41%-60%", IF(Table1[[#This Row],[discount_percentage]]&lt;=80%, "61%-80%", "&gt;80%"))))</f>
        <v>20%-40%</v>
      </c>
      <c r="M319" s="7" t="str">
        <f>IF(Table1[[#This Row],[discounted_price]]&lt;200, "&lt;200", IF(Table1[[#This Row],[discounted_price]]&lt;=500, "200-500", "&gt;500"))</f>
        <v>200-500</v>
      </c>
      <c r="N319" s="5">
        <v>3.9</v>
      </c>
      <c r="O319" s="8">
        <v>200</v>
      </c>
      <c r="P319" s="9" t="str">
        <f>IF(Table1[[#This Row],[rating_count]]&gt;1000, "More than 1000", "Fewer than 1000")</f>
        <v>Fewer than 1000</v>
      </c>
      <c r="Q319" s="8">
        <f>IFERROR( VALUE(Table1[[#This Row],[rating]]) * VALUE((Table1[[#This Row],[rating_count]]/1000)), 0)</f>
        <v>0.78</v>
      </c>
      <c r="R319" s="6">
        <f>IFERROR( VALUE(Table1[[#This Row],[actual_price]]) * VALUE(Table1[[#This Row],[rating_count]]), 0)</f>
        <v>79800</v>
      </c>
      <c r="S319" s="5" t="s">
        <v>2794</v>
      </c>
      <c r="T319" s="5" t="s">
        <v>2795</v>
      </c>
      <c r="U319" s="5" t="s">
        <v>2796</v>
      </c>
      <c r="V319" s="5" t="s">
        <v>2797</v>
      </c>
      <c r="W319" s="5" t="s">
        <v>2798</v>
      </c>
      <c r="X319" s="5" t="s">
        <v>13036</v>
      </c>
      <c r="Y319" s="5" t="s">
        <v>2799</v>
      </c>
      <c r="Z319" s="5" t="s">
        <v>2800</v>
      </c>
    </row>
    <row r="320" spans="1:26" ht="15.75">
      <c r="A320" s="5" t="s">
        <v>2801</v>
      </c>
      <c r="B320" s="5" t="s">
        <v>2802</v>
      </c>
      <c r="C320" s="5" t="str">
        <f>LEFT(Table1[[#This Row],[product_name]], 27)</f>
        <v>7SEVEN¬Æ Compatible with Fi</v>
      </c>
      <c r="D320" s="5" t="s">
        <v>462</v>
      </c>
      <c r="E320" s="5" t="str">
        <f>TRIM(LEFT(Table1[[#This Row],[category]], FIND("|", Table1[[#This Row],[category]]) - 1))</f>
        <v>Electronics</v>
      </c>
      <c r="F320" s="5" t="str">
        <f>TRIM(MID(Table1[[#This Row],[category]], FIND("|", Table1[[#This Row],[category]]) + 1, FIND("|", Table1[[#This Row],[category]], FIND("|", Table1[[#This Row],[category]]) + 1) - FIND("|", Table1[[#This Row],[category]]) - 1))</f>
        <v>HomeTheater,TV&amp;Video</v>
      </c>
      <c r="G320" s="5" t="str">
        <f>TRIM(MID(Table1[[#This Row],[category]], FIND("|", Table1[[#This Row],[category]], FIND("|", Table1[[#This Row],[category]]) + 1) + 1, FIND("|", Table1[[#This Row],[category]], FIND("|", Table1[[#This Row],[category]], FIND("|", Table1[[#This Row],[category]]) + 1) + 1) - FIND("|", Table1[[#This Row],[category]], FIND("|", Table1[[#This Row],[category]]) + 1) - 1))</f>
        <v>Accessories</v>
      </c>
      <c r="H320" s="6">
        <v>1369</v>
      </c>
      <c r="I320" s="6">
        <v>2999</v>
      </c>
      <c r="J320" s="7">
        <v>0.54</v>
      </c>
      <c r="K320" s="7" t="str">
        <f>IF(Table1[[#This Row],[discount_percentage]]&gt;=50%, "YES", "NO")</f>
        <v>YES</v>
      </c>
      <c r="L320" s="7" t="str">
        <f>IF(Table1[[#This Row],[discount_percentage]]&lt;20%, "&lt;20%", IF(Table1[[#This Row],[discount_percentage]]&lt;=40%, "20%-40%", IF(Table1[[#This Row],[discount_percentage]]&lt;=60%, "41%-60%", IF(Table1[[#This Row],[discount_percentage]]&lt;=80%, "61%-80%", "&gt;80%"))))</f>
        <v>41%-60%</v>
      </c>
      <c r="M320" s="7" t="str">
        <f>IF(Table1[[#This Row],[discounted_price]]&lt;200, "&lt;200", IF(Table1[[#This Row],[discounted_price]]&lt;=500, "200-500", "&gt;500"))</f>
        <v>&gt;500</v>
      </c>
      <c r="N320" s="5">
        <v>3.3</v>
      </c>
      <c r="O320" s="8">
        <v>227</v>
      </c>
      <c r="P320" s="9" t="str">
        <f>IF(Table1[[#This Row],[rating_count]]&gt;1000, "More than 1000", "Fewer than 1000")</f>
        <v>Fewer than 1000</v>
      </c>
      <c r="Q320" s="8">
        <f>IFERROR( VALUE(Table1[[#This Row],[rating]]) * VALUE((Table1[[#This Row],[rating_count]]/1000)), 0)</f>
        <v>0.74909999999999999</v>
      </c>
      <c r="R320" s="6">
        <f>IFERROR( VALUE(Table1[[#This Row],[actual_price]]) * VALUE(Table1[[#This Row],[rating_count]]), 0)</f>
        <v>680773</v>
      </c>
      <c r="S320" s="5" t="s">
        <v>2803</v>
      </c>
      <c r="T320" s="5" t="s">
        <v>2804</v>
      </c>
      <c r="U320" s="5" t="s">
        <v>2805</v>
      </c>
      <c r="V320" s="5" t="s">
        <v>2806</v>
      </c>
      <c r="W320" s="5" t="s">
        <v>2807</v>
      </c>
      <c r="X320" s="5" t="s">
        <v>2808</v>
      </c>
      <c r="Y320" s="5" t="s">
        <v>2809</v>
      </c>
      <c r="Z320" s="5" t="s">
        <v>2810</v>
      </c>
    </row>
    <row r="321" spans="1:26" ht="15.75">
      <c r="A321" s="5" t="s">
        <v>2811</v>
      </c>
      <c r="B321" s="5" t="s">
        <v>2812</v>
      </c>
      <c r="C321" s="5" t="str">
        <f>LEFT(Table1[[#This Row],[product_name]], 27)</f>
        <v>PRUSHTI COVER AND BAGS, Pro</v>
      </c>
      <c r="D321" s="5" t="s">
        <v>462</v>
      </c>
      <c r="E321" s="5" t="str">
        <f>TRIM(LEFT(Table1[[#This Row],[category]], FIND("|", Table1[[#This Row],[category]]) - 1))</f>
        <v>Electronics</v>
      </c>
      <c r="F321" s="5" t="str">
        <f>TRIM(MID(Table1[[#This Row],[category]], FIND("|", Table1[[#This Row],[category]]) + 1, FIND("|", Table1[[#This Row],[category]], FIND("|", Table1[[#This Row],[category]]) + 1) - FIND("|", Table1[[#This Row],[category]]) - 1))</f>
        <v>HomeTheater,TV&amp;Video</v>
      </c>
      <c r="G321" s="5" t="str">
        <f>TRIM(MID(Table1[[#This Row],[category]], FIND("|", Table1[[#This Row],[category]], FIND("|", Table1[[#This Row],[category]]) + 1) + 1, FIND("|", Table1[[#This Row],[category]], FIND("|", Table1[[#This Row],[category]], FIND("|", Table1[[#This Row],[category]]) + 1) + 1) - FIND("|", Table1[[#This Row],[category]], FIND("|", Table1[[#This Row],[category]]) + 1) - 1))</f>
        <v>Accessories</v>
      </c>
      <c r="H321" s="5">
        <v>199</v>
      </c>
      <c r="I321" s="6">
        <v>499</v>
      </c>
      <c r="J321" s="7">
        <v>0.6</v>
      </c>
      <c r="K321" s="7" t="str">
        <f>IF(Table1[[#This Row],[discount_percentage]]&gt;=50%, "YES", "NO")</f>
        <v>YES</v>
      </c>
      <c r="L321" s="7" t="str">
        <f>IF(Table1[[#This Row],[discount_percentage]]&lt;20%, "&lt;20%", IF(Table1[[#This Row],[discount_percentage]]&lt;=40%, "20%-40%", IF(Table1[[#This Row],[discount_percentage]]&lt;=60%, "41%-60%", IF(Table1[[#This Row],[discount_percentage]]&lt;=80%, "61%-80%", "&gt;80%"))))</f>
        <v>41%-60%</v>
      </c>
      <c r="M321" s="7" t="str">
        <f>IF(Table1[[#This Row],[discounted_price]]&lt;200, "&lt;200", IF(Table1[[#This Row],[discounted_price]]&lt;=500, "200-500", "&gt;500"))</f>
        <v>&lt;200</v>
      </c>
      <c r="N321" s="5">
        <v>3.8</v>
      </c>
      <c r="O321" s="8">
        <v>538</v>
      </c>
      <c r="P321" s="9" t="str">
        <f>IF(Table1[[#This Row],[rating_count]]&gt;1000, "More than 1000", "Fewer than 1000")</f>
        <v>Fewer than 1000</v>
      </c>
      <c r="Q321" s="8">
        <f>IFERROR( VALUE(Table1[[#This Row],[rating]]) * VALUE((Table1[[#This Row],[rating_count]]/1000)), 0)</f>
        <v>2.0444</v>
      </c>
      <c r="R321" s="6">
        <f>IFERROR( VALUE(Table1[[#This Row],[actual_price]]) * VALUE(Table1[[#This Row],[rating_count]]), 0)</f>
        <v>268462</v>
      </c>
      <c r="S321" s="5" t="s">
        <v>2813</v>
      </c>
      <c r="T321" s="5" t="s">
        <v>2814</v>
      </c>
      <c r="U321" s="5" t="s">
        <v>2815</v>
      </c>
      <c r="V321" s="5" t="s">
        <v>2816</v>
      </c>
      <c r="W321" s="5" t="s">
        <v>2817</v>
      </c>
      <c r="X321" s="5" t="s">
        <v>2818</v>
      </c>
      <c r="Y321" s="5" t="s">
        <v>2819</v>
      </c>
      <c r="Z321" s="5" t="s">
        <v>2820</v>
      </c>
    </row>
    <row r="322" spans="1:26" ht="15.75">
      <c r="A322" s="5" t="s">
        <v>2821</v>
      </c>
      <c r="B322" s="5" t="s">
        <v>2822</v>
      </c>
      <c r="C322" s="5" t="str">
        <f>LEFT(Table1[[#This Row],[product_name]], 27)</f>
        <v>Aine HDMI Male to VGA Femal</v>
      </c>
      <c r="D322" s="5" t="s">
        <v>129</v>
      </c>
      <c r="E322" s="5" t="str">
        <f>TRIM(LEFT(Table1[[#This Row],[category]], FIND("|", Table1[[#This Row],[category]]) - 1))</f>
        <v>Electronics</v>
      </c>
      <c r="F322" s="5" t="str">
        <f>TRIM(MID(Table1[[#This Row],[category]], FIND("|", Table1[[#This Row],[category]]) + 1, FIND("|", Table1[[#This Row],[category]], FIND("|", Table1[[#This Row],[category]]) + 1) - FIND("|", Table1[[#This Row],[category]]) - 1))</f>
        <v>HomeTheater,TV&amp;Video</v>
      </c>
      <c r="G322" s="5" t="str">
        <f>TRIM(MID(Table1[[#This Row],[category]], FIND("|", Table1[[#This Row],[category]], FIND("|", Table1[[#This Row],[category]]) + 1) + 1, FIND("|", Table1[[#This Row],[category]], FIND("|", Table1[[#This Row],[category]], FIND("|", Table1[[#This Row],[category]]) + 1) + 1) - FIND("|", Table1[[#This Row],[category]], FIND("|", Table1[[#This Row],[category]]) + 1) - 1))</f>
        <v>Accessories</v>
      </c>
      <c r="H322" s="5">
        <v>299</v>
      </c>
      <c r="I322" s="6">
        <v>599</v>
      </c>
      <c r="J322" s="7">
        <v>0.5</v>
      </c>
      <c r="K322" s="7" t="str">
        <f>IF(Table1[[#This Row],[discount_percentage]]&gt;=50%, "YES", "NO")</f>
        <v>YES</v>
      </c>
      <c r="L322" s="7" t="str">
        <f>IF(Table1[[#This Row],[discount_percentage]]&lt;20%, "&lt;20%", IF(Table1[[#This Row],[discount_percentage]]&lt;=40%, "20%-40%", IF(Table1[[#This Row],[discount_percentage]]&lt;=60%, "41%-60%", IF(Table1[[#This Row],[discount_percentage]]&lt;=80%, "61%-80%", "&gt;80%"))))</f>
        <v>41%-60%</v>
      </c>
      <c r="M322" s="7" t="str">
        <f>IF(Table1[[#This Row],[discounted_price]]&lt;200, "&lt;200", IF(Table1[[#This Row],[discounted_price]]&lt;=500, "200-500", "&gt;500"))</f>
        <v>200-500</v>
      </c>
      <c r="N322" s="5">
        <v>4</v>
      </c>
      <c r="O322" s="8">
        <v>171</v>
      </c>
      <c r="P322" s="9" t="str">
        <f>IF(Table1[[#This Row],[rating_count]]&gt;1000, "More than 1000", "Fewer than 1000")</f>
        <v>Fewer than 1000</v>
      </c>
      <c r="Q322" s="8">
        <f>IFERROR( VALUE(Table1[[#This Row],[rating]]) * VALUE((Table1[[#This Row],[rating_count]]/1000)), 0)</f>
        <v>0.68400000000000005</v>
      </c>
      <c r="R322" s="6">
        <f>IFERROR( VALUE(Table1[[#This Row],[actual_price]]) * VALUE(Table1[[#This Row],[rating_count]]), 0)</f>
        <v>102429</v>
      </c>
      <c r="S322" s="5" t="s">
        <v>2823</v>
      </c>
      <c r="T322" s="5" t="s">
        <v>2824</v>
      </c>
      <c r="U322" s="5" t="s">
        <v>2825</v>
      </c>
      <c r="V322" s="5" t="s">
        <v>2826</v>
      </c>
      <c r="W322" s="5" t="s">
        <v>2827</v>
      </c>
      <c r="X322" s="5" t="s">
        <v>2828</v>
      </c>
      <c r="Y322" s="5" t="s">
        <v>2829</v>
      </c>
      <c r="Z322" s="5" t="s">
        <v>2830</v>
      </c>
    </row>
    <row r="323" spans="1:26" ht="15.75">
      <c r="A323" s="5" t="s">
        <v>2831</v>
      </c>
      <c r="B323" s="5" t="s">
        <v>2832</v>
      </c>
      <c r="C323" s="5" t="str">
        <f>LEFT(Table1[[#This Row],[product_name]], 27)</f>
        <v>Mi 80 cm (32 inches) HD Rea</v>
      </c>
      <c r="D323" s="5" t="s">
        <v>169</v>
      </c>
      <c r="E323" s="5" t="str">
        <f>TRIM(LEFT(Table1[[#This Row],[category]], FIND("|", Table1[[#This Row],[category]]) - 1))</f>
        <v>Electronics</v>
      </c>
      <c r="F323" s="5" t="str">
        <f>TRIM(MID(Table1[[#This Row],[category]], FIND("|", Table1[[#This Row],[category]]) + 1, FIND("|", Table1[[#This Row],[category]], FIND("|", Table1[[#This Row],[category]]) + 1) - FIND("|", Table1[[#This Row],[category]]) - 1))</f>
        <v>HomeTheater,TV&amp;Video</v>
      </c>
      <c r="G323" s="5" t="str">
        <f>TRIM(MID(Table1[[#This Row],[category]], FIND("|", Table1[[#This Row],[category]], FIND("|", Table1[[#This Row],[category]]) + 1) + 1, FIND("|", Table1[[#This Row],[category]], FIND("|", Table1[[#This Row],[category]], FIND("|", Table1[[#This Row],[category]]) + 1) + 1) - FIND("|", Table1[[#This Row],[category]], FIND("|", Table1[[#This Row],[category]]) + 1) - 1))</f>
        <v>Televisions</v>
      </c>
      <c r="H323" s="6">
        <v>14999</v>
      </c>
      <c r="I323" s="6">
        <v>14999</v>
      </c>
      <c r="J323" s="7">
        <v>0</v>
      </c>
      <c r="K323" s="7" t="str">
        <f>IF(Table1[[#This Row],[discount_percentage]]&gt;=50%, "YES", "NO")</f>
        <v>NO</v>
      </c>
      <c r="L323" s="7" t="str">
        <f>IF(Table1[[#This Row],[discount_percentage]]&lt;20%, "&lt;20%", IF(Table1[[#This Row],[discount_percentage]]&lt;=40%, "20%-40%", IF(Table1[[#This Row],[discount_percentage]]&lt;=60%, "41%-60%", IF(Table1[[#This Row],[discount_percentage]]&lt;=80%, "61%-80%", "&gt;80%"))))</f>
        <v>&lt;20%</v>
      </c>
      <c r="M323" s="7" t="str">
        <f>IF(Table1[[#This Row],[discounted_price]]&lt;200, "&lt;200", IF(Table1[[#This Row],[discounted_price]]&lt;=500, "200-500", "&gt;500"))</f>
        <v>&gt;500</v>
      </c>
      <c r="N323" s="5">
        <v>4.3</v>
      </c>
      <c r="O323" s="8">
        <v>27508</v>
      </c>
      <c r="P323" s="9" t="str">
        <f>IF(Table1[[#This Row],[rating_count]]&gt;1000, "More than 1000", "Fewer than 1000")</f>
        <v>More than 1000</v>
      </c>
      <c r="Q323" s="8">
        <f>IFERROR( VALUE(Table1[[#This Row],[rating]]) * VALUE((Table1[[#This Row],[rating_count]]/1000)), 0)</f>
        <v>118.28439999999999</v>
      </c>
      <c r="R323" s="6">
        <f>IFERROR( VALUE(Table1[[#This Row],[actual_price]]) * VALUE(Table1[[#This Row],[rating_count]]), 0)</f>
        <v>412592492</v>
      </c>
      <c r="S323" s="5" t="s">
        <v>2833</v>
      </c>
      <c r="T323" s="5" t="s">
        <v>2834</v>
      </c>
      <c r="U323" s="5" t="s">
        <v>2835</v>
      </c>
      <c r="V323" s="5" t="s">
        <v>2836</v>
      </c>
      <c r="W323" s="5" t="s">
        <v>2837</v>
      </c>
      <c r="X323" s="5" t="s">
        <v>2838</v>
      </c>
      <c r="Y323" s="5" t="s">
        <v>2839</v>
      </c>
      <c r="Z323" s="5" t="s">
        <v>2840</v>
      </c>
    </row>
    <row r="324" spans="1:26" ht="15.75">
      <c r="A324" s="5" t="s">
        <v>2841</v>
      </c>
      <c r="B324" s="5" t="s">
        <v>2842</v>
      </c>
      <c r="C324" s="5" t="str">
        <f>LEFT(Table1[[#This Row],[product_name]], 27)</f>
        <v>Storite USB 2.0 A to Mini 5</v>
      </c>
      <c r="D324" s="5" t="s">
        <v>18</v>
      </c>
      <c r="E324" s="5" t="str">
        <f>TRIM(LEFT(Table1[[#This Row],[category]], FIND("|", Table1[[#This Row],[category]]) - 1))</f>
        <v>Computers&amp;Accessories</v>
      </c>
      <c r="F324" s="5" t="str">
        <f>TRIM(MID(Table1[[#This Row],[category]], FIND("|", Table1[[#This Row],[category]]) + 1, FIND("|", Table1[[#This Row],[category]], FIND("|", Table1[[#This Row],[category]]) + 1) - FIND("|", Table1[[#This Row],[category]]) - 1))</f>
        <v>Accessories&amp;Peripherals</v>
      </c>
      <c r="G32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24" s="5">
        <v>299</v>
      </c>
      <c r="I324" s="6">
        <v>699</v>
      </c>
      <c r="J324" s="7">
        <v>0.56999999999999995</v>
      </c>
      <c r="K324" s="7" t="str">
        <f>IF(Table1[[#This Row],[discount_percentage]]&gt;=50%, "YES", "NO")</f>
        <v>YES</v>
      </c>
      <c r="L324" s="7" t="str">
        <f>IF(Table1[[#This Row],[discount_percentage]]&lt;20%, "&lt;20%", IF(Table1[[#This Row],[discount_percentage]]&lt;=40%, "20%-40%", IF(Table1[[#This Row],[discount_percentage]]&lt;=60%, "41%-60%", IF(Table1[[#This Row],[discount_percentage]]&lt;=80%, "61%-80%", "&gt;80%"))))</f>
        <v>41%-60%</v>
      </c>
      <c r="M324" s="7" t="str">
        <f>IF(Table1[[#This Row],[discounted_price]]&lt;200, "&lt;200", IF(Table1[[#This Row],[discounted_price]]&lt;=500, "200-500", "&gt;500"))</f>
        <v>200-500</v>
      </c>
      <c r="N324" s="5">
        <v>3.9</v>
      </c>
      <c r="O324" s="8">
        <v>1454</v>
      </c>
      <c r="P324" s="9" t="str">
        <f>IF(Table1[[#This Row],[rating_count]]&gt;1000, "More than 1000", "Fewer than 1000")</f>
        <v>More than 1000</v>
      </c>
      <c r="Q324" s="8">
        <f>IFERROR( VALUE(Table1[[#This Row],[rating]]) * VALUE((Table1[[#This Row],[rating_count]]/1000)), 0)</f>
        <v>5.6705999999999994</v>
      </c>
      <c r="R324" s="6">
        <f>IFERROR( VALUE(Table1[[#This Row],[actual_price]]) * VALUE(Table1[[#This Row],[rating_count]]), 0)</f>
        <v>1016346</v>
      </c>
      <c r="S324" s="5" t="s">
        <v>2843</v>
      </c>
      <c r="T324" s="5" t="s">
        <v>2844</v>
      </c>
      <c r="U324" s="5" t="s">
        <v>2845</v>
      </c>
      <c r="V324" s="5" t="s">
        <v>2846</v>
      </c>
      <c r="W324" s="5" t="s">
        <v>2847</v>
      </c>
      <c r="X324" s="5" t="s">
        <v>2848</v>
      </c>
      <c r="Y324" s="5" t="s">
        <v>2849</v>
      </c>
      <c r="Z324" s="5" t="s">
        <v>2850</v>
      </c>
    </row>
    <row r="325" spans="1:26" ht="15.75">
      <c r="A325" s="5" t="s">
        <v>2851</v>
      </c>
      <c r="B325" s="5" t="s">
        <v>2852</v>
      </c>
      <c r="C325" s="5" t="str">
        <f>LEFT(Table1[[#This Row],[product_name]], 27)</f>
        <v>TCL 108 cm (43 inches) 4K U</v>
      </c>
      <c r="D325" s="5" t="s">
        <v>169</v>
      </c>
      <c r="E325" s="5" t="str">
        <f>TRIM(LEFT(Table1[[#This Row],[category]], FIND("|", Table1[[#This Row],[category]]) - 1))</f>
        <v>Electronics</v>
      </c>
      <c r="F325" s="5" t="str">
        <f>TRIM(MID(Table1[[#This Row],[category]], FIND("|", Table1[[#This Row],[category]]) + 1, FIND("|", Table1[[#This Row],[category]], FIND("|", Table1[[#This Row],[category]]) + 1) - FIND("|", Table1[[#This Row],[category]]) - 1))</f>
        <v>HomeTheater,TV&amp;Video</v>
      </c>
      <c r="G325" s="5" t="str">
        <f>TRIM(MID(Table1[[#This Row],[category]], FIND("|", Table1[[#This Row],[category]], FIND("|", Table1[[#This Row],[category]]) + 1) + 1, FIND("|", Table1[[#This Row],[category]], FIND("|", Table1[[#This Row],[category]], FIND("|", Table1[[#This Row],[category]]) + 1) + 1) - FIND("|", Table1[[#This Row],[category]], FIND("|", Table1[[#This Row],[category]]) + 1) - 1))</f>
        <v>Televisions</v>
      </c>
      <c r="H325" s="6">
        <v>24990</v>
      </c>
      <c r="I325" s="6">
        <v>51990</v>
      </c>
      <c r="J325" s="7">
        <v>0.52</v>
      </c>
      <c r="K325" s="7" t="str">
        <f>IF(Table1[[#This Row],[discount_percentage]]&gt;=50%, "YES", "NO")</f>
        <v>YES</v>
      </c>
      <c r="L325" s="7" t="str">
        <f>IF(Table1[[#This Row],[discount_percentage]]&lt;20%, "&lt;20%", IF(Table1[[#This Row],[discount_percentage]]&lt;=40%, "20%-40%", IF(Table1[[#This Row],[discount_percentage]]&lt;=60%, "41%-60%", IF(Table1[[#This Row],[discount_percentage]]&lt;=80%, "61%-80%", "&gt;80%"))))</f>
        <v>41%-60%</v>
      </c>
      <c r="M325" s="7" t="str">
        <f>IF(Table1[[#This Row],[discounted_price]]&lt;200, "&lt;200", IF(Table1[[#This Row],[discounted_price]]&lt;=500, "200-500", "&gt;500"))</f>
        <v>&gt;500</v>
      </c>
      <c r="N325" s="5">
        <v>4.2</v>
      </c>
      <c r="O325" s="8">
        <v>2951</v>
      </c>
      <c r="P325" s="9" t="str">
        <f>IF(Table1[[#This Row],[rating_count]]&gt;1000, "More than 1000", "Fewer than 1000")</f>
        <v>More than 1000</v>
      </c>
      <c r="Q325" s="8">
        <f>IFERROR( VALUE(Table1[[#This Row],[rating]]) * VALUE((Table1[[#This Row],[rating_count]]/1000)), 0)</f>
        <v>12.394200000000001</v>
      </c>
      <c r="R325" s="6">
        <f>IFERROR( VALUE(Table1[[#This Row],[actual_price]]) * VALUE(Table1[[#This Row],[rating_count]]), 0)</f>
        <v>153422490</v>
      </c>
      <c r="S325" s="5" t="s">
        <v>2853</v>
      </c>
      <c r="T325" s="5" t="s">
        <v>2854</v>
      </c>
      <c r="U325" s="5" t="s">
        <v>2855</v>
      </c>
      <c r="V325" s="5" t="s">
        <v>2856</v>
      </c>
      <c r="W325" s="5" t="s">
        <v>2857</v>
      </c>
      <c r="X325" s="5" t="s">
        <v>2858</v>
      </c>
      <c r="Y325" s="5" t="s">
        <v>2859</v>
      </c>
      <c r="Z325" s="5" t="s">
        <v>2860</v>
      </c>
    </row>
    <row r="326" spans="1:26" ht="15.75">
      <c r="A326" s="5" t="s">
        <v>2861</v>
      </c>
      <c r="B326" s="5" t="s">
        <v>2862</v>
      </c>
      <c r="C326" s="5" t="str">
        <f>LEFT(Table1[[#This Row],[product_name]], 27)</f>
        <v xml:space="preserve">REDTECH USB-C to Lightning </v>
      </c>
      <c r="D326" s="5" t="s">
        <v>18</v>
      </c>
      <c r="E326" s="5" t="str">
        <f>TRIM(LEFT(Table1[[#This Row],[category]], FIND("|", Table1[[#This Row],[category]]) - 1))</f>
        <v>Computers&amp;Accessories</v>
      </c>
      <c r="F326" s="5" t="str">
        <f>TRIM(MID(Table1[[#This Row],[category]], FIND("|", Table1[[#This Row],[category]]) + 1, FIND("|", Table1[[#This Row],[category]], FIND("|", Table1[[#This Row],[category]]) + 1) - FIND("|", Table1[[#This Row],[category]]) - 1))</f>
        <v>Accessories&amp;Peripherals</v>
      </c>
      <c r="G32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26" s="5">
        <v>249</v>
      </c>
      <c r="I326" s="6">
        <v>999</v>
      </c>
      <c r="J326" s="7">
        <v>0.75</v>
      </c>
      <c r="K326" s="7" t="str">
        <f>IF(Table1[[#This Row],[discount_percentage]]&gt;=50%, "YES", "NO")</f>
        <v>YES</v>
      </c>
      <c r="L326" s="7" t="str">
        <f>IF(Table1[[#This Row],[discount_percentage]]&lt;20%, "&lt;20%", IF(Table1[[#This Row],[discount_percentage]]&lt;=40%, "20%-40%", IF(Table1[[#This Row],[discount_percentage]]&lt;=60%, "41%-60%", IF(Table1[[#This Row],[discount_percentage]]&lt;=80%, "61%-80%", "&gt;80%"))))</f>
        <v>61%-80%</v>
      </c>
      <c r="M326" s="7" t="str">
        <f>IF(Table1[[#This Row],[discounted_price]]&lt;200, "&lt;200", IF(Table1[[#This Row],[discounted_price]]&lt;=500, "200-500", "&gt;500"))</f>
        <v>200-500</v>
      </c>
      <c r="N326" s="5">
        <v>5</v>
      </c>
      <c r="O326" s="8"/>
      <c r="P326" s="9" t="str">
        <f>IF(Table1[[#This Row],[rating_count]]&gt;1000, "More than 1000", "Fewer than 1000")</f>
        <v>Fewer than 1000</v>
      </c>
      <c r="Q326" s="8">
        <f>IFERROR( VALUE(Table1[[#This Row],[rating]]) * VALUE((Table1[[#This Row],[rating_count]]/1000)), 0)</f>
        <v>0</v>
      </c>
      <c r="R326" s="6">
        <f>IFERROR( VALUE(Table1[[#This Row],[actual_price]]) * VALUE(Table1[[#This Row],[rating_count]]), 0)</f>
        <v>0</v>
      </c>
      <c r="S326" s="5" t="s">
        <v>2863</v>
      </c>
      <c r="T326" s="5" t="s">
        <v>2864</v>
      </c>
      <c r="U326" s="5" t="s">
        <v>2865</v>
      </c>
      <c r="V326" s="5" t="s">
        <v>2866</v>
      </c>
      <c r="W326" s="5" t="s">
        <v>2867</v>
      </c>
      <c r="X326" s="5" t="s">
        <v>2868</v>
      </c>
      <c r="Y326" s="5" t="s">
        <v>2869</v>
      </c>
      <c r="Z326" s="5" t="s">
        <v>2870</v>
      </c>
    </row>
    <row r="327" spans="1:26" ht="15.75">
      <c r="A327" s="5" t="s">
        <v>2871</v>
      </c>
      <c r="B327" s="5" t="s">
        <v>2872</v>
      </c>
      <c r="C327" s="5" t="str">
        <f>LEFT(Table1[[#This Row],[product_name]], 27)</f>
        <v>OnePlus 163.8 cm (65 inches</v>
      </c>
      <c r="D327" s="5" t="s">
        <v>169</v>
      </c>
      <c r="E327" s="5" t="str">
        <f>TRIM(LEFT(Table1[[#This Row],[category]], FIND("|", Table1[[#This Row],[category]]) - 1))</f>
        <v>Electronics</v>
      </c>
      <c r="F327" s="5" t="str">
        <f>TRIM(MID(Table1[[#This Row],[category]], FIND("|", Table1[[#This Row],[category]]) + 1, FIND("|", Table1[[#This Row],[category]], FIND("|", Table1[[#This Row],[category]]) + 1) - FIND("|", Table1[[#This Row],[category]]) - 1))</f>
        <v>HomeTheater,TV&amp;Video</v>
      </c>
      <c r="G327" s="5" t="str">
        <f>TRIM(MID(Table1[[#This Row],[category]], FIND("|", Table1[[#This Row],[category]], FIND("|", Table1[[#This Row],[category]]) + 1) + 1, FIND("|", Table1[[#This Row],[category]], FIND("|", Table1[[#This Row],[category]], FIND("|", Table1[[#This Row],[category]]) + 1) + 1) - FIND("|", Table1[[#This Row],[category]], FIND("|", Table1[[#This Row],[category]]) + 1) - 1))</f>
        <v>Televisions</v>
      </c>
      <c r="H327" s="6">
        <v>61999</v>
      </c>
      <c r="I327" s="6">
        <v>69999</v>
      </c>
      <c r="J327" s="7">
        <v>0.11</v>
      </c>
      <c r="K327" s="7" t="str">
        <f>IF(Table1[[#This Row],[discount_percentage]]&gt;=50%, "YES", "NO")</f>
        <v>NO</v>
      </c>
      <c r="L327" s="7" t="str">
        <f>IF(Table1[[#This Row],[discount_percentage]]&lt;20%, "&lt;20%", IF(Table1[[#This Row],[discount_percentage]]&lt;=40%, "20%-40%", IF(Table1[[#This Row],[discount_percentage]]&lt;=60%, "41%-60%", IF(Table1[[#This Row],[discount_percentage]]&lt;=80%, "61%-80%", "&gt;80%"))))</f>
        <v>&lt;20%</v>
      </c>
      <c r="M327" s="7" t="str">
        <f>IF(Table1[[#This Row],[discounted_price]]&lt;200, "&lt;200", IF(Table1[[#This Row],[discounted_price]]&lt;=500, "200-500", "&gt;500"))</f>
        <v>&gt;500</v>
      </c>
      <c r="N327" s="5">
        <v>4.0999999999999996</v>
      </c>
      <c r="O327" s="8">
        <v>6753</v>
      </c>
      <c r="P327" s="9" t="str">
        <f>IF(Table1[[#This Row],[rating_count]]&gt;1000, "More than 1000", "Fewer than 1000")</f>
        <v>More than 1000</v>
      </c>
      <c r="Q327" s="8">
        <f>IFERROR( VALUE(Table1[[#This Row],[rating]]) * VALUE((Table1[[#This Row],[rating_count]]/1000)), 0)</f>
        <v>27.687299999999997</v>
      </c>
      <c r="R327" s="6">
        <f>IFERROR( VALUE(Table1[[#This Row],[actual_price]]) * VALUE(Table1[[#This Row],[rating_count]]), 0)</f>
        <v>472703247</v>
      </c>
      <c r="S327" s="5" t="s">
        <v>2873</v>
      </c>
      <c r="T327" s="5" t="s">
        <v>1911</v>
      </c>
      <c r="U327" s="5" t="s">
        <v>1912</v>
      </c>
      <c r="V327" s="5" t="s">
        <v>1913</v>
      </c>
      <c r="W327" s="5" t="s">
        <v>1914</v>
      </c>
      <c r="X327" s="5" t="s">
        <v>1915</v>
      </c>
      <c r="Y327" s="5" t="s">
        <v>2874</v>
      </c>
      <c r="Z327" s="5" t="s">
        <v>2875</v>
      </c>
    </row>
    <row r="328" spans="1:26" ht="15.75">
      <c r="A328" s="5" t="s">
        <v>2876</v>
      </c>
      <c r="B328" s="5" t="s">
        <v>2877</v>
      </c>
      <c r="C328" s="5" t="str">
        <f>LEFT(Table1[[#This Row],[product_name]], 27)</f>
        <v>AmazonBasics 108 cm (43 inc</v>
      </c>
      <c r="D328" s="5" t="s">
        <v>169</v>
      </c>
      <c r="E328" s="5" t="str">
        <f>TRIM(LEFT(Table1[[#This Row],[category]], FIND("|", Table1[[#This Row],[category]]) - 1))</f>
        <v>Electronics</v>
      </c>
      <c r="F328" s="5" t="str">
        <f>TRIM(MID(Table1[[#This Row],[category]], FIND("|", Table1[[#This Row],[category]]) + 1, FIND("|", Table1[[#This Row],[category]], FIND("|", Table1[[#This Row],[category]]) + 1) - FIND("|", Table1[[#This Row],[category]]) - 1))</f>
        <v>HomeTheater,TV&amp;Video</v>
      </c>
      <c r="G328" s="5" t="str">
        <f>TRIM(MID(Table1[[#This Row],[category]], FIND("|", Table1[[#This Row],[category]], FIND("|", Table1[[#This Row],[category]]) + 1) + 1, FIND("|", Table1[[#This Row],[category]], FIND("|", Table1[[#This Row],[category]], FIND("|", Table1[[#This Row],[category]]) + 1) + 1) - FIND("|", Table1[[#This Row],[category]], FIND("|", Table1[[#This Row],[category]]) + 1) - 1))</f>
        <v>Televisions</v>
      </c>
      <c r="H328" s="6">
        <v>24499</v>
      </c>
      <c r="I328" s="6">
        <v>50000</v>
      </c>
      <c r="J328" s="7">
        <v>0.51</v>
      </c>
      <c r="K328" s="7" t="str">
        <f>IF(Table1[[#This Row],[discount_percentage]]&gt;=50%, "YES", "NO")</f>
        <v>YES</v>
      </c>
      <c r="L328" s="7" t="str">
        <f>IF(Table1[[#This Row],[discount_percentage]]&lt;20%, "&lt;20%", IF(Table1[[#This Row],[discount_percentage]]&lt;=40%, "20%-40%", IF(Table1[[#This Row],[discount_percentage]]&lt;=60%, "41%-60%", IF(Table1[[#This Row],[discount_percentage]]&lt;=80%, "61%-80%", "&gt;80%"))))</f>
        <v>41%-60%</v>
      </c>
      <c r="M328" s="7" t="str">
        <f>IF(Table1[[#This Row],[discounted_price]]&lt;200, "&lt;200", IF(Table1[[#This Row],[discounted_price]]&lt;=500, "200-500", "&gt;500"))</f>
        <v>&gt;500</v>
      </c>
      <c r="N328" s="5">
        <v>3.9</v>
      </c>
      <c r="O328" s="8">
        <v>3518</v>
      </c>
      <c r="P328" s="9" t="str">
        <f>IF(Table1[[#This Row],[rating_count]]&gt;1000, "More than 1000", "Fewer than 1000")</f>
        <v>More than 1000</v>
      </c>
      <c r="Q328" s="8">
        <f>IFERROR( VALUE(Table1[[#This Row],[rating]]) * VALUE((Table1[[#This Row],[rating_count]]/1000)), 0)</f>
        <v>13.720199999999998</v>
      </c>
      <c r="R328" s="6">
        <f>IFERROR( VALUE(Table1[[#This Row],[actual_price]]) * VALUE(Table1[[#This Row],[rating_count]]), 0)</f>
        <v>175900000</v>
      </c>
      <c r="S328" s="5" t="s">
        <v>2878</v>
      </c>
      <c r="T328" s="5" t="s">
        <v>2879</v>
      </c>
      <c r="U328" s="5" t="s">
        <v>2880</v>
      </c>
      <c r="V328" s="5" t="s">
        <v>2881</v>
      </c>
      <c r="W328" s="5" t="s">
        <v>2882</v>
      </c>
      <c r="X328" s="5" t="s">
        <v>2883</v>
      </c>
      <c r="Y328" s="5" t="s">
        <v>2884</v>
      </c>
      <c r="Z328" s="5" t="s">
        <v>2885</v>
      </c>
    </row>
    <row r="329" spans="1:26" ht="15.75">
      <c r="A329" s="5" t="s">
        <v>2886</v>
      </c>
      <c r="B329" s="5" t="s">
        <v>2887</v>
      </c>
      <c r="C329" s="5" t="str">
        <f>LEFT(Table1[[#This Row],[product_name]], 27)</f>
        <v xml:space="preserve">Kodak 80 cm (32 inches) HD </v>
      </c>
      <c r="D329" s="5" t="s">
        <v>169</v>
      </c>
      <c r="E329" s="5" t="str">
        <f>TRIM(LEFT(Table1[[#This Row],[category]], FIND("|", Table1[[#This Row],[category]]) - 1))</f>
        <v>Electronics</v>
      </c>
      <c r="F329" s="5" t="str">
        <f>TRIM(MID(Table1[[#This Row],[category]], FIND("|", Table1[[#This Row],[category]]) + 1, FIND("|", Table1[[#This Row],[category]], FIND("|", Table1[[#This Row],[category]]) + 1) - FIND("|", Table1[[#This Row],[category]]) - 1))</f>
        <v>HomeTheater,TV&amp;Video</v>
      </c>
      <c r="G329" s="5" t="str">
        <f>TRIM(MID(Table1[[#This Row],[category]], FIND("|", Table1[[#This Row],[category]], FIND("|", Table1[[#This Row],[category]]) + 1) + 1, FIND("|", Table1[[#This Row],[category]], FIND("|", Table1[[#This Row],[category]], FIND("|", Table1[[#This Row],[category]]) + 1) + 1) - FIND("|", Table1[[#This Row],[category]], FIND("|", Table1[[#This Row],[category]]) + 1) - 1))</f>
        <v>Televisions</v>
      </c>
      <c r="H329" s="6">
        <v>10499</v>
      </c>
      <c r="I329" s="6">
        <v>19499</v>
      </c>
      <c r="J329" s="7">
        <v>0.46</v>
      </c>
      <c r="K329" s="7" t="str">
        <f>IF(Table1[[#This Row],[discount_percentage]]&gt;=50%, "YES", "NO")</f>
        <v>NO</v>
      </c>
      <c r="L329" s="7" t="str">
        <f>IF(Table1[[#This Row],[discount_percentage]]&lt;20%, "&lt;20%", IF(Table1[[#This Row],[discount_percentage]]&lt;=40%, "20%-40%", IF(Table1[[#This Row],[discount_percentage]]&lt;=60%, "41%-60%", IF(Table1[[#This Row],[discount_percentage]]&lt;=80%, "61%-80%", "&gt;80%"))))</f>
        <v>41%-60%</v>
      </c>
      <c r="M329" s="7" t="str">
        <f>IF(Table1[[#This Row],[discounted_price]]&lt;200, "&lt;200", IF(Table1[[#This Row],[discounted_price]]&lt;=500, "200-500", "&gt;500"))</f>
        <v>&gt;500</v>
      </c>
      <c r="N329" s="5">
        <v>4.2</v>
      </c>
      <c r="O329" s="8">
        <v>1510</v>
      </c>
      <c r="P329" s="9" t="str">
        <f>IF(Table1[[#This Row],[rating_count]]&gt;1000, "More than 1000", "Fewer than 1000")</f>
        <v>More than 1000</v>
      </c>
      <c r="Q329" s="8">
        <f>IFERROR( VALUE(Table1[[#This Row],[rating]]) * VALUE((Table1[[#This Row],[rating_count]]/1000)), 0)</f>
        <v>6.3420000000000005</v>
      </c>
      <c r="R329" s="6">
        <f>IFERROR( VALUE(Table1[[#This Row],[actual_price]]) * VALUE(Table1[[#This Row],[rating_count]]), 0)</f>
        <v>29443490</v>
      </c>
      <c r="S329" s="5" t="s">
        <v>2888</v>
      </c>
      <c r="T329" s="5" t="s">
        <v>2689</v>
      </c>
      <c r="U329" s="5" t="s">
        <v>2690</v>
      </c>
      <c r="V329" s="5" t="s">
        <v>2691</v>
      </c>
      <c r="W329" s="5" t="s">
        <v>2692</v>
      </c>
      <c r="X329" s="5" t="s">
        <v>2693</v>
      </c>
      <c r="Y329" s="5" t="s">
        <v>2889</v>
      </c>
      <c r="Z329" s="5" t="s">
        <v>2890</v>
      </c>
    </row>
    <row r="330" spans="1:26" ht="15.75">
      <c r="A330" s="5" t="s">
        <v>2891</v>
      </c>
      <c r="B330" s="5" t="s">
        <v>2892</v>
      </c>
      <c r="C330" s="5" t="str">
        <f>LEFT(Table1[[#This Row],[product_name]], 27)</f>
        <v>Synqe Type C to Type C Shor</v>
      </c>
      <c r="D330" s="5" t="s">
        <v>18</v>
      </c>
      <c r="E330" s="5" t="str">
        <f>TRIM(LEFT(Table1[[#This Row],[category]], FIND("|", Table1[[#This Row],[category]]) - 1))</f>
        <v>Computers&amp;Accessories</v>
      </c>
      <c r="F330" s="5" t="str">
        <f>TRIM(MID(Table1[[#This Row],[category]], FIND("|", Table1[[#This Row],[category]]) + 1, FIND("|", Table1[[#This Row],[category]], FIND("|", Table1[[#This Row],[category]]) + 1) - FIND("|", Table1[[#This Row],[category]]) - 1))</f>
        <v>Accessories&amp;Peripherals</v>
      </c>
      <c r="G33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30" s="5">
        <v>349</v>
      </c>
      <c r="I330" s="6">
        <v>999</v>
      </c>
      <c r="J330" s="7">
        <v>0.65</v>
      </c>
      <c r="K330" s="7" t="str">
        <f>IF(Table1[[#This Row],[discount_percentage]]&gt;=50%, "YES", "NO")</f>
        <v>YES</v>
      </c>
      <c r="L330" s="7" t="str">
        <f>IF(Table1[[#This Row],[discount_percentage]]&lt;20%, "&lt;20%", IF(Table1[[#This Row],[discount_percentage]]&lt;=40%, "20%-40%", IF(Table1[[#This Row],[discount_percentage]]&lt;=60%, "41%-60%", IF(Table1[[#This Row],[discount_percentage]]&lt;=80%, "61%-80%", "&gt;80%"))))</f>
        <v>61%-80%</v>
      </c>
      <c r="M330" s="7" t="str">
        <f>IF(Table1[[#This Row],[discounted_price]]&lt;200, "&lt;200", IF(Table1[[#This Row],[discounted_price]]&lt;=500, "200-500", "&gt;500"))</f>
        <v>200-500</v>
      </c>
      <c r="N330" s="5">
        <v>4.3</v>
      </c>
      <c r="O330" s="8">
        <v>838</v>
      </c>
      <c r="P330" s="9" t="str">
        <f>IF(Table1[[#This Row],[rating_count]]&gt;1000, "More than 1000", "Fewer than 1000")</f>
        <v>Fewer than 1000</v>
      </c>
      <c r="Q330" s="8">
        <f>IFERROR( VALUE(Table1[[#This Row],[rating]]) * VALUE((Table1[[#This Row],[rating_count]]/1000)), 0)</f>
        <v>3.6033999999999997</v>
      </c>
      <c r="R330" s="6">
        <f>IFERROR( VALUE(Table1[[#This Row],[actual_price]]) * VALUE(Table1[[#This Row],[rating_count]]), 0)</f>
        <v>837162</v>
      </c>
      <c r="S330" s="5" t="s">
        <v>2893</v>
      </c>
      <c r="T330" s="5" t="s">
        <v>2765</v>
      </c>
      <c r="U330" s="5" t="s">
        <v>2766</v>
      </c>
      <c r="V330" s="5" t="s">
        <v>2767</v>
      </c>
      <c r="W330" s="5" t="s">
        <v>2768</v>
      </c>
      <c r="X330" s="5" t="s">
        <v>2769</v>
      </c>
      <c r="Y330" s="5" t="s">
        <v>2894</v>
      </c>
      <c r="Z330" s="5" t="s">
        <v>2895</v>
      </c>
    </row>
    <row r="331" spans="1:26" ht="15.75">
      <c r="A331" s="5" t="s">
        <v>2896</v>
      </c>
      <c r="B331" s="5" t="s">
        <v>2897</v>
      </c>
      <c r="C331" s="5" t="str">
        <f>LEFT(Table1[[#This Row],[product_name]], 27)</f>
        <v>Airtel DigitalTV HD Setup B</v>
      </c>
      <c r="D331" s="5" t="s">
        <v>462</v>
      </c>
      <c r="E331" s="5" t="str">
        <f>TRIM(LEFT(Table1[[#This Row],[category]], FIND("|", Table1[[#This Row],[category]]) - 1))</f>
        <v>Electronics</v>
      </c>
      <c r="F331" s="5" t="str">
        <f>TRIM(MID(Table1[[#This Row],[category]], FIND("|", Table1[[#This Row],[category]]) + 1, FIND("|", Table1[[#This Row],[category]], FIND("|", Table1[[#This Row],[category]]) + 1) - FIND("|", Table1[[#This Row],[category]]) - 1))</f>
        <v>HomeTheater,TV&amp;Video</v>
      </c>
      <c r="G331" s="5" t="str">
        <f>TRIM(MID(Table1[[#This Row],[category]], FIND("|", Table1[[#This Row],[category]], FIND("|", Table1[[#This Row],[category]]) + 1) + 1, FIND("|", Table1[[#This Row],[category]], FIND("|", Table1[[#This Row],[category]], FIND("|", Table1[[#This Row],[category]]) + 1) + 1) - FIND("|", Table1[[#This Row],[category]], FIND("|", Table1[[#This Row],[category]]) + 1) - 1))</f>
        <v>Accessories</v>
      </c>
      <c r="H331" s="5">
        <v>197</v>
      </c>
      <c r="I331" s="6">
        <v>499</v>
      </c>
      <c r="J331" s="7">
        <v>0.61</v>
      </c>
      <c r="K331" s="7" t="str">
        <f>IF(Table1[[#This Row],[discount_percentage]]&gt;=50%, "YES", "NO")</f>
        <v>YES</v>
      </c>
      <c r="L331" s="7" t="str">
        <f>IF(Table1[[#This Row],[discount_percentage]]&lt;20%, "&lt;20%", IF(Table1[[#This Row],[discount_percentage]]&lt;=40%, "20%-40%", IF(Table1[[#This Row],[discount_percentage]]&lt;=60%, "41%-60%", IF(Table1[[#This Row],[discount_percentage]]&lt;=80%, "61%-80%", "&gt;80%"))))</f>
        <v>61%-80%</v>
      </c>
      <c r="M331" s="7" t="str">
        <f>IF(Table1[[#This Row],[discounted_price]]&lt;200, "&lt;200", IF(Table1[[#This Row],[discounted_price]]&lt;=500, "200-500", "&gt;500"))</f>
        <v>&lt;200</v>
      </c>
      <c r="N331" s="5">
        <v>3.8</v>
      </c>
      <c r="O331" s="8">
        <v>136</v>
      </c>
      <c r="P331" s="9" t="str">
        <f>IF(Table1[[#This Row],[rating_count]]&gt;1000, "More than 1000", "Fewer than 1000")</f>
        <v>Fewer than 1000</v>
      </c>
      <c r="Q331" s="8">
        <f>IFERROR( VALUE(Table1[[#This Row],[rating]]) * VALUE((Table1[[#This Row],[rating_count]]/1000)), 0)</f>
        <v>0.51680000000000004</v>
      </c>
      <c r="R331" s="6">
        <f>IFERROR( VALUE(Table1[[#This Row],[actual_price]]) * VALUE(Table1[[#This Row],[rating_count]]), 0)</f>
        <v>67864</v>
      </c>
      <c r="S331" s="5" t="s">
        <v>2898</v>
      </c>
      <c r="T331" s="5" t="s">
        <v>2899</v>
      </c>
      <c r="U331" s="5" t="s">
        <v>2900</v>
      </c>
      <c r="V331" s="5" t="s">
        <v>2901</v>
      </c>
      <c r="W331" s="5" t="s">
        <v>2902</v>
      </c>
      <c r="X331" s="5" t="s">
        <v>2903</v>
      </c>
      <c r="Y331" s="5" t="s">
        <v>2904</v>
      </c>
      <c r="Z331" s="5" t="s">
        <v>2905</v>
      </c>
    </row>
    <row r="332" spans="1:26" ht="15.75">
      <c r="A332" s="5" t="s">
        <v>2906</v>
      </c>
      <c r="B332" s="5" t="s">
        <v>2907</v>
      </c>
      <c r="C332" s="5" t="str">
        <f>LEFT(Table1[[#This Row],[product_name]], 27)</f>
        <v>Airtel Digital TV HD Set To</v>
      </c>
      <c r="D332" s="5" t="s">
        <v>1985</v>
      </c>
      <c r="E332" s="5" t="str">
        <f>TRIM(LEFT(Table1[[#This Row],[category]], FIND("|", Table1[[#This Row],[category]]) - 1))</f>
        <v>Electronics</v>
      </c>
      <c r="F332" s="5" t="str">
        <f>TRIM(MID(Table1[[#This Row],[category]], FIND("|", Table1[[#This Row],[category]]) + 1, FIND("|", Table1[[#This Row],[category]], FIND("|", Table1[[#This Row],[category]]) + 1) - FIND("|", Table1[[#This Row],[category]]) - 1))</f>
        <v>HomeTheater,TV&amp;Video</v>
      </c>
      <c r="G332" s="5" t="str">
        <f>TRIM(MID(Table1[[#This Row],[category]], FIND("|", Table1[[#This Row],[category]], FIND("|", Table1[[#This Row],[category]]) + 1) + 1, FIND("|", Table1[[#This Row],[category]], FIND("|", Table1[[#This Row],[category]], FIND("|", Table1[[#This Row],[category]]) + 1) + 1) - FIND("|", Table1[[#This Row],[category]], FIND("|", Table1[[#This Row],[category]]) + 1) - 1))</f>
        <v>SatelliteEquipment</v>
      </c>
      <c r="H332" s="6">
        <v>1299</v>
      </c>
      <c r="I332" s="6">
        <v>2499</v>
      </c>
      <c r="J332" s="7">
        <v>0.48</v>
      </c>
      <c r="K332" s="7" t="str">
        <f>IF(Table1[[#This Row],[discount_percentage]]&gt;=50%, "YES", "NO")</f>
        <v>NO</v>
      </c>
      <c r="L332" s="7" t="str">
        <f>IF(Table1[[#This Row],[discount_percentage]]&lt;20%, "&lt;20%", IF(Table1[[#This Row],[discount_percentage]]&lt;=40%, "20%-40%", IF(Table1[[#This Row],[discount_percentage]]&lt;=60%, "41%-60%", IF(Table1[[#This Row],[discount_percentage]]&lt;=80%, "61%-80%", "&gt;80%"))))</f>
        <v>41%-60%</v>
      </c>
      <c r="M332" s="7" t="str">
        <f>IF(Table1[[#This Row],[discounted_price]]&lt;200, "&lt;200", IF(Table1[[#This Row],[discounted_price]]&lt;=500, "200-500", "&gt;500"))</f>
        <v>&gt;500</v>
      </c>
      <c r="N332" s="5">
        <v>4.3</v>
      </c>
      <c r="O332" s="8">
        <v>301</v>
      </c>
      <c r="P332" s="9" t="str">
        <f>IF(Table1[[#This Row],[rating_count]]&gt;1000, "More than 1000", "Fewer than 1000")</f>
        <v>Fewer than 1000</v>
      </c>
      <c r="Q332" s="8">
        <f>IFERROR( VALUE(Table1[[#This Row],[rating]]) * VALUE((Table1[[#This Row],[rating_count]]/1000)), 0)</f>
        <v>1.2943</v>
      </c>
      <c r="R332" s="6">
        <f>IFERROR( VALUE(Table1[[#This Row],[actual_price]]) * VALUE(Table1[[#This Row],[rating_count]]), 0)</f>
        <v>752199</v>
      </c>
      <c r="S332" s="5" t="s">
        <v>2908</v>
      </c>
      <c r="T332" s="5" t="s">
        <v>2909</v>
      </c>
      <c r="U332" s="5" t="s">
        <v>2910</v>
      </c>
      <c r="V332" s="5" t="s">
        <v>2911</v>
      </c>
      <c r="W332" s="5" t="s">
        <v>2912</v>
      </c>
      <c r="X332" s="5" t="s">
        <v>2913</v>
      </c>
      <c r="Y332" s="5" t="s">
        <v>2914</v>
      </c>
      <c r="Z332" s="5" t="s">
        <v>2915</v>
      </c>
    </row>
    <row r="333" spans="1:26" ht="15.75">
      <c r="A333" s="5" t="s">
        <v>2916</v>
      </c>
      <c r="B333" s="5" t="s">
        <v>2917</v>
      </c>
      <c r="C333" s="5" t="str">
        <f>LEFT(Table1[[#This Row],[product_name]], 27)</f>
        <v>ESR USB C to Lightning Cabl</v>
      </c>
      <c r="D333" s="5" t="s">
        <v>18</v>
      </c>
      <c r="E333" s="5" t="str">
        <f>TRIM(LEFT(Table1[[#This Row],[category]], FIND("|", Table1[[#This Row],[category]]) - 1))</f>
        <v>Computers&amp;Accessories</v>
      </c>
      <c r="F333" s="5" t="str">
        <f>TRIM(MID(Table1[[#This Row],[category]], FIND("|", Table1[[#This Row],[category]]) + 1, FIND("|", Table1[[#This Row],[category]], FIND("|", Table1[[#This Row],[category]]) + 1) - FIND("|", Table1[[#This Row],[category]]) - 1))</f>
        <v>Accessories&amp;Peripherals</v>
      </c>
      <c r="G33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33" s="6">
        <v>1519</v>
      </c>
      <c r="I333" s="6">
        <v>1899</v>
      </c>
      <c r="J333" s="7">
        <v>0.2</v>
      </c>
      <c r="K333" s="7" t="str">
        <f>IF(Table1[[#This Row],[discount_percentage]]&gt;=50%, "YES", "NO")</f>
        <v>NO</v>
      </c>
      <c r="L333" s="7" t="str">
        <f>IF(Table1[[#This Row],[discount_percentage]]&lt;20%, "&lt;20%", IF(Table1[[#This Row],[discount_percentage]]&lt;=40%, "20%-40%", IF(Table1[[#This Row],[discount_percentage]]&lt;=60%, "41%-60%", IF(Table1[[#This Row],[discount_percentage]]&lt;=80%, "61%-80%", "&gt;80%"))))</f>
        <v>20%-40%</v>
      </c>
      <c r="M333" s="7" t="str">
        <f>IF(Table1[[#This Row],[discounted_price]]&lt;200, "&lt;200", IF(Table1[[#This Row],[discounted_price]]&lt;=500, "200-500", "&gt;500"))</f>
        <v>&gt;500</v>
      </c>
      <c r="N333" s="5">
        <v>4.4000000000000004</v>
      </c>
      <c r="O333" s="8">
        <v>19763</v>
      </c>
      <c r="P333" s="9" t="str">
        <f>IF(Table1[[#This Row],[rating_count]]&gt;1000, "More than 1000", "Fewer than 1000")</f>
        <v>More than 1000</v>
      </c>
      <c r="Q333" s="8">
        <f>IFERROR( VALUE(Table1[[#This Row],[rating]]) * VALUE((Table1[[#This Row],[rating_count]]/1000)), 0)</f>
        <v>86.957200000000014</v>
      </c>
      <c r="R333" s="6">
        <f>IFERROR( VALUE(Table1[[#This Row],[actual_price]]) * VALUE(Table1[[#This Row],[rating_count]]), 0)</f>
        <v>37529937</v>
      </c>
      <c r="S333" s="5" t="s">
        <v>2918</v>
      </c>
      <c r="T333" s="5" t="s">
        <v>2919</v>
      </c>
      <c r="U333" s="5" t="s">
        <v>2920</v>
      </c>
      <c r="V333" s="5" t="s">
        <v>2921</v>
      </c>
      <c r="W333" s="5" t="s">
        <v>2922</v>
      </c>
      <c r="X333" s="5" t="s">
        <v>2923</v>
      </c>
      <c r="Y333" s="5" t="s">
        <v>2924</v>
      </c>
      <c r="Z333" s="5" t="s">
        <v>2925</v>
      </c>
    </row>
    <row r="334" spans="1:26" ht="15.75">
      <c r="A334" s="5" t="s">
        <v>2926</v>
      </c>
      <c r="B334" s="5" t="s">
        <v>2927</v>
      </c>
      <c r="C334" s="5" t="str">
        <f>LEFT(Table1[[#This Row],[product_name]], 27)</f>
        <v xml:space="preserve">MI 138.8 cm (55 inches) 5X </v>
      </c>
      <c r="D334" s="5" t="s">
        <v>169</v>
      </c>
      <c r="E334" s="5" t="str">
        <f>TRIM(LEFT(Table1[[#This Row],[category]], FIND("|", Table1[[#This Row],[category]]) - 1))</f>
        <v>Electronics</v>
      </c>
      <c r="F334" s="5" t="str">
        <f>TRIM(MID(Table1[[#This Row],[category]], FIND("|", Table1[[#This Row],[category]]) + 1, FIND("|", Table1[[#This Row],[category]], FIND("|", Table1[[#This Row],[category]]) + 1) - FIND("|", Table1[[#This Row],[category]]) - 1))</f>
        <v>HomeTheater,TV&amp;Video</v>
      </c>
      <c r="G334" s="5" t="str">
        <f>TRIM(MID(Table1[[#This Row],[category]], FIND("|", Table1[[#This Row],[category]], FIND("|", Table1[[#This Row],[category]]) + 1) + 1, FIND("|", Table1[[#This Row],[category]], FIND("|", Table1[[#This Row],[category]], FIND("|", Table1[[#This Row],[category]]) + 1) + 1) - FIND("|", Table1[[#This Row],[category]], FIND("|", Table1[[#This Row],[category]]) + 1) - 1))</f>
        <v>Televisions</v>
      </c>
      <c r="H334" s="6">
        <v>46999</v>
      </c>
      <c r="I334" s="6">
        <v>69999</v>
      </c>
      <c r="J334" s="7">
        <v>0.33</v>
      </c>
      <c r="K334" s="7" t="str">
        <f>IF(Table1[[#This Row],[discount_percentage]]&gt;=50%, "YES", "NO")</f>
        <v>NO</v>
      </c>
      <c r="L334" s="7" t="str">
        <f>IF(Table1[[#This Row],[discount_percentage]]&lt;20%, "&lt;20%", IF(Table1[[#This Row],[discount_percentage]]&lt;=40%, "20%-40%", IF(Table1[[#This Row],[discount_percentage]]&lt;=60%, "41%-60%", IF(Table1[[#This Row],[discount_percentage]]&lt;=80%, "61%-80%", "&gt;80%"))))</f>
        <v>20%-40%</v>
      </c>
      <c r="M334" s="7" t="str">
        <f>IF(Table1[[#This Row],[discounted_price]]&lt;200, "&lt;200", IF(Table1[[#This Row],[discounted_price]]&lt;=500, "200-500", "&gt;500"))</f>
        <v>&gt;500</v>
      </c>
      <c r="N334" s="5">
        <v>4.3</v>
      </c>
      <c r="O334" s="8">
        <v>21252</v>
      </c>
      <c r="P334" s="9" t="str">
        <f>IF(Table1[[#This Row],[rating_count]]&gt;1000, "More than 1000", "Fewer than 1000")</f>
        <v>More than 1000</v>
      </c>
      <c r="Q334" s="8">
        <f>IFERROR( VALUE(Table1[[#This Row],[rating]]) * VALUE((Table1[[#This Row],[rating_count]]/1000)), 0)</f>
        <v>91.383599999999987</v>
      </c>
      <c r="R334" s="6">
        <f>IFERROR( VALUE(Table1[[#This Row],[actual_price]]) * VALUE(Table1[[#This Row],[rating_count]]), 0)</f>
        <v>1487618748</v>
      </c>
      <c r="S334" s="5" t="s">
        <v>2928</v>
      </c>
      <c r="T334" s="5" t="s">
        <v>2929</v>
      </c>
      <c r="U334" s="5" t="s">
        <v>2930</v>
      </c>
      <c r="V334" s="5" t="s">
        <v>2931</v>
      </c>
      <c r="W334" s="5" t="s">
        <v>2932</v>
      </c>
      <c r="X334" s="5" t="s">
        <v>2933</v>
      </c>
      <c r="Y334" s="5" t="s">
        <v>2934</v>
      </c>
      <c r="Z334" s="5" t="s">
        <v>2935</v>
      </c>
    </row>
    <row r="335" spans="1:26" ht="15.75">
      <c r="A335" s="5" t="s">
        <v>2936</v>
      </c>
      <c r="B335" s="5" t="s">
        <v>2937</v>
      </c>
      <c r="C335" s="5" t="str">
        <f>LEFT(Table1[[#This Row],[product_name]], 27)</f>
        <v>Storite USB Extension Cable</v>
      </c>
      <c r="D335" s="5" t="s">
        <v>18</v>
      </c>
      <c r="E335" s="5" t="str">
        <f>TRIM(LEFT(Table1[[#This Row],[category]], FIND("|", Table1[[#This Row],[category]]) - 1))</f>
        <v>Computers&amp;Accessories</v>
      </c>
      <c r="F335" s="5" t="str">
        <f>TRIM(MID(Table1[[#This Row],[category]], FIND("|", Table1[[#This Row],[category]]) + 1, FIND("|", Table1[[#This Row],[category]], FIND("|", Table1[[#This Row],[category]]) + 1) - FIND("|", Table1[[#This Row],[category]]) - 1))</f>
        <v>Accessories&amp;Peripherals</v>
      </c>
      <c r="G33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35" s="5">
        <v>299</v>
      </c>
      <c r="I335" s="6">
        <v>799</v>
      </c>
      <c r="J335" s="7">
        <v>0.63</v>
      </c>
      <c r="K335" s="7" t="str">
        <f>IF(Table1[[#This Row],[discount_percentage]]&gt;=50%, "YES", "NO")</f>
        <v>YES</v>
      </c>
      <c r="L335" s="7" t="str">
        <f>IF(Table1[[#This Row],[discount_percentage]]&lt;20%, "&lt;20%", IF(Table1[[#This Row],[discount_percentage]]&lt;=40%, "20%-40%", IF(Table1[[#This Row],[discount_percentage]]&lt;=60%, "41%-60%", IF(Table1[[#This Row],[discount_percentage]]&lt;=80%, "61%-80%", "&gt;80%"))))</f>
        <v>61%-80%</v>
      </c>
      <c r="M335" s="7" t="str">
        <f>IF(Table1[[#This Row],[discounted_price]]&lt;200, "&lt;200", IF(Table1[[#This Row],[discounted_price]]&lt;=500, "200-500", "&gt;500"))</f>
        <v>200-500</v>
      </c>
      <c r="N335" s="5">
        <v>4.3</v>
      </c>
      <c r="O335" s="8">
        <v>1902</v>
      </c>
      <c r="P335" s="9" t="str">
        <f>IF(Table1[[#This Row],[rating_count]]&gt;1000, "More than 1000", "Fewer than 1000")</f>
        <v>More than 1000</v>
      </c>
      <c r="Q335" s="8">
        <f>IFERROR( VALUE(Table1[[#This Row],[rating]]) * VALUE((Table1[[#This Row],[rating_count]]/1000)), 0)</f>
        <v>8.1785999999999994</v>
      </c>
      <c r="R335" s="6">
        <f>IFERROR( VALUE(Table1[[#This Row],[actual_price]]) * VALUE(Table1[[#This Row],[rating_count]]), 0)</f>
        <v>1519698</v>
      </c>
      <c r="S335" s="5" t="s">
        <v>2938</v>
      </c>
      <c r="T335" s="5" t="s">
        <v>2939</v>
      </c>
      <c r="U335" s="5" t="s">
        <v>2940</v>
      </c>
      <c r="V335" s="5" t="s">
        <v>2941</v>
      </c>
      <c r="W335" s="5" t="s">
        <v>2942</v>
      </c>
      <c r="X335" s="5" t="s">
        <v>2943</v>
      </c>
      <c r="Y335" s="5" t="s">
        <v>2944</v>
      </c>
      <c r="Z335" s="5" t="s">
        <v>2945</v>
      </c>
    </row>
    <row r="336" spans="1:26" ht="15.75">
      <c r="A336" s="5" t="s">
        <v>2946</v>
      </c>
      <c r="B336" s="5" t="s">
        <v>2947</v>
      </c>
      <c r="C336" s="5" t="str">
        <f>LEFT(Table1[[#This Row],[product_name]], 27)</f>
        <v>Fire-Boltt Ninja Call Pro P</v>
      </c>
      <c r="D336" s="5" t="s">
        <v>2948</v>
      </c>
      <c r="E336" s="5" t="str">
        <f>TRIM(LEFT(Table1[[#This Row],[category]], FIND("|", Table1[[#This Row],[category]]) - 1))</f>
        <v>Electronics</v>
      </c>
      <c r="F336" s="5" t="str">
        <f>TRIM(MID(Table1[[#This Row],[category]], FIND("|", Table1[[#This Row],[category]]) + 1, FIND("|", Table1[[#This Row],[category]], FIND("|", Table1[[#This Row],[category]]) + 1) - FIND("|", Table1[[#This Row],[category]]) - 1))</f>
        <v>WearableTechnology</v>
      </c>
      <c r="G336" s="5" t="e">
        <f>TRIM(MID(Table1[[#This Row],[category]], FIND("|", Table1[[#This Row],[category]], FIND("|", Table1[[#This Row],[category]]) + 1) + 1, FIND("|", Table1[[#This Row],[category]], FIND("|", Table1[[#This Row],[category]], FIND("|", Table1[[#This Row],[category]]) + 1) + 1) - FIND("|", Table1[[#This Row],[category]], FIND("|", Table1[[#This Row],[category]]) + 1) - 1))</f>
        <v>#VALUE!</v>
      </c>
      <c r="H336" s="6">
        <v>1799</v>
      </c>
      <c r="I336" s="6">
        <v>19999</v>
      </c>
      <c r="J336" s="7">
        <v>0.91</v>
      </c>
      <c r="K336" s="7" t="str">
        <f>IF(Table1[[#This Row],[discount_percentage]]&gt;=50%, "YES", "NO")</f>
        <v>YES</v>
      </c>
      <c r="L336" s="7" t="str">
        <f>IF(Table1[[#This Row],[discount_percentage]]&lt;20%, "&lt;20%", IF(Table1[[#This Row],[discount_percentage]]&lt;=40%, "20%-40%", IF(Table1[[#This Row],[discount_percentage]]&lt;=60%, "41%-60%", IF(Table1[[#This Row],[discount_percentage]]&lt;=80%, "61%-80%", "&gt;80%"))))</f>
        <v>&gt;80%</v>
      </c>
      <c r="M336" s="7" t="str">
        <f>IF(Table1[[#This Row],[discounted_price]]&lt;200, "&lt;200", IF(Table1[[#This Row],[discounted_price]]&lt;=500, "200-500", "&gt;500"))</f>
        <v>&gt;500</v>
      </c>
      <c r="N336" s="5">
        <v>4.2</v>
      </c>
      <c r="O336" s="8">
        <v>13937</v>
      </c>
      <c r="P336" s="9" t="str">
        <f>IF(Table1[[#This Row],[rating_count]]&gt;1000, "More than 1000", "Fewer than 1000")</f>
        <v>More than 1000</v>
      </c>
      <c r="Q336" s="8">
        <f>IFERROR( VALUE(Table1[[#This Row],[rating]]) * VALUE((Table1[[#This Row],[rating_count]]/1000)), 0)</f>
        <v>58.535400000000003</v>
      </c>
      <c r="R336" s="6">
        <f>IFERROR( VALUE(Table1[[#This Row],[actual_price]]) * VALUE(Table1[[#This Row],[rating_count]]), 0)</f>
        <v>278726063</v>
      </c>
      <c r="S336" s="5" t="s">
        <v>2949</v>
      </c>
      <c r="T336" s="5" t="s">
        <v>2950</v>
      </c>
      <c r="U336" s="5" t="s">
        <v>2951</v>
      </c>
      <c r="V336" s="5" t="s">
        <v>2952</v>
      </c>
      <c r="W336" s="5" t="s">
        <v>2953</v>
      </c>
      <c r="X336" s="5" t="s">
        <v>2954</v>
      </c>
      <c r="Y336" s="5" t="s">
        <v>2955</v>
      </c>
      <c r="Z336" s="5" t="s">
        <v>2956</v>
      </c>
    </row>
    <row r="337" spans="1:26" ht="15.75">
      <c r="A337" s="5" t="s">
        <v>2957</v>
      </c>
      <c r="B337" s="5" t="s">
        <v>2958</v>
      </c>
      <c r="C337" s="5" t="str">
        <f>LEFT(Table1[[#This Row],[product_name]], 27)</f>
        <v>Fire-Boltt Phoenix Smart Wa</v>
      </c>
      <c r="D337" s="5" t="s">
        <v>2948</v>
      </c>
      <c r="E337" s="5" t="str">
        <f>TRIM(LEFT(Table1[[#This Row],[category]], FIND("|", Table1[[#This Row],[category]]) - 1))</f>
        <v>Electronics</v>
      </c>
      <c r="F337" s="5" t="str">
        <f>TRIM(MID(Table1[[#This Row],[category]], FIND("|", Table1[[#This Row],[category]]) + 1, FIND("|", Table1[[#This Row],[category]], FIND("|", Table1[[#This Row],[category]]) + 1) - FIND("|", Table1[[#This Row],[category]]) - 1))</f>
        <v>WearableTechnology</v>
      </c>
      <c r="G337" s="5" t="e">
        <f>TRIM(MID(Table1[[#This Row],[category]], FIND("|", Table1[[#This Row],[category]], FIND("|", Table1[[#This Row],[category]]) + 1) + 1, FIND("|", Table1[[#This Row],[category]], FIND("|", Table1[[#This Row],[category]], FIND("|", Table1[[#This Row],[category]]) + 1) + 1) - FIND("|", Table1[[#This Row],[category]], FIND("|", Table1[[#This Row],[category]]) + 1) - 1))</f>
        <v>#VALUE!</v>
      </c>
      <c r="H337" s="6">
        <v>1998</v>
      </c>
      <c r="I337" s="6">
        <v>9999</v>
      </c>
      <c r="J337" s="7">
        <v>0.8</v>
      </c>
      <c r="K337" s="7" t="str">
        <f>IF(Table1[[#This Row],[discount_percentage]]&gt;=50%, "YES", "NO")</f>
        <v>YES</v>
      </c>
      <c r="L337" s="7" t="str">
        <f>IF(Table1[[#This Row],[discount_percentage]]&lt;20%, "&lt;20%", IF(Table1[[#This Row],[discount_percentage]]&lt;=40%, "20%-40%", IF(Table1[[#This Row],[discount_percentage]]&lt;=60%, "41%-60%", IF(Table1[[#This Row],[discount_percentage]]&lt;=80%, "61%-80%", "&gt;80%"))))</f>
        <v>61%-80%</v>
      </c>
      <c r="M337" s="7" t="str">
        <f>IF(Table1[[#This Row],[discounted_price]]&lt;200, "&lt;200", IF(Table1[[#This Row],[discounted_price]]&lt;=500, "200-500", "&gt;500"))</f>
        <v>&gt;500</v>
      </c>
      <c r="N337" s="5">
        <v>4.3</v>
      </c>
      <c r="O337" s="8">
        <v>27696</v>
      </c>
      <c r="P337" s="9" t="str">
        <f>IF(Table1[[#This Row],[rating_count]]&gt;1000, "More than 1000", "Fewer than 1000")</f>
        <v>More than 1000</v>
      </c>
      <c r="Q337" s="8">
        <f>IFERROR( VALUE(Table1[[#This Row],[rating]]) * VALUE((Table1[[#This Row],[rating_count]]/1000)), 0)</f>
        <v>119.0928</v>
      </c>
      <c r="R337" s="6">
        <f>IFERROR( VALUE(Table1[[#This Row],[actual_price]]) * VALUE(Table1[[#This Row],[rating_count]]), 0)</f>
        <v>276932304</v>
      </c>
      <c r="S337" s="5" t="s">
        <v>2959</v>
      </c>
      <c r="T337" s="5" t="s">
        <v>2960</v>
      </c>
      <c r="U337" s="5" t="s">
        <v>2961</v>
      </c>
      <c r="V337" s="5" t="s">
        <v>2962</v>
      </c>
      <c r="W337" s="5" t="s">
        <v>2963</v>
      </c>
      <c r="X337" s="5" t="s">
        <v>2964</v>
      </c>
      <c r="Y337" s="5" t="s">
        <v>2965</v>
      </c>
      <c r="Z337" s="5" t="s">
        <v>2966</v>
      </c>
    </row>
    <row r="338" spans="1:26" ht="15.75">
      <c r="A338" s="5" t="s">
        <v>2967</v>
      </c>
      <c r="B338" s="5" t="s">
        <v>2968</v>
      </c>
      <c r="C338" s="5" t="str">
        <f>LEFT(Table1[[#This Row],[product_name]], 27)</f>
        <v>boAt Wave Call Smart Watch,</v>
      </c>
      <c r="D338" s="5" t="s">
        <v>2948</v>
      </c>
      <c r="E338" s="5" t="str">
        <f>TRIM(LEFT(Table1[[#This Row],[category]], FIND("|", Table1[[#This Row],[category]]) - 1))</f>
        <v>Electronics</v>
      </c>
      <c r="F338" s="5" t="str">
        <f>TRIM(MID(Table1[[#This Row],[category]], FIND("|", Table1[[#This Row],[category]]) + 1, FIND("|", Table1[[#This Row],[category]], FIND("|", Table1[[#This Row],[category]]) + 1) - FIND("|", Table1[[#This Row],[category]]) - 1))</f>
        <v>WearableTechnology</v>
      </c>
      <c r="G338" s="5" t="e">
        <f>TRIM(MID(Table1[[#This Row],[category]], FIND("|", Table1[[#This Row],[category]], FIND("|", Table1[[#This Row],[category]]) + 1) + 1, FIND("|", Table1[[#This Row],[category]], FIND("|", Table1[[#This Row],[category]], FIND("|", Table1[[#This Row],[category]]) + 1) + 1) - FIND("|", Table1[[#This Row],[category]], FIND("|", Table1[[#This Row],[category]]) + 1) - 1))</f>
        <v>#VALUE!</v>
      </c>
      <c r="H338" s="6">
        <v>1999</v>
      </c>
      <c r="I338" s="6">
        <v>7990</v>
      </c>
      <c r="J338" s="7">
        <v>0.75</v>
      </c>
      <c r="K338" s="7" t="str">
        <f>IF(Table1[[#This Row],[discount_percentage]]&gt;=50%, "YES", "NO")</f>
        <v>YES</v>
      </c>
      <c r="L338" s="7" t="str">
        <f>IF(Table1[[#This Row],[discount_percentage]]&lt;20%, "&lt;20%", IF(Table1[[#This Row],[discount_percentage]]&lt;=40%, "20%-40%", IF(Table1[[#This Row],[discount_percentage]]&lt;=60%, "41%-60%", IF(Table1[[#This Row],[discount_percentage]]&lt;=80%, "61%-80%", "&gt;80%"))))</f>
        <v>61%-80%</v>
      </c>
      <c r="M338" s="7" t="str">
        <f>IF(Table1[[#This Row],[discounted_price]]&lt;200, "&lt;200", IF(Table1[[#This Row],[discounted_price]]&lt;=500, "200-500", "&gt;500"))</f>
        <v>&gt;500</v>
      </c>
      <c r="N338" s="5">
        <v>3.8</v>
      </c>
      <c r="O338" s="8">
        <v>17831</v>
      </c>
      <c r="P338" s="9" t="str">
        <f>IF(Table1[[#This Row],[rating_count]]&gt;1000, "More than 1000", "Fewer than 1000")</f>
        <v>More than 1000</v>
      </c>
      <c r="Q338" s="8">
        <f>IFERROR( VALUE(Table1[[#This Row],[rating]]) * VALUE((Table1[[#This Row],[rating_count]]/1000)), 0)</f>
        <v>67.757799999999989</v>
      </c>
      <c r="R338" s="6">
        <f>IFERROR( VALUE(Table1[[#This Row],[actual_price]]) * VALUE(Table1[[#This Row],[rating_count]]), 0)</f>
        <v>142469690</v>
      </c>
      <c r="S338" s="5" t="s">
        <v>2969</v>
      </c>
      <c r="T338" s="5" t="s">
        <v>2970</v>
      </c>
      <c r="U338" s="5" t="s">
        <v>2971</v>
      </c>
      <c r="V338" s="5" t="s">
        <v>2972</v>
      </c>
      <c r="W338" s="5" t="s">
        <v>2973</v>
      </c>
      <c r="X338" s="5" t="s">
        <v>2974</v>
      </c>
      <c r="Y338" s="5" t="s">
        <v>2975</v>
      </c>
      <c r="Z338" s="5" t="s">
        <v>2976</v>
      </c>
    </row>
    <row r="339" spans="1:26" ht="15.75">
      <c r="A339" s="5" t="s">
        <v>2977</v>
      </c>
      <c r="B339" s="5" t="s">
        <v>2978</v>
      </c>
      <c r="C339" s="5" t="str">
        <f>LEFT(Table1[[#This Row],[product_name]], 27)</f>
        <v>MI Power Bank 3i 20000mAh L</v>
      </c>
      <c r="D339" s="5" t="s">
        <v>2979</v>
      </c>
      <c r="E339" s="5" t="str">
        <f>TRIM(LEFT(Table1[[#This Row],[category]], FIND("|", Table1[[#This Row],[category]]) - 1))</f>
        <v>Electronics</v>
      </c>
      <c r="F339" s="5" t="str">
        <f>TRIM(MID(Table1[[#This Row],[category]], FIND("|", Table1[[#This Row],[category]]) + 1, FIND("|", Table1[[#This Row],[category]], FIND("|", Table1[[#This Row],[category]]) + 1) - FIND("|", Table1[[#This Row],[category]]) - 1))</f>
        <v>Mobiles&amp;Accessories</v>
      </c>
      <c r="G33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39" s="6">
        <v>2049</v>
      </c>
      <c r="I339" s="6">
        <v>2199</v>
      </c>
      <c r="J339" s="7">
        <v>7.0000000000000007E-2</v>
      </c>
      <c r="K339" s="7" t="str">
        <f>IF(Table1[[#This Row],[discount_percentage]]&gt;=50%, "YES", "NO")</f>
        <v>NO</v>
      </c>
      <c r="L339" s="7" t="str">
        <f>IF(Table1[[#This Row],[discount_percentage]]&lt;20%, "&lt;20%", IF(Table1[[#This Row],[discount_percentage]]&lt;=40%, "20%-40%", IF(Table1[[#This Row],[discount_percentage]]&lt;=60%, "41%-60%", IF(Table1[[#This Row],[discount_percentage]]&lt;=80%, "61%-80%", "&gt;80%"))))</f>
        <v>&lt;20%</v>
      </c>
      <c r="M339" s="7" t="str">
        <f>IF(Table1[[#This Row],[discounted_price]]&lt;200, "&lt;200", IF(Table1[[#This Row],[discounted_price]]&lt;=500, "200-500", "&gt;500"))</f>
        <v>&gt;500</v>
      </c>
      <c r="N339" s="5">
        <v>4.3</v>
      </c>
      <c r="O339" s="8">
        <v>178912</v>
      </c>
      <c r="P339" s="9" t="str">
        <f>IF(Table1[[#This Row],[rating_count]]&gt;1000, "More than 1000", "Fewer than 1000")</f>
        <v>More than 1000</v>
      </c>
      <c r="Q339" s="8">
        <f>IFERROR( VALUE(Table1[[#This Row],[rating]]) * VALUE((Table1[[#This Row],[rating_count]]/1000)), 0)</f>
        <v>769.32159999999999</v>
      </c>
      <c r="R339" s="6">
        <f>IFERROR( VALUE(Table1[[#This Row],[actual_price]]) * VALUE(Table1[[#This Row],[rating_count]]), 0)</f>
        <v>393427488</v>
      </c>
      <c r="S339" s="5" t="s">
        <v>2980</v>
      </c>
      <c r="T339" s="5" t="s">
        <v>2981</v>
      </c>
      <c r="U339" s="5" t="s">
        <v>2982</v>
      </c>
      <c r="V339" s="5" t="s">
        <v>2983</v>
      </c>
      <c r="W339" s="5" t="s">
        <v>2984</v>
      </c>
      <c r="X339" s="5" t="s">
        <v>2985</v>
      </c>
      <c r="Y339" s="5" t="s">
        <v>2986</v>
      </c>
      <c r="Z339" s="5" t="s">
        <v>2987</v>
      </c>
    </row>
    <row r="340" spans="1:26" ht="15.75">
      <c r="A340" s="5" t="s">
        <v>2988</v>
      </c>
      <c r="B340" s="5" t="s">
        <v>2989</v>
      </c>
      <c r="C340" s="5" t="str">
        <f>LEFT(Table1[[#This Row],[product_name]], 27)</f>
        <v>Redmi A1 (Light Blue, 2GB R</v>
      </c>
      <c r="D340" s="5" t="s">
        <v>2990</v>
      </c>
      <c r="E340" s="5" t="str">
        <f>TRIM(LEFT(Table1[[#This Row],[category]], FIND("|", Table1[[#This Row],[category]]) - 1))</f>
        <v>Electronics</v>
      </c>
      <c r="F340" s="5" t="str">
        <f>TRIM(MID(Table1[[#This Row],[category]], FIND("|", Table1[[#This Row],[category]]) + 1, FIND("|", Table1[[#This Row],[category]], FIND("|", Table1[[#This Row],[category]]) + 1) - FIND("|", Table1[[#This Row],[category]]) - 1))</f>
        <v>Mobiles&amp;Accessories</v>
      </c>
      <c r="G340"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0" s="6">
        <v>6499</v>
      </c>
      <c r="I340" s="6">
        <v>8999</v>
      </c>
      <c r="J340" s="7">
        <v>0.28000000000000003</v>
      </c>
      <c r="K340" s="7" t="str">
        <f>IF(Table1[[#This Row],[discount_percentage]]&gt;=50%, "YES", "NO")</f>
        <v>NO</v>
      </c>
      <c r="L340" s="7" t="str">
        <f>IF(Table1[[#This Row],[discount_percentage]]&lt;20%, "&lt;20%", IF(Table1[[#This Row],[discount_percentage]]&lt;=40%, "20%-40%", IF(Table1[[#This Row],[discount_percentage]]&lt;=60%, "41%-60%", IF(Table1[[#This Row],[discount_percentage]]&lt;=80%, "61%-80%", "&gt;80%"))))</f>
        <v>20%-40%</v>
      </c>
      <c r="M340" s="7" t="str">
        <f>IF(Table1[[#This Row],[discounted_price]]&lt;200, "&lt;200", IF(Table1[[#This Row],[discounted_price]]&lt;=500, "200-500", "&gt;500"))</f>
        <v>&gt;500</v>
      </c>
      <c r="N340" s="5">
        <v>4</v>
      </c>
      <c r="O340" s="8">
        <v>7807</v>
      </c>
      <c r="P340" s="9" t="str">
        <f>IF(Table1[[#This Row],[rating_count]]&gt;1000, "More than 1000", "Fewer than 1000")</f>
        <v>More than 1000</v>
      </c>
      <c r="Q340" s="8">
        <f>IFERROR( VALUE(Table1[[#This Row],[rating]]) * VALUE((Table1[[#This Row],[rating_count]]/1000)), 0)</f>
        <v>31.228000000000002</v>
      </c>
      <c r="R340" s="6">
        <f>IFERROR( VALUE(Table1[[#This Row],[actual_price]]) * VALUE(Table1[[#This Row],[rating_count]]), 0)</f>
        <v>70255193</v>
      </c>
      <c r="S340" s="5" t="s">
        <v>2991</v>
      </c>
      <c r="T340" s="5" t="s">
        <v>2992</v>
      </c>
      <c r="U340" s="5" t="s">
        <v>2993</v>
      </c>
      <c r="V340" s="5" t="s">
        <v>2994</v>
      </c>
      <c r="W340" s="5" t="s">
        <v>2995</v>
      </c>
      <c r="X340" s="5" t="s">
        <v>2996</v>
      </c>
      <c r="Y340" s="5" t="s">
        <v>2997</v>
      </c>
      <c r="Z340" s="5" t="s">
        <v>2998</v>
      </c>
    </row>
    <row r="341" spans="1:26" ht="15.75">
      <c r="A341" s="5" t="s">
        <v>2999</v>
      </c>
      <c r="B341" s="5" t="s">
        <v>3000</v>
      </c>
      <c r="C341" s="5" t="str">
        <f>LEFT(Table1[[#This Row],[product_name]], 27)</f>
        <v>OnePlus Nord 2T 5G (Jade Fo</v>
      </c>
      <c r="D341" s="5" t="s">
        <v>2990</v>
      </c>
      <c r="E341" s="5" t="str">
        <f>TRIM(LEFT(Table1[[#This Row],[category]], FIND("|", Table1[[#This Row],[category]]) - 1))</f>
        <v>Electronics</v>
      </c>
      <c r="F341" s="5" t="str">
        <f>TRIM(MID(Table1[[#This Row],[category]], FIND("|", Table1[[#This Row],[category]]) + 1, FIND("|", Table1[[#This Row],[category]], FIND("|", Table1[[#This Row],[category]]) + 1) - FIND("|", Table1[[#This Row],[category]]) - 1))</f>
        <v>Mobiles&amp;Accessories</v>
      </c>
      <c r="G34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1" s="6">
        <v>28999</v>
      </c>
      <c r="I341" s="6">
        <v>28999</v>
      </c>
      <c r="J341" s="7">
        <v>0</v>
      </c>
      <c r="K341" s="7" t="str">
        <f>IF(Table1[[#This Row],[discount_percentage]]&gt;=50%, "YES", "NO")</f>
        <v>NO</v>
      </c>
      <c r="L341" s="7" t="str">
        <f>IF(Table1[[#This Row],[discount_percentage]]&lt;20%, "&lt;20%", IF(Table1[[#This Row],[discount_percentage]]&lt;=40%, "20%-40%", IF(Table1[[#This Row],[discount_percentage]]&lt;=60%, "41%-60%", IF(Table1[[#This Row],[discount_percentage]]&lt;=80%, "61%-80%", "&gt;80%"))))</f>
        <v>&lt;20%</v>
      </c>
      <c r="M341" s="7" t="str">
        <f>IF(Table1[[#This Row],[discounted_price]]&lt;200, "&lt;200", IF(Table1[[#This Row],[discounted_price]]&lt;=500, "200-500", "&gt;500"))</f>
        <v>&gt;500</v>
      </c>
      <c r="N341" s="5">
        <v>4.3</v>
      </c>
      <c r="O341" s="8">
        <v>17415</v>
      </c>
      <c r="P341" s="9" t="str">
        <f>IF(Table1[[#This Row],[rating_count]]&gt;1000, "More than 1000", "Fewer than 1000")</f>
        <v>More than 1000</v>
      </c>
      <c r="Q341" s="8">
        <f>IFERROR( VALUE(Table1[[#This Row],[rating]]) * VALUE((Table1[[#This Row],[rating_count]]/1000)), 0)</f>
        <v>74.884499999999989</v>
      </c>
      <c r="R341" s="6">
        <f>IFERROR( VALUE(Table1[[#This Row],[actual_price]]) * VALUE(Table1[[#This Row],[rating_count]]), 0)</f>
        <v>505017585</v>
      </c>
      <c r="S341" s="5" t="s">
        <v>3001</v>
      </c>
      <c r="T341" s="5" t="s">
        <v>3002</v>
      </c>
      <c r="U341" s="5" t="s">
        <v>3003</v>
      </c>
      <c r="V341" s="5" t="s">
        <v>3004</v>
      </c>
      <c r="W341" s="5" t="s">
        <v>3005</v>
      </c>
      <c r="X341" s="5" t="s">
        <v>3006</v>
      </c>
      <c r="Y341" s="5" t="s">
        <v>3007</v>
      </c>
      <c r="Z341" s="5" t="s">
        <v>3008</v>
      </c>
    </row>
    <row r="342" spans="1:26" ht="15.75">
      <c r="A342" s="5" t="s">
        <v>3009</v>
      </c>
      <c r="B342" s="5" t="s">
        <v>3010</v>
      </c>
      <c r="C342" s="5" t="str">
        <f>LEFT(Table1[[#This Row],[product_name]], 27)</f>
        <v>OnePlus Nord 2T 5G (Gray Sh</v>
      </c>
      <c r="D342" s="5" t="s">
        <v>2990</v>
      </c>
      <c r="E342" s="5" t="str">
        <f>TRIM(LEFT(Table1[[#This Row],[category]], FIND("|", Table1[[#This Row],[category]]) - 1))</f>
        <v>Electronics</v>
      </c>
      <c r="F342" s="5" t="str">
        <f>TRIM(MID(Table1[[#This Row],[category]], FIND("|", Table1[[#This Row],[category]]) + 1, FIND("|", Table1[[#This Row],[category]], FIND("|", Table1[[#This Row],[category]]) + 1) - FIND("|", Table1[[#This Row],[category]]) - 1))</f>
        <v>Mobiles&amp;Accessories</v>
      </c>
      <c r="G34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2" s="6">
        <v>28999</v>
      </c>
      <c r="I342" s="6">
        <v>28999</v>
      </c>
      <c r="J342" s="7">
        <v>0</v>
      </c>
      <c r="K342" s="7" t="str">
        <f>IF(Table1[[#This Row],[discount_percentage]]&gt;=50%, "YES", "NO")</f>
        <v>NO</v>
      </c>
      <c r="L342" s="7" t="str">
        <f>IF(Table1[[#This Row],[discount_percentage]]&lt;20%, "&lt;20%", IF(Table1[[#This Row],[discount_percentage]]&lt;=40%, "20%-40%", IF(Table1[[#This Row],[discount_percentage]]&lt;=60%, "41%-60%", IF(Table1[[#This Row],[discount_percentage]]&lt;=80%, "61%-80%", "&gt;80%"))))</f>
        <v>&lt;20%</v>
      </c>
      <c r="M342" s="7" t="str">
        <f>IF(Table1[[#This Row],[discounted_price]]&lt;200, "&lt;200", IF(Table1[[#This Row],[discounted_price]]&lt;=500, "200-500", "&gt;500"))</f>
        <v>&gt;500</v>
      </c>
      <c r="N342" s="5">
        <v>4.3</v>
      </c>
      <c r="O342" s="8">
        <v>17415</v>
      </c>
      <c r="P342" s="9" t="str">
        <f>IF(Table1[[#This Row],[rating_count]]&gt;1000, "More than 1000", "Fewer than 1000")</f>
        <v>More than 1000</v>
      </c>
      <c r="Q342" s="8">
        <f>IFERROR( VALUE(Table1[[#This Row],[rating]]) * VALUE((Table1[[#This Row],[rating_count]]/1000)), 0)</f>
        <v>74.884499999999989</v>
      </c>
      <c r="R342" s="6">
        <f>IFERROR( VALUE(Table1[[#This Row],[actual_price]]) * VALUE(Table1[[#This Row],[rating_count]]), 0)</f>
        <v>505017585</v>
      </c>
      <c r="S342" s="5" t="s">
        <v>3011</v>
      </c>
      <c r="T342" s="5" t="s">
        <v>3002</v>
      </c>
      <c r="U342" s="5" t="s">
        <v>3003</v>
      </c>
      <c r="V342" s="5" t="s">
        <v>3004</v>
      </c>
      <c r="W342" s="5" t="s">
        <v>3005</v>
      </c>
      <c r="X342" s="5" t="s">
        <v>3006</v>
      </c>
      <c r="Y342" s="5" t="s">
        <v>3012</v>
      </c>
      <c r="Z342" s="5" t="s">
        <v>3013</v>
      </c>
    </row>
    <row r="343" spans="1:26" ht="15.75">
      <c r="A343" s="5" t="s">
        <v>3014</v>
      </c>
      <c r="B343" s="5" t="s">
        <v>3015</v>
      </c>
      <c r="C343" s="5" t="str">
        <f>LEFT(Table1[[#This Row],[product_name]], 27)</f>
        <v>Redmi A1 (Black, 2GB RAM, 3</v>
      </c>
      <c r="D343" s="5" t="s">
        <v>2990</v>
      </c>
      <c r="E343" s="5" t="str">
        <f>TRIM(LEFT(Table1[[#This Row],[category]], FIND("|", Table1[[#This Row],[category]]) - 1))</f>
        <v>Electronics</v>
      </c>
      <c r="F343" s="5" t="str">
        <f>TRIM(MID(Table1[[#This Row],[category]], FIND("|", Table1[[#This Row],[category]]) + 1, FIND("|", Table1[[#This Row],[category]], FIND("|", Table1[[#This Row],[category]]) + 1) - FIND("|", Table1[[#This Row],[category]]) - 1))</f>
        <v>Mobiles&amp;Accessories</v>
      </c>
      <c r="G34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3" s="6">
        <v>6499</v>
      </c>
      <c r="I343" s="6">
        <v>8999</v>
      </c>
      <c r="J343" s="7">
        <v>0.28000000000000003</v>
      </c>
      <c r="K343" s="7" t="str">
        <f>IF(Table1[[#This Row],[discount_percentage]]&gt;=50%, "YES", "NO")</f>
        <v>NO</v>
      </c>
      <c r="L343" s="7" t="str">
        <f>IF(Table1[[#This Row],[discount_percentage]]&lt;20%, "&lt;20%", IF(Table1[[#This Row],[discount_percentage]]&lt;=40%, "20%-40%", IF(Table1[[#This Row],[discount_percentage]]&lt;=60%, "41%-60%", IF(Table1[[#This Row],[discount_percentage]]&lt;=80%, "61%-80%", "&gt;80%"))))</f>
        <v>20%-40%</v>
      </c>
      <c r="M343" s="7" t="str">
        <f>IF(Table1[[#This Row],[discounted_price]]&lt;200, "&lt;200", IF(Table1[[#This Row],[discounted_price]]&lt;=500, "200-500", "&gt;500"))</f>
        <v>&gt;500</v>
      </c>
      <c r="N343" s="5">
        <v>4</v>
      </c>
      <c r="O343" s="8">
        <v>7807</v>
      </c>
      <c r="P343" s="9" t="str">
        <f>IF(Table1[[#This Row],[rating_count]]&gt;1000, "More than 1000", "Fewer than 1000")</f>
        <v>More than 1000</v>
      </c>
      <c r="Q343" s="8">
        <f>IFERROR( VALUE(Table1[[#This Row],[rating]]) * VALUE((Table1[[#This Row],[rating_count]]/1000)), 0)</f>
        <v>31.228000000000002</v>
      </c>
      <c r="R343" s="6">
        <f>IFERROR( VALUE(Table1[[#This Row],[actual_price]]) * VALUE(Table1[[#This Row],[rating_count]]), 0)</f>
        <v>70255193</v>
      </c>
      <c r="S343" s="5" t="s">
        <v>2991</v>
      </c>
      <c r="T343" s="5" t="s">
        <v>2992</v>
      </c>
      <c r="U343" s="5" t="s">
        <v>2993</v>
      </c>
      <c r="V343" s="5" t="s">
        <v>2994</v>
      </c>
      <c r="W343" s="5" t="s">
        <v>2995</v>
      </c>
      <c r="X343" s="5" t="s">
        <v>2996</v>
      </c>
      <c r="Y343" s="5" t="s">
        <v>3016</v>
      </c>
      <c r="Z343" s="5" t="s">
        <v>3017</v>
      </c>
    </row>
    <row r="344" spans="1:26" ht="15.75">
      <c r="A344" s="5" t="s">
        <v>3018</v>
      </c>
      <c r="B344" s="5" t="s">
        <v>3019</v>
      </c>
      <c r="C344" s="5" t="str">
        <f>LEFT(Table1[[#This Row],[product_name]], 27)</f>
        <v xml:space="preserve">Redmi A1 (Light Green, 2GB </v>
      </c>
      <c r="D344" s="5" t="s">
        <v>2990</v>
      </c>
      <c r="E344" s="5" t="str">
        <f>TRIM(LEFT(Table1[[#This Row],[category]], FIND("|", Table1[[#This Row],[category]]) - 1))</f>
        <v>Electronics</v>
      </c>
      <c r="F344" s="5" t="str">
        <f>TRIM(MID(Table1[[#This Row],[category]], FIND("|", Table1[[#This Row],[category]]) + 1, FIND("|", Table1[[#This Row],[category]], FIND("|", Table1[[#This Row],[category]]) + 1) - FIND("|", Table1[[#This Row],[category]]) - 1))</f>
        <v>Mobiles&amp;Accessories</v>
      </c>
      <c r="G344"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4" s="6">
        <v>6499</v>
      </c>
      <c r="I344" s="6">
        <v>8999</v>
      </c>
      <c r="J344" s="7">
        <v>0.28000000000000003</v>
      </c>
      <c r="K344" s="7" t="str">
        <f>IF(Table1[[#This Row],[discount_percentage]]&gt;=50%, "YES", "NO")</f>
        <v>NO</v>
      </c>
      <c r="L344" s="7" t="str">
        <f>IF(Table1[[#This Row],[discount_percentage]]&lt;20%, "&lt;20%", IF(Table1[[#This Row],[discount_percentage]]&lt;=40%, "20%-40%", IF(Table1[[#This Row],[discount_percentage]]&lt;=60%, "41%-60%", IF(Table1[[#This Row],[discount_percentage]]&lt;=80%, "61%-80%", "&gt;80%"))))</f>
        <v>20%-40%</v>
      </c>
      <c r="M344" s="7" t="str">
        <f>IF(Table1[[#This Row],[discounted_price]]&lt;200, "&lt;200", IF(Table1[[#This Row],[discounted_price]]&lt;=500, "200-500", "&gt;500"))</f>
        <v>&gt;500</v>
      </c>
      <c r="N344" s="5">
        <v>4</v>
      </c>
      <c r="O344" s="8">
        <v>7807</v>
      </c>
      <c r="P344" s="9" t="str">
        <f>IF(Table1[[#This Row],[rating_count]]&gt;1000, "More than 1000", "Fewer than 1000")</f>
        <v>More than 1000</v>
      </c>
      <c r="Q344" s="8">
        <f>IFERROR( VALUE(Table1[[#This Row],[rating]]) * VALUE((Table1[[#This Row],[rating_count]]/1000)), 0)</f>
        <v>31.228000000000002</v>
      </c>
      <c r="R344" s="6">
        <f>IFERROR( VALUE(Table1[[#This Row],[actual_price]]) * VALUE(Table1[[#This Row],[rating_count]]), 0)</f>
        <v>70255193</v>
      </c>
      <c r="S344" s="5" t="s">
        <v>2991</v>
      </c>
      <c r="T344" s="5" t="s">
        <v>2992</v>
      </c>
      <c r="U344" s="5" t="s">
        <v>2993</v>
      </c>
      <c r="V344" s="5" t="s">
        <v>2994</v>
      </c>
      <c r="W344" s="5" t="s">
        <v>2995</v>
      </c>
      <c r="X344" s="5" t="s">
        <v>2996</v>
      </c>
      <c r="Y344" s="5" t="s">
        <v>3020</v>
      </c>
      <c r="Z344" s="5" t="s">
        <v>3021</v>
      </c>
    </row>
    <row r="345" spans="1:26" ht="15.75">
      <c r="A345" s="5" t="s">
        <v>3022</v>
      </c>
      <c r="B345" s="5" t="s">
        <v>3023</v>
      </c>
      <c r="C345" s="5" t="str">
        <f>LEFT(Table1[[#This Row],[product_name]], 27)</f>
        <v>SanDisk Ultra¬Æ microSDXC‚Ñ</v>
      </c>
      <c r="D345" s="5" t="s">
        <v>3024</v>
      </c>
      <c r="E345" s="5" t="str">
        <f>TRIM(LEFT(Table1[[#This Row],[category]], FIND("|", Table1[[#This Row],[category]]) - 1))</f>
        <v>Electronics</v>
      </c>
      <c r="F345" s="5" t="str">
        <f>TRIM(MID(Table1[[#This Row],[category]], FIND("|", Table1[[#This Row],[category]]) + 1, FIND("|", Table1[[#This Row],[category]], FIND("|", Table1[[#This Row],[category]]) + 1) - FIND("|", Table1[[#This Row],[category]]) - 1))</f>
        <v>Accessories</v>
      </c>
      <c r="G345" s="5" t="str">
        <f>TRIM(MID(Table1[[#This Row],[category]], FIND("|", Table1[[#This Row],[category]], FIND("|", Table1[[#This Row],[category]]) + 1) + 1, FIND("|", Table1[[#This Row],[category]], FIND("|", Table1[[#This Row],[category]], FIND("|", Table1[[#This Row],[category]]) + 1) + 1) - FIND("|", Table1[[#This Row],[category]], FIND("|", Table1[[#This Row],[category]]) + 1) - 1))</f>
        <v>MemoryCards</v>
      </c>
      <c r="H345" s="5">
        <v>569</v>
      </c>
      <c r="I345" s="6">
        <v>1000</v>
      </c>
      <c r="J345" s="7">
        <v>0.43</v>
      </c>
      <c r="K345" s="7" t="str">
        <f>IF(Table1[[#This Row],[discount_percentage]]&gt;=50%, "YES", "NO")</f>
        <v>NO</v>
      </c>
      <c r="L345" s="7" t="str">
        <f>IF(Table1[[#This Row],[discount_percentage]]&lt;20%, "&lt;20%", IF(Table1[[#This Row],[discount_percentage]]&lt;=40%, "20%-40%", IF(Table1[[#This Row],[discount_percentage]]&lt;=60%, "41%-60%", IF(Table1[[#This Row],[discount_percentage]]&lt;=80%, "61%-80%", "&gt;80%"))))</f>
        <v>41%-60%</v>
      </c>
      <c r="M345" s="7" t="str">
        <f>IF(Table1[[#This Row],[discounted_price]]&lt;200, "&lt;200", IF(Table1[[#This Row],[discounted_price]]&lt;=500, "200-500", "&gt;500"))</f>
        <v>&gt;500</v>
      </c>
      <c r="N345" s="5">
        <v>4.4000000000000004</v>
      </c>
      <c r="O345" s="8">
        <v>67259</v>
      </c>
      <c r="P345" s="9" t="str">
        <f>IF(Table1[[#This Row],[rating_count]]&gt;1000, "More than 1000", "Fewer than 1000")</f>
        <v>More than 1000</v>
      </c>
      <c r="Q345" s="8">
        <f>IFERROR( VALUE(Table1[[#This Row],[rating]]) * VALUE((Table1[[#This Row],[rating_count]]/1000)), 0)</f>
        <v>295.93960000000004</v>
      </c>
      <c r="R345" s="6">
        <f>IFERROR( VALUE(Table1[[#This Row],[actual_price]]) * VALUE(Table1[[#This Row],[rating_count]]), 0)</f>
        <v>67259000</v>
      </c>
      <c r="S345" s="5" t="s">
        <v>3025</v>
      </c>
      <c r="T345" s="5" t="s">
        <v>3026</v>
      </c>
      <c r="U345" s="5" t="s">
        <v>3027</v>
      </c>
      <c r="V345" s="5" t="s">
        <v>3028</v>
      </c>
      <c r="W345" s="5" t="s">
        <v>3029</v>
      </c>
      <c r="X345" s="5" t="s">
        <v>3030</v>
      </c>
      <c r="Y345" s="5" t="s">
        <v>3031</v>
      </c>
      <c r="Z345" s="5" t="s">
        <v>3032</v>
      </c>
    </row>
    <row r="346" spans="1:26" ht="15.75">
      <c r="A346" s="5" t="s">
        <v>3033</v>
      </c>
      <c r="B346" s="5" t="s">
        <v>3034</v>
      </c>
      <c r="C346" s="5" t="str">
        <f>LEFT(Table1[[#This Row],[product_name]], 27)</f>
        <v>Noise Pulse Go Buzz Smart W</v>
      </c>
      <c r="D346" s="5" t="s">
        <v>2948</v>
      </c>
      <c r="E346" s="5" t="str">
        <f>TRIM(LEFT(Table1[[#This Row],[category]], FIND("|", Table1[[#This Row],[category]]) - 1))</f>
        <v>Electronics</v>
      </c>
      <c r="F346" s="5" t="str">
        <f>TRIM(MID(Table1[[#This Row],[category]], FIND("|", Table1[[#This Row],[category]]) + 1, FIND("|", Table1[[#This Row],[category]], FIND("|", Table1[[#This Row],[category]]) + 1) - FIND("|", Table1[[#This Row],[category]]) - 1))</f>
        <v>WearableTechnology</v>
      </c>
      <c r="G346" s="5" t="e">
        <f>TRIM(MID(Table1[[#This Row],[category]], FIND("|", Table1[[#This Row],[category]], FIND("|", Table1[[#This Row],[category]]) + 1) + 1, FIND("|", Table1[[#This Row],[category]], FIND("|", Table1[[#This Row],[category]], FIND("|", Table1[[#This Row],[category]]) + 1) + 1) - FIND("|", Table1[[#This Row],[category]], FIND("|", Table1[[#This Row],[category]]) + 1) - 1))</f>
        <v>#VALUE!</v>
      </c>
      <c r="H346" s="6">
        <v>1898</v>
      </c>
      <c r="I346" s="6">
        <v>4999</v>
      </c>
      <c r="J346" s="7">
        <v>0.62</v>
      </c>
      <c r="K346" s="7" t="str">
        <f>IF(Table1[[#This Row],[discount_percentage]]&gt;=50%, "YES", "NO")</f>
        <v>YES</v>
      </c>
      <c r="L346" s="7" t="str">
        <f>IF(Table1[[#This Row],[discount_percentage]]&lt;20%, "&lt;20%", IF(Table1[[#This Row],[discount_percentage]]&lt;=40%, "20%-40%", IF(Table1[[#This Row],[discount_percentage]]&lt;=60%, "41%-60%", IF(Table1[[#This Row],[discount_percentage]]&lt;=80%, "61%-80%", "&gt;80%"))))</f>
        <v>61%-80%</v>
      </c>
      <c r="M346" s="7" t="str">
        <f>IF(Table1[[#This Row],[discounted_price]]&lt;200, "&lt;200", IF(Table1[[#This Row],[discounted_price]]&lt;=500, "200-500", "&gt;500"))</f>
        <v>&gt;500</v>
      </c>
      <c r="N346" s="5">
        <v>4.0999999999999996</v>
      </c>
      <c r="O346" s="8">
        <v>10689</v>
      </c>
      <c r="P346" s="9" t="str">
        <f>IF(Table1[[#This Row],[rating_count]]&gt;1000, "More than 1000", "Fewer than 1000")</f>
        <v>More than 1000</v>
      </c>
      <c r="Q346" s="8">
        <f>IFERROR( VALUE(Table1[[#This Row],[rating]]) * VALUE((Table1[[#This Row],[rating_count]]/1000)), 0)</f>
        <v>43.8249</v>
      </c>
      <c r="R346" s="6">
        <f>IFERROR( VALUE(Table1[[#This Row],[actual_price]]) * VALUE(Table1[[#This Row],[rating_count]]), 0)</f>
        <v>53434311</v>
      </c>
      <c r="S346" s="5" t="s">
        <v>3035</v>
      </c>
      <c r="T346" s="5" t="s">
        <v>3036</v>
      </c>
      <c r="U346" s="5" t="s">
        <v>3037</v>
      </c>
      <c r="V346" s="5" t="s">
        <v>3038</v>
      </c>
      <c r="W346" s="5" t="s">
        <v>3039</v>
      </c>
      <c r="X346" s="5" t="s">
        <v>3040</v>
      </c>
      <c r="Y346" s="5" t="s">
        <v>3041</v>
      </c>
      <c r="Z346" s="5" t="s">
        <v>3042</v>
      </c>
    </row>
    <row r="347" spans="1:26" ht="15.75">
      <c r="A347" s="5" t="s">
        <v>3043</v>
      </c>
      <c r="B347" s="5" t="s">
        <v>3044</v>
      </c>
      <c r="C347" s="5" t="str">
        <f>LEFT(Table1[[#This Row],[product_name]], 27)</f>
        <v>Nokia 105 Single SIM, Keypa</v>
      </c>
      <c r="D347" s="5" t="s">
        <v>3045</v>
      </c>
      <c r="E347" s="5" t="str">
        <f>TRIM(LEFT(Table1[[#This Row],[category]], FIND("|", Table1[[#This Row],[category]]) - 1))</f>
        <v>Electronics</v>
      </c>
      <c r="F347" s="5" t="str">
        <f>TRIM(MID(Table1[[#This Row],[category]], FIND("|", Table1[[#This Row],[category]]) + 1, FIND("|", Table1[[#This Row],[category]], FIND("|", Table1[[#This Row],[category]]) + 1) - FIND("|", Table1[[#This Row],[category]]) - 1))</f>
        <v>Mobiles&amp;Accessories</v>
      </c>
      <c r="G347"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7" s="6">
        <v>1299</v>
      </c>
      <c r="I347" s="6">
        <v>1599</v>
      </c>
      <c r="J347" s="7">
        <v>0.19</v>
      </c>
      <c r="K347" s="7" t="str">
        <f>IF(Table1[[#This Row],[discount_percentage]]&gt;=50%, "YES", "NO")</f>
        <v>NO</v>
      </c>
      <c r="L347" s="7" t="str">
        <f>IF(Table1[[#This Row],[discount_percentage]]&lt;20%, "&lt;20%", IF(Table1[[#This Row],[discount_percentage]]&lt;=40%, "20%-40%", IF(Table1[[#This Row],[discount_percentage]]&lt;=60%, "41%-60%", IF(Table1[[#This Row],[discount_percentage]]&lt;=80%, "61%-80%", "&gt;80%"))))</f>
        <v>&lt;20%</v>
      </c>
      <c r="M347" s="7" t="str">
        <f>IF(Table1[[#This Row],[discounted_price]]&lt;200, "&lt;200", IF(Table1[[#This Row],[discounted_price]]&lt;=500, "200-500", "&gt;500"))</f>
        <v>&gt;500</v>
      </c>
      <c r="N347" s="5">
        <v>4</v>
      </c>
      <c r="O347" s="8">
        <v>128311</v>
      </c>
      <c r="P347" s="9" t="str">
        <f>IF(Table1[[#This Row],[rating_count]]&gt;1000, "More than 1000", "Fewer than 1000")</f>
        <v>More than 1000</v>
      </c>
      <c r="Q347" s="8">
        <f>IFERROR( VALUE(Table1[[#This Row],[rating]]) * VALUE((Table1[[#This Row],[rating_count]]/1000)), 0)</f>
        <v>513.24400000000003</v>
      </c>
      <c r="R347" s="6">
        <f>IFERROR( VALUE(Table1[[#This Row],[actual_price]]) * VALUE(Table1[[#This Row],[rating_count]]), 0)</f>
        <v>205169289</v>
      </c>
      <c r="S347" s="5" t="s">
        <v>3046</v>
      </c>
      <c r="T347" s="5" t="s">
        <v>3047</v>
      </c>
      <c r="U347" s="5" t="s">
        <v>3048</v>
      </c>
      <c r="V347" s="5" t="s">
        <v>3049</v>
      </c>
      <c r="W347" s="5" t="s">
        <v>3050</v>
      </c>
      <c r="X347" s="5" t="s">
        <v>3051</v>
      </c>
      <c r="Y347" s="5" t="s">
        <v>3052</v>
      </c>
      <c r="Z347" s="5" t="s">
        <v>3053</v>
      </c>
    </row>
    <row r="348" spans="1:26" ht="15.75">
      <c r="A348" s="5" t="s">
        <v>3054</v>
      </c>
      <c r="B348" s="5" t="s">
        <v>3055</v>
      </c>
      <c r="C348" s="5" t="str">
        <f>LEFT(Table1[[#This Row],[product_name]], 27)</f>
        <v>boAt Wave Lite Smartwatch w</v>
      </c>
      <c r="D348" s="5" t="s">
        <v>2948</v>
      </c>
      <c r="E348" s="5" t="str">
        <f>TRIM(LEFT(Table1[[#This Row],[category]], FIND("|", Table1[[#This Row],[category]]) - 1))</f>
        <v>Electronics</v>
      </c>
      <c r="F348" s="5" t="str">
        <f>TRIM(MID(Table1[[#This Row],[category]], FIND("|", Table1[[#This Row],[category]]) + 1, FIND("|", Table1[[#This Row],[category]], FIND("|", Table1[[#This Row],[category]]) + 1) - FIND("|", Table1[[#This Row],[category]]) - 1))</f>
        <v>WearableTechnology</v>
      </c>
      <c r="G348" s="5" t="e">
        <f>TRIM(MID(Table1[[#This Row],[category]], FIND("|", Table1[[#This Row],[category]], FIND("|", Table1[[#This Row],[category]]) + 1) + 1, FIND("|", Table1[[#This Row],[category]], FIND("|", Table1[[#This Row],[category]], FIND("|", Table1[[#This Row],[category]]) + 1) + 1) - FIND("|", Table1[[#This Row],[category]], FIND("|", Table1[[#This Row],[category]]) + 1) - 1))</f>
        <v>#VALUE!</v>
      </c>
      <c r="H348" s="6">
        <v>1499</v>
      </c>
      <c r="I348" s="6">
        <v>6990</v>
      </c>
      <c r="J348" s="7">
        <v>0.79</v>
      </c>
      <c r="K348" s="7" t="str">
        <f>IF(Table1[[#This Row],[discount_percentage]]&gt;=50%, "YES", "NO")</f>
        <v>YES</v>
      </c>
      <c r="L348" s="7" t="str">
        <f>IF(Table1[[#This Row],[discount_percentage]]&lt;20%, "&lt;20%", IF(Table1[[#This Row],[discount_percentage]]&lt;=40%, "20%-40%", IF(Table1[[#This Row],[discount_percentage]]&lt;=60%, "41%-60%", IF(Table1[[#This Row],[discount_percentage]]&lt;=80%, "61%-80%", "&gt;80%"))))</f>
        <v>61%-80%</v>
      </c>
      <c r="M348" s="7" t="str">
        <f>IF(Table1[[#This Row],[discounted_price]]&lt;200, "&lt;200", IF(Table1[[#This Row],[discounted_price]]&lt;=500, "200-500", "&gt;500"))</f>
        <v>&gt;500</v>
      </c>
      <c r="N348" s="5">
        <v>3.9</v>
      </c>
      <c r="O348" s="8">
        <v>21796</v>
      </c>
      <c r="P348" s="9" t="str">
        <f>IF(Table1[[#This Row],[rating_count]]&gt;1000, "More than 1000", "Fewer than 1000")</f>
        <v>More than 1000</v>
      </c>
      <c r="Q348" s="8">
        <f>IFERROR( VALUE(Table1[[#This Row],[rating]]) * VALUE((Table1[[#This Row],[rating_count]]/1000)), 0)</f>
        <v>85.00439999999999</v>
      </c>
      <c r="R348" s="6">
        <f>IFERROR( VALUE(Table1[[#This Row],[actual_price]]) * VALUE(Table1[[#This Row],[rating_count]]), 0)</f>
        <v>152354040</v>
      </c>
      <c r="S348" s="5" t="s">
        <v>3056</v>
      </c>
      <c r="T348" s="5" t="s">
        <v>3057</v>
      </c>
      <c r="U348" s="5" t="s">
        <v>3058</v>
      </c>
      <c r="V348" s="5" t="s">
        <v>3059</v>
      </c>
      <c r="W348" s="5" t="s">
        <v>3060</v>
      </c>
      <c r="X348" s="5" t="s">
        <v>3061</v>
      </c>
      <c r="Y348" s="5" t="s">
        <v>3062</v>
      </c>
      <c r="Z348" s="5" t="s">
        <v>3063</v>
      </c>
    </row>
    <row r="349" spans="1:26" ht="15.75">
      <c r="A349" s="5" t="s">
        <v>3064</v>
      </c>
      <c r="B349" s="5" t="s">
        <v>3065</v>
      </c>
      <c r="C349" s="5" t="str">
        <f>LEFT(Table1[[#This Row],[product_name]], 27)</f>
        <v>JBL C100SI Wired In Ear Hea</v>
      </c>
      <c r="D349" s="5" t="s">
        <v>3066</v>
      </c>
      <c r="E349" s="5" t="str">
        <f>TRIM(LEFT(Table1[[#This Row],[category]], FIND("|", Table1[[#This Row],[category]]) - 1))</f>
        <v>Electronics</v>
      </c>
      <c r="F349" s="5" t="str">
        <f>TRIM(MID(Table1[[#This Row],[category]], FIND("|", Table1[[#This Row],[category]]) + 1, FIND("|", Table1[[#This Row],[category]], FIND("|", Table1[[#This Row],[category]]) + 1) - FIND("|", Table1[[#This Row],[category]]) - 1))</f>
        <v>Headphones,Earbuds&amp;Accessories</v>
      </c>
      <c r="G349" s="5" t="str">
        <f>TRIM(MID(Table1[[#This Row],[category]], FIND("|", Table1[[#This Row],[category]], FIND("|", Table1[[#This Row],[category]]) + 1) + 1, FIND("|", Table1[[#This Row],[category]], FIND("|", Table1[[#This Row],[category]], FIND("|", Table1[[#This Row],[category]]) + 1) + 1) - FIND("|", Table1[[#This Row],[category]], FIND("|", Table1[[#This Row],[category]]) + 1) - 1))</f>
        <v>Headphones</v>
      </c>
      <c r="H349" s="5">
        <v>599</v>
      </c>
      <c r="I349" s="6">
        <v>999</v>
      </c>
      <c r="J349" s="7">
        <v>0.4</v>
      </c>
      <c r="K349" s="7" t="str">
        <f>IF(Table1[[#This Row],[discount_percentage]]&gt;=50%, "YES", "NO")</f>
        <v>NO</v>
      </c>
      <c r="L349" s="7" t="str">
        <f>IF(Table1[[#This Row],[discount_percentage]]&lt;20%, "&lt;20%", IF(Table1[[#This Row],[discount_percentage]]&lt;=40%, "20%-40%", IF(Table1[[#This Row],[discount_percentage]]&lt;=60%, "41%-60%", IF(Table1[[#This Row],[discount_percentage]]&lt;=80%, "61%-80%", "&gt;80%"))))</f>
        <v>20%-40%</v>
      </c>
      <c r="M349" s="7" t="str">
        <f>IF(Table1[[#This Row],[discounted_price]]&lt;200, "&lt;200", IF(Table1[[#This Row],[discounted_price]]&lt;=500, "200-500", "&gt;500"))</f>
        <v>&gt;500</v>
      </c>
      <c r="N349" s="5">
        <v>4.0999999999999996</v>
      </c>
      <c r="O349" s="8">
        <v>192590</v>
      </c>
      <c r="P349" s="9" t="str">
        <f>IF(Table1[[#This Row],[rating_count]]&gt;1000, "More than 1000", "Fewer than 1000")</f>
        <v>More than 1000</v>
      </c>
      <c r="Q349" s="8">
        <f>IFERROR( VALUE(Table1[[#This Row],[rating]]) * VALUE((Table1[[#This Row],[rating_count]]/1000)), 0)</f>
        <v>789.61899999999991</v>
      </c>
      <c r="R349" s="6">
        <f>IFERROR( VALUE(Table1[[#This Row],[actual_price]]) * VALUE(Table1[[#This Row],[rating_count]]), 0)</f>
        <v>192397410</v>
      </c>
      <c r="S349" s="5" t="s">
        <v>3067</v>
      </c>
      <c r="T349" s="5" t="s">
        <v>3068</v>
      </c>
      <c r="U349" s="5" t="s">
        <v>3069</v>
      </c>
      <c r="V349" s="5" t="s">
        <v>3070</v>
      </c>
      <c r="W349" s="5" t="s">
        <v>3071</v>
      </c>
      <c r="X349" s="5" t="s">
        <v>3072</v>
      </c>
      <c r="Y349" s="5" t="s">
        <v>3073</v>
      </c>
      <c r="Z349" s="5" t="s">
        <v>3074</v>
      </c>
    </row>
    <row r="350" spans="1:26" ht="15.75">
      <c r="A350" s="5" t="s">
        <v>3075</v>
      </c>
      <c r="B350" s="5" t="s">
        <v>3076</v>
      </c>
      <c r="C350" s="5" t="str">
        <f>LEFT(Table1[[#This Row],[product_name]], 27)</f>
        <v>Samsung Galaxy M04 Dark Blu</v>
      </c>
      <c r="D350" s="5" t="s">
        <v>2990</v>
      </c>
      <c r="E350" s="5" t="str">
        <f>TRIM(LEFT(Table1[[#This Row],[category]], FIND("|", Table1[[#This Row],[category]]) - 1))</f>
        <v>Electronics</v>
      </c>
      <c r="F350" s="5" t="str">
        <f>TRIM(MID(Table1[[#This Row],[category]], FIND("|", Table1[[#This Row],[category]]) + 1, FIND("|", Table1[[#This Row],[category]], FIND("|", Table1[[#This Row],[category]]) + 1) - FIND("|", Table1[[#This Row],[category]]) - 1))</f>
        <v>Mobiles&amp;Accessories</v>
      </c>
      <c r="G350"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50" s="6">
        <v>9499</v>
      </c>
      <c r="I350" s="6">
        <v>11999</v>
      </c>
      <c r="J350" s="7">
        <v>0.21</v>
      </c>
      <c r="K350" s="7" t="str">
        <f>IF(Table1[[#This Row],[discount_percentage]]&gt;=50%, "YES", "NO")</f>
        <v>NO</v>
      </c>
      <c r="L350" s="7" t="str">
        <f>IF(Table1[[#This Row],[discount_percentage]]&lt;20%, "&lt;20%", IF(Table1[[#This Row],[discount_percentage]]&lt;=40%, "20%-40%", IF(Table1[[#This Row],[discount_percentage]]&lt;=60%, "41%-60%", IF(Table1[[#This Row],[discount_percentage]]&lt;=80%, "61%-80%", "&gt;80%"))))</f>
        <v>20%-40%</v>
      </c>
      <c r="M350" s="7" t="str">
        <f>IF(Table1[[#This Row],[discounted_price]]&lt;200, "&lt;200", IF(Table1[[#This Row],[discounted_price]]&lt;=500, "200-500", "&gt;500"))</f>
        <v>&gt;500</v>
      </c>
      <c r="N350" s="5">
        <v>4.2</v>
      </c>
      <c r="O350" s="8">
        <v>284</v>
      </c>
      <c r="P350" s="9" t="str">
        <f>IF(Table1[[#This Row],[rating_count]]&gt;1000, "More than 1000", "Fewer than 1000")</f>
        <v>Fewer than 1000</v>
      </c>
      <c r="Q350" s="8">
        <f>IFERROR( VALUE(Table1[[#This Row],[rating]]) * VALUE((Table1[[#This Row],[rating_count]]/1000)), 0)</f>
        <v>1.1927999999999999</v>
      </c>
      <c r="R350" s="6">
        <f>IFERROR( VALUE(Table1[[#This Row],[actual_price]]) * VALUE(Table1[[#This Row],[rating_count]]), 0)</f>
        <v>3407716</v>
      </c>
      <c r="S350" s="5" t="s">
        <v>3077</v>
      </c>
      <c r="T350" s="5" t="s">
        <v>3078</v>
      </c>
      <c r="U350" s="5" t="s">
        <v>3079</v>
      </c>
      <c r="V350" s="5" t="s">
        <v>3080</v>
      </c>
      <c r="W350" s="5" t="s">
        <v>3081</v>
      </c>
      <c r="X350" s="5" t="s">
        <v>3082</v>
      </c>
      <c r="Y350" s="5" t="s">
        <v>3083</v>
      </c>
      <c r="Z350" s="5" t="s">
        <v>3084</v>
      </c>
    </row>
    <row r="351" spans="1:26" ht="15.75">
      <c r="A351" s="5" t="s">
        <v>3085</v>
      </c>
      <c r="B351" s="5" t="s">
        <v>3086</v>
      </c>
      <c r="C351" s="5" t="str">
        <f>LEFT(Table1[[#This Row],[product_name]], 27)</f>
        <v>PTron Tangentbeat in-Ear Bl</v>
      </c>
      <c r="D351" s="5" t="s">
        <v>3066</v>
      </c>
      <c r="E351" s="5" t="str">
        <f>TRIM(LEFT(Table1[[#This Row],[category]], FIND("|", Table1[[#This Row],[category]]) - 1))</f>
        <v>Electronics</v>
      </c>
      <c r="F351" s="5" t="str">
        <f>TRIM(MID(Table1[[#This Row],[category]], FIND("|", Table1[[#This Row],[category]]) + 1, FIND("|", Table1[[#This Row],[category]], FIND("|", Table1[[#This Row],[category]]) + 1) - FIND("|", Table1[[#This Row],[category]]) - 1))</f>
        <v>Headphones,Earbuds&amp;Accessories</v>
      </c>
      <c r="G351" s="5" t="str">
        <f>TRIM(MID(Table1[[#This Row],[category]], FIND("|", Table1[[#This Row],[category]], FIND("|", Table1[[#This Row],[category]]) + 1) + 1, FIND("|", Table1[[#This Row],[category]], FIND("|", Table1[[#This Row],[category]], FIND("|", Table1[[#This Row],[category]]) + 1) + 1) - FIND("|", Table1[[#This Row],[category]], FIND("|", Table1[[#This Row],[category]]) + 1) - 1))</f>
        <v>Headphones</v>
      </c>
      <c r="H351" s="5">
        <v>599</v>
      </c>
      <c r="I351" s="6">
        <v>2499</v>
      </c>
      <c r="J351" s="7">
        <v>0.76</v>
      </c>
      <c r="K351" s="7" t="str">
        <f>IF(Table1[[#This Row],[discount_percentage]]&gt;=50%, "YES", "NO")</f>
        <v>YES</v>
      </c>
      <c r="L351" s="7" t="str">
        <f>IF(Table1[[#This Row],[discount_percentage]]&lt;20%, "&lt;20%", IF(Table1[[#This Row],[discount_percentage]]&lt;=40%, "20%-40%", IF(Table1[[#This Row],[discount_percentage]]&lt;=60%, "41%-60%", IF(Table1[[#This Row],[discount_percentage]]&lt;=80%, "61%-80%", "&gt;80%"))))</f>
        <v>61%-80%</v>
      </c>
      <c r="M351" s="7" t="str">
        <f>IF(Table1[[#This Row],[discounted_price]]&lt;200, "&lt;200", IF(Table1[[#This Row],[discounted_price]]&lt;=500, "200-500", "&gt;500"))</f>
        <v>&gt;500</v>
      </c>
      <c r="N351" s="5">
        <v>3.9</v>
      </c>
      <c r="O351" s="8">
        <v>58162</v>
      </c>
      <c r="P351" s="9" t="str">
        <f>IF(Table1[[#This Row],[rating_count]]&gt;1000, "More than 1000", "Fewer than 1000")</f>
        <v>More than 1000</v>
      </c>
      <c r="Q351" s="8">
        <f>IFERROR( VALUE(Table1[[#This Row],[rating]]) * VALUE((Table1[[#This Row],[rating_count]]/1000)), 0)</f>
        <v>226.83179999999999</v>
      </c>
      <c r="R351" s="6">
        <f>IFERROR( VALUE(Table1[[#This Row],[actual_price]]) * VALUE(Table1[[#This Row],[rating_count]]), 0)</f>
        <v>145346838</v>
      </c>
      <c r="S351" s="5" t="s">
        <v>3087</v>
      </c>
      <c r="T351" s="5" t="s">
        <v>3088</v>
      </c>
      <c r="U351" s="5" t="s">
        <v>3089</v>
      </c>
      <c r="V351" s="5" t="s">
        <v>3090</v>
      </c>
      <c r="W351" s="5" t="s">
        <v>3091</v>
      </c>
      <c r="X351" s="5" t="s">
        <v>3092</v>
      </c>
      <c r="Y351" s="5" t="s">
        <v>3093</v>
      </c>
      <c r="Z351" s="5" t="s">
        <v>3094</v>
      </c>
    </row>
    <row r="352" spans="1:26" ht="15.75">
      <c r="A352" s="5" t="s">
        <v>3095</v>
      </c>
      <c r="B352" s="5" t="s">
        <v>3096</v>
      </c>
      <c r="C352" s="5" t="str">
        <f>LEFT(Table1[[#This Row],[product_name]], 27)</f>
        <v xml:space="preserve">Redmi 10A (Charcoal Black, </v>
      </c>
      <c r="D352" s="5" t="s">
        <v>2990</v>
      </c>
      <c r="E352" s="5" t="str">
        <f>TRIM(LEFT(Table1[[#This Row],[category]], FIND("|", Table1[[#This Row],[category]]) - 1))</f>
        <v>Electronics</v>
      </c>
      <c r="F352" s="5" t="str">
        <f>TRIM(MID(Table1[[#This Row],[category]], FIND("|", Table1[[#This Row],[category]]) + 1, FIND("|", Table1[[#This Row],[category]], FIND("|", Table1[[#This Row],[category]]) + 1) - FIND("|", Table1[[#This Row],[category]]) - 1))</f>
        <v>Mobiles&amp;Accessories</v>
      </c>
      <c r="G35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52" s="6">
        <v>8999</v>
      </c>
      <c r="I352" s="6">
        <v>11999</v>
      </c>
      <c r="J352" s="7">
        <v>0.25</v>
      </c>
      <c r="K352" s="7" t="str">
        <f>IF(Table1[[#This Row],[discount_percentage]]&gt;=50%, "YES", "NO")</f>
        <v>NO</v>
      </c>
      <c r="L352" s="7" t="str">
        <f>IF(Table1[[#This Row],[discount_percentage]]&lt;20%, "&lt;20%", IF(Table1[[#This Row],[discount_percentage]]&lt;=40%, "20%-40%", IF(Table1[[#This Row],[discount_percentage]]&lt;=60%, "41%-60%", IF(Table1[[#This Row],[discount_percentage]]&lt;=80%, "61%-80%", "&gt;80%"))))</f>
        <v>20%-40%</v>
      </c>
      <c r="M352" s="7" t="str">
        <f>IF(Table1[[#This Row],[discounted_price]]&lt;200, "&lt;200", IF(Table1[[#This Row],[discounted_price]]&lt;=500, "200-500", "&gt;500"))</f>
        <v>&gt;500</v>
      </c>
      <c r="N352" s="5">
        <v>4</v>
      </c>
      <c r="O352" s="8">
        <v>12796</v>
      </c>
      <c r="P352" s="9" t="str">
        <f>IF(Table1[[#This Row],[rating_count]]&gt;1000, "More than 1000", "Fewer than 1000")</f>
        <v>More than 1000</v>
      </c>
      <c r="Q352" s="8">
        <f>IFERROR( VALUE(Table1[[#This Row],[rating]]) * VALUE((Table1[[#This Row],[rating_count]]/1000)), 0)</f>
        <v>51.183999999999997</v>
      </c>
      <c r="R352" s="6">
        <f>IFERROR( VALUE(Table1[[#This Row],[actual_price]]) * VALUE(Table1[[#This Row],[rating_count]]), 0)</f>
        <v>153539204</v>
      </c>
      <c r="S352" s="5" t="s">
        <v>3097</v>
      </c>
      <c r="T352" s="5" t="s">
        <v>3098</v>
      </c>
      <c r="U352" s="5" t="s">
        <v>3099</v>
      </c>
      <c r="V352" s="5" t="s">
        <v>3100</v>
      </c>
      <c r="W352" s="5" t="s">
        <v>3101</v>
      </c>
      <c r="X352" s="5" t="s">
        <v>3102</v>
      </c>
      <c r="Y352" s="5" t="s">
        <v>3103</v>
      </c>
      <c r="Z352" s="5" t="s">
        <v>3104</v>
      </c>
    </row>
    <row r="353" spans="1:26" ht="15.75">
      <c r="A353" s="5" t="s">
        <v>3105</v>
      </c>
      <c r="B353" s="5" t="s">
        <v>3106</v>
      </c>
      <c r="C353" s="5" t="str">
        <f>LEFT(Table1[[#This Row],[product_name]], 27)</f>
        <v>pTron Bullet Pro 36W PD Qui</v>
      </c>
      <c r="D353" s="5" t="s">
        <v>3107</v>
      </c>
      <c r="E353" s="5" t="str">
        <f>TRIM(LEFT(Table1[[#This Row],[category]], FIND("|", Table1[[#This Row],[category]]) - 1))</f>
        <v>Electronics</v>
      </c>
      <c r="F353" s="5" t="str">
        <f>TRIM(MID(Table1[[#This Row],[category]], FIND("|", Table1[[#This Row],[category]]) + 1, FIND("|", Table1[[#This Row],[category]], FIND("|", Table1[[#This Row],[category]]) + 1) - FIND("|", Table1[[#This Row],[category]]) - 1))</f>
        <v>Mobiles&amp;Accessories</v>
      </c>
      <c r="G35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53" s="5">
        <v>349</v>
      </c>
      <c r="I353" s="6">
        <v>1299</v>
      </c>
      <c r="J353" s="7">
        <v>0.73</v>
      </c>
      <c r="K353" s="7" t="str">
        <f>IF(Table1[[#This Row],[discount_percentage]]&gt;=50%, "YES", "NO")</f>
        <v>YES</v>
      </c>
      <c r="L353" s="7" t="str">
        <f>IF(Table1[[#This Row],[discount_percentage]]&lt;20%, "&lt;20%", IF(Table1[[#This Row],[discount_percentage]]&lt;=40%, "20%-40%", IF(Table1[[#This Row],[discount_percentage]]&lt;=60%, "41%-60%", IF(Table1[[#This Row],[discount_percentage]]&lt;=80%, "61%-80%", "&gt;80%"))))</f>
        <v>61%-80%</v>
      </c>
      <c r="M353" s="7" t="str">
        <f>IF(Table1[[#This Row],[discounted_price]]&lt;200, "&lt;200", IF(Table1[[#This Row],[discounted_price]]&lt;=500, "200-500", "&gt;500"))</f>
        <v>200-500</v>
      </c>
      <c r="N353" s="5">
        <v>4</v>
      </c>
      <c r="O353" s="8">
        <v>14282</v>
      </c>
      <c r="P353" s="9" t="str">
        <f>IF(Table1[[#This Row],[rating_count]]&gt;1000, "More than 1000", "Fewer than 1000")</f>
        <v>More than 1000</v>
      </c>
      <c r="Q353" s="8">
        <f>IFERROR( VALUE(Table1[[#This Row],[rating]]) * VALUE((Table1[[#This Row],[rating_count]]/1000)), 0)</f>
        <v>57.128</v>
      </c>
      <c r="R353" s="6">
        <f>IFERROR( VALUE(Table1[[#This Row],[actual_price]]) * VALUE(Table1[[#This Row],[rating_count]]), 0)</f>
        <v>18552318</v>
      </c>
      <c r="S353" s="5" t="s">
        <v>3108</v>
      </c>
      <c r="T353" s="5" t="s">
        <v>3109</v>
      </c>
      <c r="U353" s="5" t="s">
        <v>3110</v>
      </c>
      <c r="V353" s="5" t="s">
        <v>3111</v>
      </c>
      <c r="W353" s="5" t="s">
        <v>3112</v>
      </c>
      <c r="X353" s="5" t="s">
        <v>3113</v>
      </c>
      <c r="Y353" s="5" t="s">
        <v>3114</v>
      </c>
      <c r="Z353" s="5" t="s">
        <v>3115</v>
      </c>
    </row>
    <row r="354" spans="1:26" ht="15.75">
      <c r="A354" s="5" t="s">
        <v>3116</v>
      </c>
      <c r="B354" s="5" t="s">
        <v>3117</v>
      </c>
      <c r="C354" s="5" t="str">
        <f>LEFT(Table1[[#This Row],[product_name]], 27)</f>
        <v>boAt Bassheads 100 in Ear W</v>
      </c>
      <c r="D354" s="5" t="s">
        <v>3066</v>
      </c>
      <c r="E354" s="5" t="str">
        <f>TRIM(LEFT(Table1[[#This Row],[category]], FIND("|", Table1[[#This Row],[category]]) - 1))</f>
        <v>Electronics</v>
      </c>
      <c r="F354" s="5" t="str">
        <f>TRIM(MID(Table1[[#This Row],[category]], FIND("|", Table1[[#This Row],[category]]) + 1, FIND("|", Table1[[#This Row],[category]], FIND("|", Table1[[#This Row],[category]]) + 1) - FIND("|", Table1[[#This Row],[category]]) - 1))</f>
        <v>Headphones,Earbuds&amp;Accessories</v>
      </c>
      <c r="G354" s="5" t="str">
        <f>TRIM(MID(Table1[[#This Row],[category]], FIND("|", Table1[[#This Row],[category]], FIND("|", Table1[[#This Row],[category]]) + 1) + 1, FIND("|", Table1[[#This Row],[category]], FIND("|", Table1[[#This Row],[category]], FIND("|", Table1[[#This Row],[category]]) + 1) + 1) - FIND("|", Table1[[#This Row],[category]], FIND("|", Table1[[#This Row],[category]]) + 1) - 1))</f>
        <v>Headphones</v>
      </c>
      <c r="H354" s="5">
        <v>349</v>
      </c>
      <c r="I354" s="6">
        <v>999</v>
      </c>
      <c r="J354" s="7">
        <v>0.65</v>
      </c>
      <c r="K354" s="7" t="str">
        <f>IF(Table1[[#This Row],[discount_percentage]]&gt;=50%, "YES", "NO")</f>
        <v>YES</v>
      </c>
      <c r="L354" s="7" t="str">
        <f>IF(Table1[[#This Row],[discount_percentage]]&lt;20%, "&lt;20%", IF(Table1[[#This Row],[discount_percentage]]&lt;=40%, "20%-40%", IF(Table1[[#This Row],[discount_percentage]]&lt;=60%, "41%-60%", IF(Table1[[#This Row],[discount_percentage]]&lt;=80%, "61%-80%", "&gt;80%"))))</f>
        <v>61%-80%</v>
      </c>
      <c r="M354" s="7" t="str">
        <f>IF(Table1[[#This Row],[discounted_price]]&lt;200, "&lt;200", IF(Table1[[#This Row],[discounted_price]]&lt;=500, "200-500", "&gt;500"))</f>
        <v>200-500</v>
      </c>
      <c r="N354" s="5">
        <v>4.0999999999999996</v>
      </c>
      <c r="O354" s="8">
        <v>363713</v>
      </c>
      <c r="P354" s="9" t="str">
        <f>IF(Table1[[#This Row],[rating_count]]&gt;1000, "More than 1000", "Fewer than 1000")</f>
        <v>More than 1000</v>
      </c>
      <c r="Q354" s="8">
        <f>IFERROR( VALUE(Table1[[#This Row],[rating]]) * VALUE((Table1[[#This Row],[rating_count]]/1000)), 0)</f>
        <v>1491.2232999999999</v>
      </c>
      <c r="R354" s="6">
        <f>IFERROR( VALUE(Table1[[#This Row],[actual_price]]) * VALUE(Table1[[#This Row],[rating_count]]), 0)</f>
        <v>363349287</v>
      </c>
      <c r="S354" s="5" t="s">
        <v>3118</v>
      </c>
      <c r="T354" s="5" t="s">
        <v>3119</v>
      </c>
      <c r="U354" s="5" t="s">
        <v>3120</v>
      </c>
      <c r="V354" s="5" t="s">
        <v>3121</v>
      </c>
      <c r="W354" s="5" t="s">
        <v>3122</v>
      </c>
      <c r="X354" s="5" t="s">
        <v>3123</v>
      </c>
      <c r="Y354" s="5" t="s">
        <v>3124</v>
      </c>
      <c r="Z354" s="5" t="s">
        <v>3125</v>
      </c>
    </row>
    <row r="355" spans="1:26" ht="15.75">
      <c r="A355" s="5" t="s">
        <v>3126</v>
      </c>
      <c r="B355" s="5" t="s">
        <v>3127</v>
      </c>
      <c r="C355" s="5" t="str">
        <f>LEFT(Table1[[#This Row],[product_name]], 27)</f>
        <v>SanDisk Ultra¬Æ microSDXC‚Ñ</v>
      </c>
      <c r="D355" s="5" t="s">
        <v>3024</v>
      </c>
      <c r="E355" s="5" t="str">
        <f>TRIM(LEFT(Table1[[#This Row],[category]], FIND("|", Table1[[#This Row],[category]]) - 1))</f>
        <v>Electronics</v>
      </c>
      <c r="F355" s="5" t="str">
        <f>TRIM(MID(Table1[[#This Row],[category]], FIND("|", Table1[[#This Row],[category]]) + 1, FIND("|", Table1[[#This Row],[category]], FIND("|", Table1[[#This Row],[category]]) + 1) - FIND("|", Table1[[#This Row],[category]]) - 1))</f>
        <v>Accessories</v>
      </c>
      <c r="G355" s="5" t="str">
        <f>TRIM(MID(Table1[[#This Row],[category]], FIND("|", Table1[[#This Row],[category]], FIND("|", Table1[[#This Row],[category]]) + 1) + 1, FIND("|", Table1[[#This Row],[category]], FIND("|", Table1[[#This Row],[category]], FIND("|", Table1[[#This Row],[category]]) + 1) + 1) - FIND("|", Table1[[#This Row],[category]], FIND("|", Table1[[#This Row],[category]]) + 1) - 1))</f>
        <v>MemoryCards</v>
      </c>
      <c r="H355" s="5">
        <v>959</v>
      </c>
      <c r="I355" s="6">
        <v>1800</v>
      </c>
      <c r="J355" s="7">
        <v>0.47</v>
      </c>
      <c r="K355" s="7" t="str">
        <f>IF(Table1[[#This Row],[discount_percentage]]&gt;=50%, "YES", "NO")</f>
        <v>NO</v>
      </c>
      <c r="L355" s="7" t="str">
        <f>IF(Table1[[#This Row],[discount_percentage]]&lt;20%, "&lt;20%", IF(Table1[[#This Row],[discount_percentage]]&lt;=40%, "20%-40%", IF(Table1[[#This Row],[discount_percentage]]&lt;=60%, "41%-60%", IF(Table1[[#This Row],[discount_percentage]]&lt;=80%, "61%-80%", "&gt;80%"))))</f>
        <v>41%-60%</v>
      </c>
      <c r="M355" s="7" t="str">
        <f>IF(Table1[[#This Row],[discounted_price]]&lt;200, "&lt;200", IF(Table1[[#This Row],[discounted_price]]&lt;=500, "200-500", "&gt;500"))</f>
        <v>&gt;500</v>
      </c>
      <c r="N355" s="5">
        <v>4.4000000000000004</v>
      </c>
      <c r="O355" s="8">
        <v>67259</v>
      </c>
      <c r="P355" s="9" t="str">
        <f>IF(Table1[[#This Row],[rating_count]]&gt;1000, "More than 1000", "Fewer than 1000")</f>
        <v>More than 1000</v>
      </c>
      <c r="Q355" s="8">
        <f>IFERROR( VALUE(Table1[[#This Row],[rating]]) * VALUE((Table1[[#This Row],[rating_count]]/1000)), 0)</f>
        <v>295.93960000000004</v>
      </c>
      <c r="R355" s="6">
        <f>IFERROR( VALUE(Table1[[#This Row],[actual_price]]) * VALUE(Table1[[#This Row],[rating_count]]), 0)</f>
        <v>121066200</v>
      </c>
      <c r="S355" s="5" t="s">
        <v>3025</v>
      </c>
      <c r="T355" s="5" t="s">
        <v>3026</v>
      </c>
      <c r="U355" s="5" t="s">
        <v>3027</v>
      </c>
      <c r="V355" s="5" t="s">
        <v>3028</v>
      </c>
      <c r="W355" s="5" t="s">
        <v>3029</v>
      </c>
      <c r="X355" s="5" t="s">
        <v>3030</v>
      </c>
      <c r="Y355" s="5" t="s">
        <v>3128</v>
      </c>
      <c r="Z355" s="5" t="s">
        <v>3129</v>
      </c>
    </row>
    <row r="356" spans="1:26" ht="15.75">
      <c r="A356" s="5" t="s">
        <v>3130</v>
      </c>
      <c r="B356" s="5" t="s">
        <v>3131</v>
      </c>
      <c r="C356" s="5" t="str">
        <f>LEFT(Table1[[#This Row],[product_name]], 27)</f>
        <v>Samsung Galaxy M04 Light Gr</v>
      </c>
      <c r="D356" s="5" t="s">
        <v>2990</v>
      </c>
      <c r="E356" s="5" t="str">
        <f>TRIM(LEFT(Table1[[#This Row],[category]], FIND("|", Table1[[#This Row],[category]]) - 1))</f>
        <v>Electronics</v>
      </c>
      <c r="F356" s="5" t="str">
        <f>TRIM(MID(Table1[[#This Row],[category]], FIND("|", Table1[[#This Row],[category]]) + 1, FIND("|", Table1[[#This Row],[category]], FIND("|", Table1[[#This Row],[category]]) + 1) - FIND("|", Table1[[#This Row],[category]]) - 1))</f>
        <v>Mobiles&amp;Accessories</v>
      </c>
      <c r="G35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56" s="6">
        <v>9499</v>
      </c>
      <c r="I356" s="6">
        <v>11999</v>
      </c>
      <c r="J356" s="7">
        <v>0.21</v>
      </c>
      <c r="K356" s="7" t="str">
        <f>IF(Table1[[#This Row],[discount_percentage]]&gt;=50%, "YES", "NO")</f>
        <v>NO</v>
      </c>
      <c r="L356" s="7" t="str">
        <f>IF(Table1[[#This Row],[discount_percentage]]&lt;20%, "&lt;20%", IF(Table1[[#This Row],[discount_percentage]]&lt;=40%, "20%-40%", IF(Table1[[#This Row],[discount_percentage]]&lt;=60%, "41%-60%", IF(Table1[[#This Row],[discount_percentage]]&lt;=80%, "61%-80%", "&gt;80%"))))</f>
        <v>20%-40%</v>
      </c>
      <c r="M356" s="7" t="str">
        <f>IF(Table1[[#This Row],[discounted_price]]&lt;200, "&lt;200", IF(Table1[[#This Row],[discounted_price]]&lt;=500, "200-500", "&gt;500"))</f>
        <v>&gt;500</v>
      </c>
      <c r="N356" s="5">
        <v>4.2</v>
      </c>
      <c r="O356" s="8">
        <v>284</v>
      </c>
      <c r="P356" s="9" t="str">
        <f>IF(Table1[[#This Row],[rating_count]]&gt;1000, "More than 1000", "Fewer than 1000")</f>
        <v>Fewer than 1000</v>
      </c>
      <c r="Q356" s="8">
        <f>IFERROR( VALUE(Table1[[#This Row],[rating]]) * VALUE((Table1[[#This Row],[rating_count]]/1000)), 0)</f>
        <v>1.1927999999999999</v>
      </c>
      <c r="R356" s="6">
        <f>IFERROR( VALUE(Table1[[#This Row],[actual_price]]) * VALUE(Table1[[#This Row],[rating_count]]), 0)</f>
        <v>3407716</v>
      </c>
      <c r="S356" s="5" t="s">
        <v>3077</v>
      </c>
      <c r="T356" s="5" t="s">
        <v>3078</v>
      </c>
      <c r="U356" s="5" t="s">
        <v>3079</v>
      </c>
      <c r="V356" s="5" t="s">
        <v>3080</v>
      </c>
      <c r="W356" s="5" t="s">
        <v>3081</v>
      </c>
      <c r="X356" s="5" t="s">
        <v>3082</v>
      </c>
      <c r="Y356" s="5" t="s">
        <v>3132</v>
      </c>
      <c r="Z356" s="5" t="s">
        <v>3133</v>
      </c>
    </row>
    <row r="357" spans="1:26" ht="15.75">
      <c r="A357" s="5" t="s">
        <v>3134</v>
      </c>
      <c r="B357" s="5" t="s">
        <v>3135</v>
      </c>
      <c r="C357" s="5" t="str">
        <f>LEFT(Table1[[#This Row],[product_name]], 27)</f>
        <v>MI 10000mAh Lithium Ion, Li</v>
      </c>
      <c r="D357" s="5" t="s">
        <v>2979</v>
      </c>
      <c r="E357" s="5" t="str">
        <f>TRIM(LEFT(Table1[[#This Row],[category]], FIND("|", Table1[[#This Row],[category]]) - 1))</f>
        <v>Electronics</v>
      </c>
      <c r="F357" s="5" t="str">
        <f>TRIM(MID(Table1[[#This Row],[category]], FIND("|", Table1[[#This Row],[category]]) + 1, FIND("|", Table1[[#This Row],[category]], FIND("|", Table1[[#This Row],[category]]) + 1) - FIND("|", Table1[[#This Row],[category]]) - 1))</f>
        <v>Mobiles&amp;Accessories</v>
      </c>
      <c r="G35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57" s="6">
        <v>1499</v>
      </c>
      <c r="I357" s="6">
        <v>2499</v>
      </c>
      <c r="J357" s="7">
        <v>0.4</v>
      </c>
      <c r="K357" s="7" t="str">
        <f>IF(Table1[[#This Row],[discount_percentage]]&gt;=50%, "YES", "NO")</f>
        <v>NO</v>
      </c>
      <c r="L357" s="7" t="str">
        <f>IF(Table1[[#This Row],[discount_percentage]]&lt;20%, "&lt;20%", IF(Table1[[#This Row],[discount_percentage]]&lt;=40%, "20%-40%", IF(Table1[[#This Row],[discount_percentage]]&lt;=60%, "41%-60%", IF(Table1[[#This Row],[discount_percentage]]&lt;=80%, "61%-80%", "&gt;80%"))))</f>
        <v>20%-40%</v>
      </c>
      <c r="M357" s="7" t="str">
        <f>IF(Table1[[#This Row],[discounted_price]]&lt;200, "&lt;200", IF(Table1[[#This Row],[discounted_price]]&lt;=500, "200-500", "&gt;500"))</f>
        <v>&gt;500</v>
      </c>
      <c r="N357" s="5">
        <v>4.3</v>
      </c>
      <c r="O357" s="8">
        <v>15970</v>
      </c>
      <c r="P357" s="9" t="str">
        <f>IF(Table1[[#This Row],[rating_count]]&gt;1000, "More than 1000", "Fewer than 1000")</f>
        <v>More than 1000</v>
      </c>
      <c r="Q357" s="8">
        <f>IFERROR( VALUE(Table1[[#This Row],[rating]]) * VALUE((Table1[[#This Row],[rating_count]]/1000)), 0)</f>
        <v>68.671000000000006</v>
      </c>
      <c r="R357" s="6">
        <f>IFERROR( VALUE(Table1[[#This Row],[actual_price]]) * VALUE(Table1[[#This Row],[rating_count]]), 0)</f>
        <v>39909030</v>
      </c>
      <c r="S357" s="5" t="s">
        <v>3136</v>
      </c>
      <c r="T357" s="5" t="s">
        <v>3137</v>
      </c>
      <c r="U357" s="5" t="s">
        <v>3138</v>
      </c>
      <c r="V357" s="5" t="s">
        <v>3139</v>
      </c>
      <c r="W357" s="5" t="s">
        <v>3140</v>
      </c>
      <c r="X357" s="5" t="s">
        <v>3141</v>
      </c>
      <c r="Y357" s="5" t="s">
        <v>3142</v>
      </c>
      <c r="Z357" s="5" t="s">
        <v>3143</v>
      </c>
    </row>
    <row r="358" spans="1:26" ht="15.75">
      <c r="A358" s="5" t="s">
        <v>3144</v>
      </c>
      <c r="B358" s="5" t="s">
        <v>3145</v>
      </c>
      <c r="C358" s="5" t="str">
        <f>LEFT(Table1[[#This Row],[product_name]], 27)</f>
        <v>Mi 10000mAH Li-Polymer, Mic</v>
      </c>
      <c r="D358" s="5" t="s">
        <v>2979</v>
      </c>
      <c r="E358" s="5" t="str">
        <f>TRIM(LEFT(Table1[[#This Row],[category]], FIND("|", Table1[[#This Row],[category]]) - 1))</f>
        <v>Electronics</v>
      </c>
      <c r="F358" s="5" t="str">
        <f>TRIM(MID(Table1[[#This Row],[category]], FIND("|", Table1[[#This Row],[category]]) + 1, FIND("|", Table1[[#This Row],[category]], FIND("|", Table1[[#This Row],[category]]) + 1) - FIND("|", Table1[[#This Row],[category]]) - 1))</f>
        <v>Mobiles&amp;Accessories</v>
      </c>
      <c r="G35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58" s="6">
        <v>1149</v>
      </c>
      <c r="I358" s="6">
        <v>2199</v>
      </c>
      <c r="J358" s="7">
        <v>0.48</v>
      </c>
      <c r="K358" s="7" t="str">
        <f>IF(Table1[[#This Row],[discount_percentage]]&gt;=50%, "YES", "NO")</f>
        <v>NO</v>
      </c>
      <c r="L358" s="7" t="str">
        <f>IF(Table1[[#This Row],[discount_percentage]]&lt;20%, "&lt;20%", IF(Table1[[#This Row],[discount_percentage]]&lt;=40%, "20%-40%", IF(Table1[[#This Row],[discount_percentage]]&lt;=60%, "41%-60%", IF(Table1[[#This Row],[discount_percentage]]&lt;=80%, "61%-80%", "&gt;80%"))))</f>
        <v>41%-60%</v>
      </c>
      <c r="M358" s="7" t="str">
        <f>IF(Table1[[#This Row],[discounted_price]]&lt;200, "&lt;200", IF(Table1[[#This Row],[discounted_price]]&lt;=500, "200-500", "&gt;500"))</f>
        <v>&gt;500</v>
      </c>
      <c r="N358" s="5">
        <v>4.3</v>
      </c>
      <c r="O358" s="8">
        <v>178912</v>
      </c>
      <c r="P358" s="9" t="str">
        <f>IF(Table1[[#This Row],[rating_count]]&gt;1000, "More than 1000", "Fewer than 1000")</f>
        <v>More than 1000</v>
      </c>
      <c r="Q358" s="8">
        <f>IFERROR( VALUE(Table1[[#This Row],[rating]]) * VALUE((Table1[[#This Row],[rating_count]]/1000)), 0)</f>
        <v>769.32159999999999</v>
      </c>
      <c r="R358" s="6">
        <f>IFERROR( VALUE(Table1[[#This Row],[actual_price]]) * VALUE(Table1[[#This Row],[rating_count]]), 0)</f>
        <v>393427488</v>
      </c>
      <c r="S358" s="5" t="s">
        <v>3146</v>
      </c>
      <c r="T358" s="5" t="s">
        <v>2981</v>
      </c>
      <c r="U358" s="5" t="s">
        <v>2982</v>
      </c>
      <c r="V358" s="5" t="s">
        <v>2983</v>
      </c>
      <c r="W358" s="5" t="s">
        <v>2984</v>
      </c>
      <c r="X358" s="5" t="s">
        <v>2985</v>
      </c>
      <c r="Y358" s="5" t="s">
        <v>3147</v>
      </c>
      <c r="Z358" s="5" t="s">
        <v>3148</v>
      </c>
    </row>
    <row r="359" spans="1:26" ht="15.75">
      <c r="A359" s="5" t="s">
        <v>3149</v>
      </c>
      <c r="B359" s="5" t="s">
        <v>3150</v>
      </c>
      <c r="C359" s="5" t="str">
        <f>LEFT(Table1[[#This Row],[product_name]], 27)</f>
        <v>ELV Car Mount Adjustable Ca</v>
      </c>
      <c r="D359" s="5" t="s">
        <v>3151</v>
      </c>
      <c r="E359" s="5" t="str">
        <f>TRIM(LEFT(Table1[[#This Row],[category]], FIND("|", Table1[[#This Row],[category]]) - 1))</f>
        <v>Electronics</v>
      </c>
      <c r="F359" s="5" t="str">
        <f>TRIM(MID(Table1[[#This Row],[category]], FIND("|", Table1[[#This Row],[category]]) + 1, FIND("|", Table1[[#This Row],[category]], FIND("|", Table1[[#This Row],[category]]) + 1) - FIND("|", Table1[[#This Row],[category]]) - 1))</f>
        <v>Mobiles&amp;Accessories</v>
      </c>
      <c r="G35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59" s="5">
        <v>349</v>
      </c>
      <c r="I359" s="6">
        <v>999</v>
      </c>
      <c r="J359" s="7">
        <v>0.65</v>
      </c>
      <c r="K359" s="7" t="str">
        <f>IF(Table1[[#This Row],[discount_percentage]]&gt;=50%, "YES", "NO")</f>
        <v>YES</v>
      </c>
      <c r="L359" s="7" t="str">
        <f>IF(Table1[[#This Row],[discount_percentage]]&lt;20%, "&lt;20%", IF(Table1[[#This Row],[discount_percentage]]&lt;=40%, "20%-40%", IF(Table1[[#This Row],[discount_percentage]]&lt;=60%, "41%-60%", IF(Table1[[#This Row],[discount_percentage]]&lt;=80%, "61%-80%", "&gt;80%"))))</f>
        <v>61%-80%</v>
      </c>
      <c r="M359" s="7" t="str">
        <f>IF(Table1[[#This Row],[discounted_price]]&lt;200, "&lt;200", IF(Table1[[#This Row],[discounted_price]]&lt;=500, "200-500", "&gt;500"))</f>
        <v>200-500</v>
      </c>
      <c r="N359" s="5">
        <v>3.9</v>
      </c>
      <c r="O359" s="8">
        <v>46399</v>
      </c>
      <c r="P359" s="9" t="str">
        <f>IF(Table1[[#This Row],[rating_count]]&gt;1000, "More than 1000", "Fewer than 1000")</f>
        <v>More than 1000</v>
      </c>
      <c r="Q359" s="8">
        <f>IFERROR( VALUE(Table1[[#This Row],[rating]]) * VALUE((Table1[[#This Row],[rating_count]]/1000)), 0)</f>
        <v>180.95609999999999</v>
      </c>
      <c r="R359" s="6">
        <f>IFERROR( VALUE(Table1[[#This Row],[actual_price]]) * VALUE(Table1[[#This Row],[rating_count]]), 0)</f>
        <v>46352601</v>
      </c>
      <c r="S359" s="5" t="s">
        <v>3152</v>
      </c>
      <c r="T359" s="5" t="s">
        <v>3153</v>
      </c>
      <c r="U359" s="5" t="s">
        <v>3154</v>
      </c>
      <c r="V359" s="5" t="s">
        <v>3155</v>
      </c>
      <c r="W359" s="5" t="s">
        <v>3156</v>
      </c>
      <c r="X359" s="5" t="s">
        <v>3157</v>
      </c>
      <c r="Y359" s="5" t="s">
        <v>3158</v>
      </c>
      <c r="Z359" s="5" t="s">
        <v>3159</v>
      </c>
    </row>
    <row r="360" spans="1:26" ht="15.75">
      <c r="A360" s="5" t="s">
        <v>3160</v>
      </c>
      <c r="B360" s="5" t="s">
        <v>3161</v>
      </c>
      <c r="C360" s="5" t="str">
        <f>LEFT(Table1[[#This Row],[product_name]], 27)</f>
        <v>Samsung 25W USB Travel Adap</v>
      </c>
      <c r="D360" s="5" t="s">
        <v>3162</v>
      </c>
      <c r="E360" s="5" t="str">
        <f>TRIM(LEFT(Table1[[#This Row],[category]], FIND("|", Table1[[#This Row],[category]]) - 1))</f>
        <v>Electronics</v>
      </c>
      <c r="F360" s="5" t="str">
        <f>TRIM(MID(Table1[[#This Row],[category]], FIND("|", Table1[[#This Row],[category]]) + 1, FIND("|", Table1[[#This Row],[category]], FIND("|", Table1[[#This Row],[category]]) + 1) - FIND("|", Table1[[#This Row],[category]]) - 1))</f>
        <v>Mobiles&amp;Accessories</v>
      </c>
      <c r="G36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60" s="6">
        <v>1219</v>
      </c>
      <c r="I360" s="6">
        <v>1699</v>
      </c>
      <c r="J360" s="7">
        <v>0.28000000000000003</v>
      </c>
      <c r="K360" s="7" t="str">
        <f>IF(Table1[[#This Row],[discount_percentage]]&gt;=50%, "YES", "NO")</f>
        <v>NO</v>
      </c>
      <c r="L360" s="7" t="str">
        <f>IF(Table1[[#This Row],[discount_percentage]]&lt;20%, "&lt;20%", IF(Table1[[#This Row],[discount_percentage]]&lt;=40%, "20%-40%", IF(Table1[[#This Row],[discount_percentage]]&lt;=60%, "41%-60%", IF(Table1[[#This Row],[discount_percentage]]&lt;=80%, "61%-80%", "&gt;80%"))))</f>
        <v>20%-40%</v>
      </c>
      <c r="M360" s="7" t="str">
        <f>IF(Table1[[#This Row],[discounted_price]]&lt;200, "&lt;200", IF(Table1[[#This Row],[discounted_price]]&lt;=500, "200-500", "&gt;500"))</f>
        <v>&gt;500</v>
      </c>
      <c r="N360" s="5">
        <v>4.4000000000000004</v>
      </c>
      <c r="O360" s="8">
        <v>8891</v>
      </c>
      <c r="P360" s="9" t="str">
        <f>IF(Table1[[#This Row],[rating_count]]&gt;1000, "More than 1000", "Fewer than 1000")</f>
        <v>More than 1000</v>
      </c>
      <c r="Q360" s="8">
        <f>IFERROR( VALUE(Table1[[#This Row],[rating]]) * VALUE((Table1[[#This Row],[rating_count]]/1000)), 0)</f>
        <v>39.120400000000004</v>
      </c>
      <c r="R360" s="6">
        <f>IFERROR( VALUE(Table1[[#This Row],[actual_price]]) * VALUE(Table1[[#This Row],[rating_count]]), 0)</f>
        <v>15105809</v>
      </c>
      <c r="S360" s="5" t="s">
        <v>3163</v>
      </c>
      <c r="T360" s="5" t="s">
        <v>3164</v>
      </c>
      <c r="U360" s="5" t="s">
        <v>3165</v>
      </c>
      <c r="V360" s="5" t="s">
        <v>3166</v>
      </c>
      <c r="W360" s="5" t="s">
        <v>3167</v>
      </c>
      <c r="X360" s="5" t="s">
        <v>3168</v>
      </c>
      <c r="Y360" s="5" t="s">
        <v>3169</v>
      </c>
      <c r="Z360" s="5" t="s">
        <v>3170</v>
      </c>
    </row>
    <row r="361" spans="1:26" ht="15.75">
      <c r="A361" s="5" t="s">
        <v>3171</v>
      </c>
      <c r="B361" s="5" t="s">
        <v>3172</v>
      </c>
      <c r="C361" s="5" t="str">
        <f>LEFT(Table1[[#This Row],[product_name]], 27)</f>
        <v xml:space="preserve">Noise ColorFit Pulse Grand </v>
      </c>
      <c r="D361" s="5" t="s">
        <v>2948</v>
      </c>
      <c r="E361" s="5" t="str">
        <f>TRIM(LEFT(Table1[[#This Row],[category]], FIND("|", Table1[[#This Row],[category]]) - 1))</f>
        <v>Electronics</v>
      </c>
      <c r="F361" s="5" t="str">
        <f>TRIM(MID(Table1[[#This Row],[category]], FIND("|", Table1[[#This Row],[category]]) + 1, FIND("|", Table1[[#This Row],[category]], FIND("|", Table1[[#This Row],[category]]) + 1) - FIND("|", Table1[[#This Row],[category]]) - 1))</f>
        <v>WearableTechnology</v>
      </c>
      <c r="G361" s="5" t="e">
        <f>TRIM(MID(Table1[[#This Row],[category]], FIND("|", Table1[[#This Row],[category]], FIND("|", Table1[[#This Row],[category]]) + 1) + 1, FIND("|", Table1[[#This Row],[category]], FIND("|", Table1[[#This Row],[category]], FIND("|", Table1[[#This Row],[category]]) + 1) + 1) - FIND("|", Table1[[#This Row],[category]], FIND("|", Table1[[#This Row],[category]]) + 1) - 1))</f>
        <v>#VALUE!</v>
      </c>
      <c r="H361" s="6">
        <v>1599</v>
      </c>
      <c r="I361" s="6">
        <v>3999</v>
      </c>
      <c r="J361" s="7">
        <v>0.6</v>
      </c>
      <c r="K361" s="7" t="str">
        <f>IF(Table1[[#This Row],[discount_percentage]]&gt;=50%, "YES", "NO")</f>
        <v>YES</v>
      </c>
      <c r="L361" s="7" t="str">
        <f>IF(Table1[[#This Row],[discount_percentage]]&lt;20%, "&lt;20%", IF(Table1[[#This Row],[discount_percentage]]&lt;=40%, "20%-40%", IF(Table1[[#This Row],[discount_percentage]]&lt;=60%, "41%-60%", IF(Table1[[#This Row],[discount_percentage]]&lt;=80%, "61%-80%", "&gt;80%"))))</f>
        <v>41%-60%</v>
      </c>
      <c r="M361" s="7" t="str">
        <f>IF(Table1[[#This Row],[discounted_price]]&lt;200, "&lt;200", IF(Table1[[#This Row],[discounted_price]]&lt;=500, "200-500", "&gt;500"))</f>
        <v>&gt;500</v>
      </c>
      <c r="N361" s="5">
        <v>4</v>
      </c>
      <c r="O361" s="8">
        <v>30254</v>
      </c>
      <c r="P361" s="9" t="str">
        <f>IF(Table1[[#This Row],[rating_count]]&gt;1000, "More than 1000", "Fewer than 1000")</f>
        <v>More than 1000</v>
      </c>
      <c r="Q361" s="8">
        <f>IFERROR( VALUE(Table1[[#This Row],[rating]]) * VALUE((Table1[[#This Row],[rating_count]]/1000)), 0)</f>
        <v>121.01600000000001</v>
      </c>
      <c r="R361" s="6">
        <f>IFERROR( VALUE(Table1[[#This Row],[actual_price]]) * VALUE(Table1[[#This Row],[rating_count]]), 0)</f>
        <v>120985746</v>
      </c>
      <c r="S361" s="5" t="s">
        <v>3173</v>
      </c>
      <c r="T361" s="5" t="s">
        <v>3174</v>
      </c>
      <c r="U361" s="5" t="s">
        <v>3175</v>
      </c>
      <c r="V361" s="5" t="s">
        <v>3176</v>
      </c>
      <c r="W361" s="5" t="s">
        <v>3177</v>
      </c>
      <c r="X361" s="5" t="s">
        <v>3178</v>
      </c>
      <c r="Y361" s="5" t="s">
        <v>3179</v>
      </c>
      <c r="Z361" s="5" t="s">
        <v>3180</v>
      </c>
    </row>
    <row r="362" spans="1:26" ht="15.75">
      <c r="A362" s="5" t="s">
        <v>3181</v>
      </c>
      <c r="B362" s="5" t="s">
        <v>3182</v>
      </c>
      <c r="C362" s="5" t="str">
        <f>LEFT(Table1[[#This Row],[product_name]], 27)</f>
        <v>Fire-Boltt Ninja 3 Smartwat</v>
      </c>
      <c r="D362" s="5" t="s">
        <v>2948</v>
      </c>
      <c r="E362" s="5" t="str">
        <f>TRIM(LEFT(Table1[[#This Row],[category]], FIND("|", Table1[[#This Row],[category]]) - 1))</f>
        <v>Electronics</v>
      </c>
      <c r="F362" s="5" t="str">
        <f>TRIM(MID(Table1[[#This Row],[category]], FIND("|", Table1[[#This Row],[category]]) + 1, FIND("|", Table1[[#This Row],[category]], FIND("|", Table1[[#This Row],[category]]) + 1) - FIND("|", Table1[[#This Row],[category]]) - 1))</f>
        <v>WearableTechnology</v>
      </c>
      <c r="G362" s="5" t="e">
        <f>TRIM(MID(Table1[[#This Row],[category]], FIND("|", Table1[[#This Row],[category]], FIND("|", Table1[[#This Row],[category]]) + 1) + 1, FIND("|", Table1[[#This Row],[category]], FIND("|", Table1[[#This Row],[category]], FIND("|", Table1[[#This Row],[category]]) + 1) + 1) - FIND("|", Table1[[#This Row],[category]], FIND("|", Table1[[#This Row],[category]]) + 1) - 1))</f>
        <v>#VALUE!</v>
      </c>
      <c r="H362" s="6">
        <v>1499</v>
      </c>
      <c r="I362" s="6">
        <v>7999</v>
      </c>
      <c r="J362" s="7">
        <v>0.81</v>
      </c>
      <c r="K362" s="7" t="str">
        <f>IF(Table1[[#This Row],[discount_percentage]]&gt;=50%, "YES", "NO")</f>
        <v>YES</v>
      </c>
      <c r="L362" s="7" t="str">
        <f>IF(Table1[[#This Row],[discount_percentage]]&lt;20%, "&lt;20%", IF(Table1[[#This Row],[discount_percentage]]&lt;=40%, "20%-40%", IF(Table1[[#This Row],[discount_percentage]]&lt;=60%, "41%-60%", IF(Table1[[#This Row],[discount_percentage]]&lt;=80%, "61%-80%", "&gt;80%"))))</f>
        <v>&gt;80%</v>
      </c>
      <c r="M362" s="7" t="str">
        <f>IF(Table1[[#This Row],[discounted_price]]&lt;200, "&lt;200", IF(Table1[[#This Row],[discounted_price]]&lt;=500, "200-500", "&gt;500"))</f>
        <v>&gt;500</v>
      </c>
      <c r="N362" s="5">
        <v>4.2</v>
      </c>
      <c r="O362" s="8">
        <v>22636</v>
      </c>
      <c r="P362" s="9" t="str">
        <f>IF(Table1[[#This Row],[rating_count]]&gt;1000, "More than 1000", "Fewer than 1000")</f>
        <v>More than 1000</v>
      </c>
      <c r="Q362" s="8">
        <f>IFERROR( VALUE(Table1[[#This Row],[rating]]) * VALUE((Table1[[#This Row],[rating_count]]/1000)), 0)</f>
        <v>95.071200000000005</v>
      </c>
      <c r="R362" s="6">
        <f>IFERROR( VALUE(Table1[[#This Row],[actual_price]]) * VALUE(Table1[[#This Row],[rating_count]]), 0)</f>
        <v>181065364</v>
      </c>
      <c r="S362" s="5" t="s">
        <v>3183</v>
      </c>
      <c r="T362" s="5" t="s">
        <v>3184</v>
      </c>
      <c r="U362" s="5" t="s">
        <v>3185</v>
      </c>
      <c r="V362" s="5" t="s">
        <v>3186</v>
      </c>
      <c r="W362" s="5" t="s">
        <v>3187</v>
      </c>
      <c r="X362" s="5" t="s">
        <v>3188</v>
      </c>
      <c r="Y362" s="5" t="s">
        <v>3189</v>
      </c>
      <c r="Z362" s="5" t="s">
        <v>3190</v>
      </c>
    </row>
    <row r="363" spans="1:26" ht="15.75">
      <c r="A363" s="5" t="s">
        <v>3191</v>
      </c>
      <c r="B363" s="5" t="s">
        <v>3192</v>
      </c>
      <c r="C363" s="5" t="str">
        <f>LEFT(Table1[[#This Row],[product_name]], 27)</f>
        <v>Samsung Galaxy M33 5G (Myst</v>
      </c>
      <c r="D363" s="5" t="s">
        <v>2990</v>
      </c>
      <c r="E363" s="5" t="str">
        <f>TRIM(LEFT(Table1[[#This Row],[category]], FIND("|", Table1[[#This Row],[category]]) - 1))</f>
        <v>Electronics</v>
      </c>
      <c r="F363" s="5" t="str">
        <f>TRIM(MID(Table1[[#This Row],[category]], FIND("|", Table1[[#This Row],[category]]) + 1, FIND("|", Table1[[#This Row],[category]], FIND("|", Table1[[#This Row],[category]]) + 1) - FIND("|", Table1[[#This Row],[category]]) - 1))</f>
        <v>Mobiles&amp;Accessories</v>
      </c>
      <c r="G36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63" s="6">
        <v>18499</v>
      </c>
      <c r="I363" s="6">
        <v>25999</v>
      </c>
      <c r="J363" s="7">
        <v>0.28999999999999998</v>
      </c>
      <c r="K363" s="7" t="str">
        <f>IF(Table1[[#This Row],[discount_percentage]]&gt;=50%, "YES", "NO")</f>
        <v>NO</v>
      </c>
      <c r="L363" s="7" t="str">
        <f>IF(Table1[[#This Row],[discount_percentage]]&lt;20%, "&lt;20%", IF(Table1[[#This Row],[discount_percentage]]&lt;=40%, "20%-40%", IF(Table1[[#This Row],[discount_percentage]]&lt;=60%, "41%-60%", IF(Table1[[#This Row],[discount_percentage]]&lt;=80%, "61%-80%", "&gt;80%"))))</f>
        <v>20%-40%</v>
      </c>
      <c r="M363" s="7" t="str">
        <f>IF(Table1[[#This Row],[discounted_price]]&lt;200, "&lt;200", IF(Table1[[#This Row],[discounted_price]]&lt;=500, "200-500", "&gt;500"))</f>
        <v>&gt;500</v>
      </c>
      <c r="N363" s="5">
        <v>4.0999999999999996</v>
      </c>
      <c r="O363" s="8">
        <v>22318</v>
      </c>
      <c r="P363" s="9" t="str">
        <f>IF(Table1[[#This Row],[rating_count]]&gt;1000, "More than 1000", "Fewer than 1000")</f>
        <v>More than 1000</v>
      </c>
      <c r="Q363" s="8">
        <f>IFERROR( VALUE(Table1[[#This Row],[rating]]) * VALUE((Table1[[#This Row],[rating_count]]/1000)), 0)</f>
        <v>91.503799999999998</v>
      </c>
      <c r="R363" s="6">
        <f>IFERROR( VALUE(Table1[[#This Row],[actual_price]]) * VALUE(Table1[[#This Row],[rating_count]]), 0)</f>
        <v>580245682</v>
      </c>
      <c r="S363" s="5" t="s">
        <v>3193</v>
      </c>
      <c r="T363" s="5" t="s">
        <v>3194</v>
      </c>
      <c r="U363" s="5" t="s">
        <v>3195</v>
      </c>
      <c r="V363" s="5" t="s">
        <v>3196</v>
      </c>
      <c r="W363" s="5" t="s">
        <v>3197</v>
      </c>
      <c r="X363" s="5" t="s">
        <v>3198</v>
      </c>
      <c r="Y363" s="5" t="s">
        <v>3199</v>
      </c>
      <c r="Z363" s="5" t="s">
        <v>3200</v>
      </c>
    </row>
    <row r="364" spans="1:26" ht="15.75">
      <c r="A364" s="5" t="s">
        <v>3201</v>
      </c>
      <c r="B364" s="5" t="s">
        <v>3202</v>
      </c>
      <c r="C364" s="5" t="str">
        <f>LEFT(Table1[[#This Row],[product_name]], 27)</f>
        <v>SanDisk Ultra microSD UHS-I</v>
      </c>
      <c r="D364" s="5" t="s">
        <v>3024</v>
      </c>
      <c r="E364" s="5" t="str">
        <f>TRIM(LEFT(Table1[[#This Row],[category]], FIND("|", Table1[[#This Row],[category]]) - 1))</f>
        <v>Electronics</v>
      </c>
      <c r="F364" s="5" t="str">
        <f>TRIM(MID(Table1[[#This Row],[category]], FIND("|", Table1[[#This Row],[category]]) + 1, FIND("|", Table1[[#This Row],[category]], FIND("|", Table1[[#This Row],[category]]) + 1) - FIND("|", Table1[[#This Row],[category]]) - 1))</f>
        <v>Accessories</v>
      </c>
      <c r="G364" s="5" t="str">
        <f>TRIM(MID(Table1[[#This Row],[category]], FIND("|", Table1[[#This Row],[category]], FIND("|", Table1[[#This Row],[category]]) + 1) + 1, FIND("|", Table1[[#This Row],[category]], FIND("|", Table1[[#This Row],[category]], FIND("|", Table1[[#This Row],[category]]) + 1) + 1) - FIND("|", Table1[[#This Row],[category]], FIND("|", Table1[[#This Row],[category]]) + 1) - 1))</f>
        <v>MemoryCards</v>
      </c>
      <c r="H364" s="5">
        <v>369</v>
      </c>
      <c r="I364" s="6">
        <v>700</v>
      </c>
      <c r="J364" s="7">
        <v>0.47</v>
      </c>
      <c r="K364" s="7" t="str">
        <f>IF(Table1[[#This Row],[discount_percentage]]&gt;=50%, "YES", "NO")</f>
        <v>NO</v>
      </c>
      <c r="L364" s="7" t="str">
        <f>IF(Table1[[#This Row],[discount_percentage]]&lt;20%, "&lt;20%", IF(Table1[[#This Row],[discount_percentage]]&lt;=40%, "20%-40%", IF(Table1[[#This Row],[discount_percentage]]&lt;=60%, "41%-60%", IF(Table1[[#This Row],[discount_percentage]]&lt;=80%, "61%-80%", "&gt;80%"))))</f>
        <v>41%-60%</v>
      </c>
      <c r="M364" s="7" t="str">
        <f>IF(Table1[[#This Row],[discounted_price]]&lt;200, "&lt;200", IF(Table1[[#This Row],[discounted_price]]&lt;=500, "200-500", "&gt;500"))</f>
        <v>200-500</v>
      </c>
      <c r="N364" s="5">
        <v>4.4000000000000004</v>
      </c>
      <c r="O364" s="8">
        <v>67259</v>
      </c>
      <c r="P364" s="9" t="str">
        <f>IF(Table1[[#This Row],[rating_count]]&gt;1000, "More than 1000", "Fewer than 1000")</f>
        <v>More than 1000</v>
      </c>
      <c r="Q364" s="8">
        <f>IFERROR( VALUE(Table1[[#This Row],[rating]]) * VALUE((Table1[[#This Row],[rating_count]]/1000)), 0)</f>
        <v>295.93960000000004</v>
      </c>
      <c r="R364" s="6">
        <f>IFERROR( VALUE(Table1[[#This Row],[actual_price]]) * VALUE(Table1[[#This Row],[rating_count]]), 0)</f>
        <v>47081300</v>
      </c>
      <c r="S364" s="5" t="s">
        <v>3203</v>
      </c>
      <c r="T364" s="5" t="s">
        <v>3026</v>
      </c>
      <c r="U364" s="5" t="s">
        <v>3027</v>
      </c>
      <c r="V364" s="5" t="s">
        <v>3028</v>
      </c>
      <c r="W364" s="5" t="s">
        <v>3029</v>
      </c>
      <c r="X364" s="5" t="s">
        <v>3030</v>
      </c>
      <c r="Y364" s="5" t="s">
        <v>3204</v>
      </c>
      <c r="Z364" s="5" t="s">
        <v>3205</v>
      </c>
    </row>
    <row r="365" spans="1:26" ht="15.75">
      <c r="A365" s="5" t="s">
        <v>3206</v>
      </c>
      <c r="B365" s="5" t="s">
        <v>3207</v>
      </c>
      <c r="C365" s="5" t="str">
        <f>LEFT(Table1[[#This Row],[product_name]], 27)</f>
        <v>Samsung Galaxy M13 (Aqua Gr</v>
      </c>
      <c r="D365" s="5" t="s">
        <v>2990</v>
      </c>
      <c r="E365" s="5" t="str">
        <f>TRIM(LEFT(Table1[[#This Row],[category]], FIND("|", Table1[[#This Row],[category]]) - 1))</f>
        <v>Electronics</v>
      </c>
      <c r="F365" s="5" t="str">
        <f>TRIM(MID(Table1[[#This Row],[category]], FIND("|", Table1[[#This Row],[category]]) + 1, FIND("|", Table1[[#This Row],[category]], FIND("|", Table1[[#This Row],[category]]) + 1) - FIND("|", Table1[[#This Row],[category]]) - 1))</f>
        <v>Mobiles&amp;Accessories</v>
      </c>
      <c r="G36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65" s="6">
        <v>12999</v>
      </c>
      <c r="I365" s="6">
        <v>17999</v>
      </c>
      <c r="J365" s="7">
        <v>0.28000000000000003</v>
      </c>
      <c r="K365" s="7" t="str">
        <f>IF(Table1[[#This Row],[discount_percentage]]&gt;=50%, "YES", "NO")</f>
        <v>NO</v>
      </c>
      <c r="L365" s="7" t="str">
        <f>IF(Table1[[#This Row],[discount_percentage]]&lt;20%, "&lt;20%", IF(Table1[[#This Row],[discount_percentage]]&lt;=40%, "20%-40%", IF(Table1[[#This Row],[discount_percentage]]&lt;=60%, "41%-60%", IF(Table1[[#This Row],[discount_percentage]]&lt;=80%, "61%-80%", "&gt;80%"))))</f>
        <v>20%-40%</v>
      </c>
      <c r="M365" s="7" t="str">
        <f>IF(Table1[[#This Row],[discounted_price]]&lt;200, "&lt;200", IF(Table1[[#This Row],[discounted_price]]&lt;=500, "200-500", "&gt;500"))</f>
        <v>&gt;500</v>
      </c>
      <c r="N365" s="5">
        <v>4.0999999999999996</v>
      </c>
      <c r="O365" s="8">
        <v>18998</v>
      </c>
      <c r="P365" s="9" t="str">
        <f>IF(Table1[[#This Row],[rating_count]]&gt;1000, "More than 1000", "Fewer than 1000")</f>
        <v>More than 1000</v>
      </c>
      <c r="Q365" s="8">
        <f>IFERROR( VALUE(Table1[[#This Row],[rating]]) * VALUE((Table1[[#This Row],[rating_count]]/1000)), 0)</f>
        <v>77.891800000000003</v>
      </c>
      <c r="R365" s="6">
        <f>IFERROR( VALUE(Table1[[#This Row],[actual_price]]) * VALUE(Table1[[#This Row],[rating_count]]), 0)</f>
        <v>341945002</v>
      </c>
      <c r="S365" s="5" t="s">
        <v>3208</v>
      </c>
      <c r="T365" s="5" t="s">
        <v>3209</v>
      </c>
      <c r="U365" s="5" t="s">
        <v>3210</v>
      </c>
      <c r="V365" s="5" t="s">
        <v>3211</v>
      </c>
      <c r="W365" s="5" t="s">
        <v>3212</v>
      </c>
      <c r="X365" s="5" t="s">
        <v>3213</v>
      </c>
      <c r="Y365" s="5" t="s">
        <v>3214</v>
      </c>
      <c r="Z365" s="5" t="s">
        <v>3215</v>
      </c>
    </row>
    <row r="366" spans="1:26" ht="15.75">
      <c r="A366" s="5" t="s">
        <v>3216</v>
      </c>
      <c r="B366" s="5" t="s">
        <v>2947</v>
      </c>
      <c r="C366" s="5" t="str">
        <f>LEFT(Table1[[#This Row],[product_name]], 27)</f>
        <v>Fire-Boltt Ninja Call Pro P</v>
      </c>
      <c r="D366" s="5" t="s">
        <v>2948</v>
      </c>
      <c r="E366" s="5" t="str">
        <f>TRIM(LEFT(Table1[[#This Row],[category]], FIND("|", Table1[[#This Row],[category]]) - 1))</f>
        <v>Electronics</v>
      </c>
      <c r="F366" s="5" t="str">
        <f>TRIM(MID(Table1[[#This Row],[category]], FIND("|", Table1[[#This Row],[category]]) + 1, FIND("|", Table1[[#This Row],[category]], FIND("|", Table1[[#This Row],[category]]) + 1) - FIND("|", Table1[[#This Row],[category]]) - 1))</f>
        <v>WearableTechnology</v>
      </c>
      <c r="G366" s="5" t="e">
        <f>TRIM(MID(Table1[[#This Row],[category]], FIND("|", Table1[[#This Row],[category]], FIND("|", Table1[[#This Row],[category]]) + 1) + 1, FIND("|", Table1[[#This Row],[category]], FIND("|", Table1[[#This Row],[category]], FIND("|", Table1[[#This Row],[category]]) + 1) + 1) - FIND("|", Table1[[#This Row],[category]], FIND("|", Table1[[#This Row],[category]]) + 1) - 1))</f>
        <v>#VALUE!</v>
      </c>
      <c r="H366" s="6">
        <v>1799</v>
      </c>
      <c r="I366" s="6">
        <v>19999</v>
      </c>
      <c r="J366" s="7">
        <v>0.91</v>
      </c>
      <c r="K366" s="7" t="str">
        <f>IF(Table1[[#This Row],[discount_percentage]]&gt;=50%, "YES", "NO")</f>
        <v>YES</v>
      </c>
      <c r="L366" s="7" t="str">
        <f>IF(Table1[[#This Row],[discount_percentage]]&lt;20%, "&lt;20%", IF(Table1[[#This Row],[discount_percentage]]&lt;=40%, "20%-40%", IF(Table1[[#This Row],[discount_percentage]]&lt;=60%, "41%-60%", IF(Table1[[#This Row],[discount_percentage]]&lt;=80%, "61%-80%", "&gt;80%"))))</f>
        <v>&gt;80%</v>
      </c>
      <c r="M366" s="7" t="str">
        <f>IF(Table1[[#This Row],[discounted_price]]&lt;200, "&lt;200", IF(Table1[[#This Row],[discounted_price]]&lt;=500, "200-500", "&gt;500"))</f>
        <v>&gt;500</v>
      </c>
      <c r="N366" s="5">
        <v>4.2</v>
      </c>
      <c r="O366" s="8">
        <v>13937</v>
      </c>
      <c r="P366" s="9" t="str">
        <f>IF(Table1[[#This Row],[rating_count]]&gt;1000, "More than 1000", "Fewer than 1000")</f>
        <v>More than 1000</v>
      </c>
      <c r="Q366" s="8">
        <f>IFERROR( VALUE(Table1[[#This Row],[rating]]) * VALUE((Table1[[#This Row],[rating_count]]/1000)), 0)</f>
        <v>58.535400000000003</v>
      </c>
      <c r="R366" s="6">
        <f>IFERROR( VALUE(Table1[[#This Row],[actual_price]]) * VALUE(Table1[[#This Row],[rating_count]]), 0)</f>
        <v>278726063</v>
      </c>
      <c r="S366" s="5" t="s">
        <v>3217</v>
      </c>
      <c r="T366" s="5" t="s">
        <v>2950</v>
      </c>
      <c r="U366" s="5" t="s">
        <v>2951</v>
      </c>
      <c r="V366" s="5" t="s">
        <v>2952</v>
      </c>
      <c r="W366" s="5" t="s">
        <v>2953</v>
      </c>
      <c r="X366" s="5" t="s">
        <v>2954</v>
      </c>
      <c r="Y366" s="5" t="s">
        <v>3218</v>
      </c>
      <c r="Z366" s="5" t="s">
        <v>3219</v>
      </c>
    </row>
    <row r="367" spans="1:26" ht="15.75">
      <c r="A367" s="5" t="s">
        <v>3220</v>
      </c>
      <c r="B367" s="5" t="s">
        <v>3221</v>
      </c>
      <c r="C367" s="5" t="str">
        <f>LEFT(Table1[[#This Row],[product_name]], 27)</f>
        <v>Fire-Boltt India's No 1 Sma</v>
      </c>
      <c r="D367" s="5" t="s">
        <v>2948</v>
      </c>
      <c r="E367" s="5" t="str">
        <f>TRIM(LEFT(Table1[[#This Row],[category]], FIND("|", Table1[[#This Row],[category]]) - 1))</f>
        <v>Electronics</v>
      </c>
      <c r="F367" s="5" t="str">
        <f>TRIM(MID(Table1[[#This Row],[category]], FIND("|", Table1[[#This Row],[category]]) + 1, FIND("|", Table1[[#This Row],[category]], FIND("|", Table1[[#This Row],[category]]) + 1) - FIND("|", Table1[[#This Row],[category]]) - 1))</f>
        <v>WearableTechnology</v>
      </c>
      <c r="G367" s="5" t="e">
        <f>TRIM(MID(Table1[[#This Row],[category]], FIND("|", Table1[[#This Row],[category]], FIND("|", Table1[[#This Row],[category]]) + 1) + 1, FIND("|", Table1[[#This Row],[category]], FIND("|", Table1[[#This Row],[category]], FIND("|", Table1[[#This Row],[category]]) + 1) + 1) - FIND("|", Table1[[#This Row],[category]], FIND("|", Table1[[#This Row],[category]]) + 1) - 1))</f>
        <v>#VALUE!</v>
      </c>
      <c r="H367" s="6">
        <v>2199</v>
      </c>
      <c r="I367" s="6">
        <v>9999</v>
      </c>
      <c r="J367" s="7">
        <v>0.78</v>
      </c>
      <c r="K367" s="7" t="str">
        <f>IF(Table1[[#This Row],[discount_percentage]]&gt;=50%, "YES", "NO")</f>
        <v>YES</v>
      </c>
      <c r="L367" s="7" t="str">
        <f>IF(Table1[[#This Row],[discount_percentage]]&lt;20%, "&lt;20%", IF(Table1[[#This Row],[discount_percentage]]&lt;=40%, "20%-40%", IF(Table1[[#This Row],[discount_percentage]]&lt;=60%, "41%-60%", IF(Table1[[#This Row],[discount_percentage]]&lt;=80%, "61%-80%", "&gt;80%"))))</f>
        <v>61%-80%</v>
      </c>
      <c r="M367" s="7" t="str">
        <f>IF(Table1[[#This Row],[discounted_price]]&lt;200, "&lt;200", IF(Table1[[#This Row],[discounted_price]]&lt;=500, "200-500", "&gt;500"))</f>
        <v>&gt;500</v>
      </c>
      <c r="N367" s="5">
        <v>4.2</v>
      </c>
      <c r="O367" s="8">
        <v>29471</v>
      </c>
      <c r="P367" s="9" t="str">
        <f>IF(Table1[[#This Row],[rating_count]]&gt;1000, "More than 1000", "Fewer than 1000")</f>
        <v>More than 1000</v>
      </c>
      <c r="Q367" s="8">
        <f>IFERROR( VALUE(Table1[[#This Row],[rating]]) * VALUE((Table1[[#This Row],[rating_count]]/1000)), 0)</f>
        <v>123.77820000000001</v>
      </c>
      <c r="R367" s="6">
        <f>IFERROR( VALUE(Table1[[#This Row],[actual_price]]) * VALUE(Table1[[#This Row],[rating_count]]), 0)</f>
        <v>294680529</v>
      </c>
      <c r="S367" s="5" t="s">
        <v>3222</v>
      </c>
      <c r="T367" s="5" t="s">
        <v>3223</v>
      </c>
      <c r="U367" s="5" t="s">
        <v>3224</v>
      </c>
      <c r="V367" s="5" t="s">
        <v>3225</v>
      </c>
      <c r="W367" s="5" t="s">
        <v>3226</v>
      </c>
      <c r="X367" s="5" t="s">
        <v>3227</v>
      </c>
      <c r="Y367" s="5" t="s">
        <v>3228</v>
      </c>
      <c r="Z367" s="5" t="s">
        <v>3229</v>
      </c>
    </row>
    <row r="368" spans="1:26" ht="15.75">
      <c r="A368" s="5" t="s">
        <v>3230</v>
      </c>
      <c r="B368" s="5" t="s">
        <v>3231</v>
      </c>
      <c r="C368" s="5" t="str">
        <f>LEFT(Table1[[#This Row],[product_name]], 27)</f>
        <v>Samsung Galaxy M33 5G (Emer</v>
      </c>
      <c r="D368" s="5" t="s">
        <v>2990</v>
      </c>
      <c r="E368" s="5" t="str">
        <f>TRIM(LEFT(Table1[[#This Row],[category]], FIND("|", Table1[[#This Row],[category]]) - 1))</f>
        <v>Electronics</v>
      </c>
      <c r="F368" s="5" t="str">
        <f>TRIM(MID(Table1[[#This Row],[category]], FIND("|", Table1[[#This Row],[category]]) + 1, FIND("|", Table1[[#This Row],[category]], FIND("|", Table1[[#This Row],[category]]) + 1) - FIND("|", Table1[[#This Row],[category]]) - 1))</f>
        <v>Mobiles&amp;Accessories</v>
      </c>
      <c r="G36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68" s="6">
        <v>16999</v>
      </c>
      <c r="I368" s="6">
        <v>24999</v>
      </c>
      <c r="J368" s="7">
        <v>0.32</v>
      </c>
      <c r="K368" s="7" t="str">
        <f>IF(Table1[[#This Row],[discount_percentage]]&gt;=50%, "YES", "NO")</f>
        <v>NO</v>
      </c>
      <c r="L368" s="7" t="str">
        <f>IF(Table1[[#This Row],[discount_percentage]]&lt;20%, "&lt;20%", IF(Table1[[#This Row],[discount_percentage]]&lt;=40%, "20%-40%", IF(Table1[[#This Row],[discount_percentage]]&lt;=60%, "41%-60%", IF(Table1[[#This Row],[discount_percentage]]&lt;=80%, "61%-80%", "&gt;80%"))))</f>
        <v>20%-40%</v>
      </c>
      <c r="M368" s="7" t="str">
        <f>IF(Table1[[#This Row],[discounted_price]]&lt;200, "&lt;200", IF(Table1[[#This Row],[discounted_price]]&lt;=500, "200-500", "&gt;500"))</f>
        <v>&gt;500</v>
      </c>
      <c r="N368" s="5">
        <v>4.0999999999999996</v>
      </c>
      <c r="O368" s="8">
        <v>22318</v>
      </c>
      <c r="P368" s="9" t="str">
        <f>IF(Table1[[#This Row],[rating_count]]&gt;1000, "More than 1000", "Fewer than 1000")</f>
        <v>More than 1000</v>
      </c>
      <c r="Q368" s="8">
        <f>IFERROR( VALUE(Table1[[#This Row],[rating]]) * VALUE((Table1[[#This Row],[rating_count]]/1000)), 0)</f>
        <v>91.503799999999998</v>
      </c>
      <c r="R368" s="6">
        <f>IFERROR( VALUE(Table1[[#This Row],[actual_price]]) * VALUE(Table1[[#This Row],[rating_count]]), 0)</f>
        <v>557927682</v>
      </c>
      <c r="S368" s="5" t="s">
        <v>3232</v>
      </c>
      <c r="T368" s="5" t="s">
        <v>3194</v>
      </c>
      <c r="U368" s="5" t="s">
        <v>3195</v>
      </c>
      <c r="V368" s="5" t="s">
        <v>3196</v>
      </c>
      <c r="W368" s="5" t="s">
        <v>3197</v>
      </c>
      <c r="X368" s="5" t="s">
        <v>3198</v>
      </c>
      <c r="Y368" s="5" t="s">
        <v>3233</v>
      </c>
      <c r="Z368" s="5" t="s">
        <v>3234</v>
      </c>
    </row>
    <row r="369" spans="1:26" ht="15.75">
      <c r="A369" s="5" t="s">
        <v>3235</v>
      </c>
      <c r="B369" s="5" t="s">
        <v>3236</v>
      </c>
      <c r="C369" s="5" t="str">
        <f>LEFT(Table1[[#This Row],[product_name]], 27)</f>
        <v xml:space="preserve">iQOO vivo Z6 5G (Chromatic </v>
      </c>
      <c r="D369" s="5" t="s">
        <v>2990</v>
      </c>
      <c r="E369" s="5" t="str">
        <f>TRIM(LEFT(Table1[[#This Row],[category]], FIND("|", Table1[[#This Row],[category]]) - 1))</f>
        <v>Electronics</v>
      </c>
      <c r="F369" s="5" t="str">
        <f>TRIM(MID(Table1[[#This Row],[category]], FIND("|", Table1[[#This Row],[category]]) + 1, FIND("|", Table1[[#This Row],[category]], FIND("|", Table1[[#This Row],[category]]) + 1) - FIND("|", Table1[[#This Row],[category]]) - 1))</f>
        <v>Mobiles&amp;Accessories</v>
      </c>
      <c r="G369"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69" s="6">
        <v>16499</v>
      </c>
      <c r="I369" s="6">
        <v>20999</v>
      </c>
      <c r="J369" s="7">
        <v>0.21</v>
      </c>
      <c r="K369" s="7" t="str">
        <f>IF(Table1[[#This Row],[discount_percentage]]&gt;=50%, "YES", "NO")</f>
        <v>NO</v>
      </c>
      <c r="L369" s="7" t="str">
        <f>IF(Table1[[#This Row],[discount_percentage]]&lt;20%, "&lt;20%", IF(Table1[[#This Row],[discount_percentage]]&lt;=40%, "20%-40%", IF(Table1[[#This Row],[discount_percentage]]&lt;=60%, "41%-60%", IF(Table1[[#This Row],[discount_percentage]]&lt;=80%, "61%-80%", "&gt;80%"))))</f>
        <v>20%-40%</v>
      </c>
      <c r="M369" s="7" t="str">
        <f>IF(Table1[[#This Row],[discounted_price]]&lt;200, "&lt;200", IF(Table1[[#This Row],[discounted_price]]&lt;=500, "200-500", "&gt;500"))</f>
        <v>&gt;500</v>
      </c>
      <c r="N369" s="5">
        <v>4</v>
      </c>
      <c r="O369" s="8">
        <v>21350</v>
      </c>
      <c r="P369" s="9" t="str">
        <f>IF(Table1[[#This Row],[rating_count]]&gt;1000, "More than 1000", "Fewer than 1000")</f>
        <v>More than 1000</v>
      </c>
      <c r="Q369" s="8">
        <f>IFERROR( VALUE(Table1[[#This Row],[rating]]) * VALUE((Table1[[#This Row],[rating_count]]/1000)), 0)</f>
        <v>85.4</v>
      </c>
      <c r="R369" s="6">
        <f>IFERROR( VALUE(Table1[[#This Row],[actual_price]]) * VALUE(Table1[[#This Row],[rating_count]]), 0)</f>
        <v>448328650</v>
      </c>
      <c r="S369" s="5" t="s">
        <v>3237</v>
      </c>
      <c r="T369" s="5" t="s">
        <v>3238</v>
      </c>
      <c r="U369" s="5" t="s">
        <v>3239</v>
      </c>
      <c r="V369" s="5" t="s">
        <v>3240</v>
      </c>
      <c r="W369" s="5" t="s">
        <v>3241</v>
      </c>
      <c r="X369" s="5" t="s">
        <v>3242</v>
      </c>
      <c r="Y369" s="5" t="s">
        <v>3243</v>
      </c>
      <c r="Z369" s="5" t="s">
        <v>3244</v>
      </c>
    </row>
    <row r="370" spans="1:26" ht="15.75">
      <c r="A370" s="5" t="s">
        <v>3245</v>
      </c>
      <c r="B370" s="5" t="s">
        <v>2947</v>
      </c>
      <c r="C370" s="5" t="str">
        <f>LEFT(Table1[[#This Row],[product_name]], 27)</f>
        <v>Fire-Boltt Ninja Call Pro P</v>
      </c>
      <c r="D370" s="5" t="s">
        <v>2948</v>
      </c>
      <c r="E370" s="5" t="str">
        <f>TRIM(LEFT(Table1[[#This Row],[category]], FIND("|", Table1[[#This Row],[category]]) - 1))</f>
        <v>Electronics</v>
      </c>
      <c r="F370" s="5" t="str">
        <f>TRIM(MID(Table1[[#This Row],[category]], FIND("|", Table1[[#This Row],[category]]) + 1, FIND("|", Table1[[#This Row],[category]], FIND("|", Table1[[#This Row],[category]]) + 1) - FIND("|", Table1[[#This Row],[category]]) - 1))</f>
        <v>WearableTechnology</v>
      </c>
      <c r="G370" s="5" t="e">
        <f>TRIM(MID(Table1[[#This Row],[category]], FIND("|", Table1[[#This Row],[category]], FIND("|", Table1[[#This Row],[category]]) + 1) + 1, FIND("|", Table1[[#This Row],[category]], FIND("|", Table1[[#This Row],[category]], FIND("|", Table1[[#This Row],[category]]) + 1) + 1) - FIND("|", Table1[[#This Row],[category]], FIND("|", Table1[[#This Row],[category]]) + 1) - 1))</f>
        <v>#VALUE!</v>
      </c>
      <c r="H370" s="6">
        <v>1799</v>
      </c>
      <c r="I370" s="6">
        <v>19999</v>
      </c>
      <c r="J370" s="7">
        <v>0.91</v>
      </c>
      <c r="K370" s="7" t="str">
        <f>IF(Table1[[#This Row],[discount_percentage]]&gt;=50%, "YES", "NO")</f>
        <v>YES</v>
      </c>
      <c r="L370" s="7" t="str">
        <f>IF(Table1[[#This Row],[discount_percentage]]&lt;20%, "&lt;20%", IF(Table1[[#This Row],[discount_percentage]]&lt;=40%, "20%-40%", IF(Table1[[#This Row],[discount_percentage]]&lt;=60%, "41%-60%", IF(Table1[[#This Row],[discount_percentage]]&lt;=80%, "61%-80%", "&gt;80%"))))</f>
        <v>&gt;80%</v>
      </c>
      <c r="M370" s="7" t="str">
        <f>IF(Table1[[#This Row],[discounted_price]]&lt;200, "&lt;200", IF(Table1[[#This Row],[discounted_price]]&lt;=500, "200-500", "&gt;500"))</f>
        <v>&gt;500</v>
      </c>
      <c r="N370" s="5">
        <v>4.2</v>
      </c>
      <c r="O370" s="8">
        <v>13937</v>
      </c>
      <c r="P370" s="9" t="str">
        <f>IF(Table1[[#This Row],[rating_count]]&gt;1000, "More than 1000", "Fewer than 1000")</f>
        <v>More than 1000</v>
      </c>
      <c r="Q370" s="8">
        <f>IFERROR( VALUE(Table1[[#This Row],[rating]]) * VALUE((Table1[[#This Row],[rating_count]]/1000)), 0)</f>
        <v>58.535400000000003</v>
      </c>
      <c r="R370" s="6">
        <f>IFERROR( VALUE(Table1[[#This Row],[actual_price]]) * VALUE(Table1[[#This Row],[rating_count]]), 0)</f>
        <v>278726063</v>
      </c>
      <c r="S370" s="5" t="s">
        <v>3217</v>
      </c>
      <c r="T370" s="5" t="s">
        <v>2950</v>
      </c>
      <c r="U370" s="5" t="s">
        <v>2951</v>
      </c>
      <c r="V370" s="5" t="s">
        <v>2952</v>
      </c>
      <c r="W370" s="5" t="s">
        <v>2953</v>
      </c>
      <c r="X370" s="5" t="s">
        <v>2954</v>
      </c>
      <c r="Y370" s="5" t="s">
        <v>3246</v>
      </c>
      <c r="Z370" s="5" t="s">
        <v>3247</v>
      </c>
    </row>
    <row r="371" spans="1:26" ht="15.75">
      <c r="A371" s="5" t="s">
        <v>16</v>
      </c>
      <c r="B371" s="5" t="s">
        <v>17</v>
      </c>
      <c r="C371" s="5" t="str">
        <f>LEFT(Table1[[#This Row],[product_name]], 27)</f>
        <v>Wayona Nylon Braided USB to</v>
      </c>
      <c r="D371" s="5" t="s">
        <v>18</v>
      </c>
      <c r="E371" s="5" t="str">
        <f>TRIM(LEFT(Table1[[#This Row],[category]], FIND("|", Table1[[#This Row],[category]]) - 1))</f>
        <v>Computers&amp;Accessories</v>
      </c>
      <c r="F371" s="5" t="str">
        <f>TRIM(MID(Table1[[#This Row],[category]], FIND("|", Table1[[#This Row],[category]]) + 1, FIND("|", Table1[[#This Row],[category]], FIND("|", Table1[[#This Row],[category]]) + 1) - FIND("|", Table1[[#This Row],[category]]) - 1))</f>
        <v>Accessories&amp;Peripherals</v>
      </c>
      <c r="G37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71" s="5">
        <v>399</v>
      </c>
      <c r="I371" s="6">
        <v>1099</v>
      </c>
      <c r="J371" s="7">
        <v>0.64</v>
      </c>
      <c r="K371" s="7" t="str">
        <f>IF(Table1[[#This Row],[discount_percentage]]&gt;=50%, "YES", "NO")</f>
        <v>YES</v>
      </c>
      <c r="L371" s="7" t="str">
        <f>IF(Table1[[#This Row],[discount_percentage]]&lt;20%, "&lt;20%", IF(Table1[[#This Row],[discount_percentage]]&lt;=40%, "20%-40%", IF(Table1[[#This Row],[discount_percentage]]&lt;=60%, "41%-60%", IF(Table1[[#This Row],[discount_percentage]]&lt;=80%, "61%-80%", "&gt;80%"))))</f>
        <v>61%-80%</v>
      </c>
      <c r="M371" s="7" t="str">
        <f>IF(Table1[[#This Row],[discounted_price]]&lt;200, "&lt;200", IF(Table1[[#This Row],[discounted_price]]&lt;=500, "200-500", "&gt;500"))</f>
        <v>200-500</v>
      </c>
      <c r="N371" s="5">
        <v>4.2</v>
      </c>
      <c r="O371" s="8">
        <v>24270</v>
      </c>
      <c r="P371" s="9" t="str">
        <f>IF(Table1[[#This Row],[rating_count]]&gt;1000, "More than 1000", "Fewer than 1000")</f>
        <v>More than 1000</v>
      </c>
      <c r="Q371" s="8">
        <f>IFERROR( VALUE(Table1[[#This Row],[rating]]) * VALUE((Table1[[#This Row],[rating_count]]/1000)), 0)</f>
        <v>101.934</v>
      </c>
      <c r="R371" s="6">
        <f>IFERROR( VALUE(Table1[[#This Row],[actual_price]]) * VALUE(Table1[[#This Row],[rating_count]]), 0)</f>
        <v>26672730</v>
      </c>
      <c r="S371" s="5" t="s">
        <v>19</v>
      </c>
      <c r="T371" s="5" t="s">
        <v>20</v>
      </c>
      <c r="U371" s="5" t="s">
        <v>21</v>
      </c>
      <c r="V371" s="5" t="s">
        <v>22</v>
      </c>
      <c r="W371" s="5" t="s">
        <v>23</v>
      </c>
      <c r="X371" s="5" t="s">
        <v>825</v>
      </c>
      <c r="Y371" s="5" t="s">
        <v>3248</v>
      </c>
      <c r="Z371" s="5" t="s">
        <v>3249</v>
      </c>
    </row>
    <row r="372" spans="1:26" ht="15.75">
      <c r="A372" s="5" t="s">
        <v>3250</v>
      </c>
      <c r="B372" s="5" t="s">
        <v>3251</v>
      </c>
      <c r="C372" s="5" t="str">
        <f>LEFT(Table1[[#This Row],[product_name]], 27)</f>
        <v>Redmi 9 Activ (Carbon Black</v>
      </c>
      <c r="D372" s="5" t="s">
        <v>2990</v>
      </c>
      <c r="E372" s="5" t="str">
        <f>TRIM(LEFT(Table1[[#This Row],[category]], FIND("|", Table1[[#This Row],[category]]) - 1))</f>
        <v>Electronics</v>
      </c>
      <c r="F372" s="5" t="str">
        <f>TRIM(MID(Table1[[#This Row],[category]], FIND("|", Table1[[#This Row],[category]]) + 1, FIND("|", Table1[[#This Row],[category]], FIND("|", Table1[[#This Row],[category]]) + 1) - FIND("|", Table1[[#This Row],[category]]) - 1))</f>
        <v>Mobiles&amp;Accessories</v>
      </c>
      <c r="G37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72" s="6">
        <v>8499</v>
      </c>
      <c r="I372" s="6">
        <v>10999</v>
      </c>
      <c r="J372" s="7">
        <v>0.23</v>
      </c>
      <c r="K372" s="7" t="str">
        <f>IF(Table1[[#This Row],[discount_percentage]]&gt;=50%, "YES", "NO")</f>
        <v>NO</v>
      </c>
      <c r="L372" s="7" t="str">
        <f>IF(Table1[[#This Row],[discount_percentage]]&lt;20%, "&lt;20%", IF(Table1[[#This Row],[discount_percentage]]&lt;=40%, "20%-40%", IF(Table1[[#This Row],[discount_percentage]]&lt;=60%, "41%-60%", IF(Table1[[#This Row],[discount_percentage]]&lt;=80%, "61%-80%", "&gt;80%"))))</f>
        <v>20%-40%</v>
      </c>
      <c r="M372" s="7" t="str">
        <f>IF(Table1[[#This Row],[discounted_price]]&lt;200, "&lt;200", IF(Table1[[#This Row],[discounted_price]]&lt;=500, "200-500", "&gt;500"))</f>
        <v>&gt;500</v>
      </c>
      <c r="N372" s="5">
        <v>4.0999999999999996</v>
      </c>
      <c r="O372" s="8">
        <v>313836</v>
      </c>
      <c r="P372" s="9" t="str">
        <f>IF(Table1[[#This Row],[rating_count]]&gt;1000, "More than 1000", "Fewer than 1000")</f>
        <v>More than 1000</v>
      </c>
      <c r="Q372" s="8">
        <f>IFERROR( VALUE(Table1[[#This Row],[rating]]) * VALUE((Table1[[#This Row],[rating_count]]/1000)), 0)</f>
        <v>1286.7275999999999</v>
      </c>
      <c r="R372" s="6">
        <f>IFERROR( VALUE(Table1[[#This Row],[actual_price]]) * VALUE(Table1[[#This Row],[rating_count]]), 0)</f>
        <v>3451882164</v>
      </c>
      <c r="S372" s="5" t="s">
        <v>3252</v>
      </c>
      <c r="T372" s="5" t="s">
        <v>3253</v>
      </c>
      <c r="U372" s="5" t="s">
        <v>3254</v>
      </c>
      <c r="V372" s="5" t="s">
        <v>3255</v>
      </c>
      <c r="W372" s="5" t="s">
        <v>3256</v>
      </c>
      <c r="X372" s="5" t="s">
        <v>3257</v>
      </c>
      <c r="Y372" s="5" t="s">
        <v>3258</v>
      </c>
      <c r="Z372" s="5" t="s">
        <v>3259</v>
      </c>
    </row>
    <row r="373" spans="1:26" ht="15.75">
      <c r="A373" s="5" t="s">
        <v>3260</v>
      </c>
      <c r="B373" s="5" t="s">
        <v>3261</v>
      </c>
      <c r="C373" s="5" t="str">
        <f>LEFT(Table1[[#This Row],[product_name]], 27)</f>
        <v>Redmi 9A Sport (Coral Green</v>
      </c>
      <c r="D373" s="5" t="s">
        <v>2990</v>
      </c>
      <c r="E373" s="5" t="str">
        <f>TRIM(LEFT(Table1[[#This Row],[category]], FIND("|", Table1[[#This Row],[category]]) - 1))</f>
        <v>Electronics</v>
      </c>
      <c r="F373" s="5" t="str">
        <f>TRIM(MID(Table1[[#This Row],[category]], FIND("|", Table1[[#This Row],[category]]) + 1, FIND("|", Table1[[#This Row],[category]], FIND("|", Table1[[#This Row],[category]]) + 1) - FIND("|", Table1[[#This Row],[category]]) - 1))</f>
        <v>Mobiles&amp;Accessories</v>
      </c>
      <c r="G37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73" s="6">
        <v>6499</v>
      </c>
      <c r="I373" s="6">
        <v>8499</v>
      </c>
      <c r="J373" s="7">
        <v>0.24</v>
      </c>
      <c r="K373" s="7" t="str">
        <f>IF(Table1[[#This Row],[discount_percentage]]&gt;=50%, "YES", "NO")</f>
        <v>NO</v>
      </c>
      <c r="L373" s="7" t="str">
        <f>IF(Table1[[#This Row],[discount_percentage]]&lt;20%, "&lt;20%", IF(Table1[[#This Row],[discount_percentage]]&lt;=40%, "20%-40%", IF(Table1[[#This Row],[discount_percentage]]&lt;=60%, "41%-60%", IF(Table1[[#This Row],[discount_percentage]]&lt;=80%, "61%-80%", "&gt;80%"))))</f>
        <v>20%-40%</v>
      </c>
      <c r="M373" s="7" t="str">
        <f>IF(Table1[[#This Row],[discounted_price]]&lt;200, "&lt;200", IF(Table1[[#This Row],[discounted_price]]&lt;=500, "200-500", "&gt;500"))</f>
        <v>&gt;500</v>
      </c>
      <c r="N373" s="5">
        <v>4.0999999999999996</v>
      </c>
      <c r="O373" s="8">
        <v>313836</v>
      </c>
      <c r="P373" s="9" t="str">
        <f>IF(Table1[[#This Row],[rating_count]]&gt;1000, "More than 1000", "Fewer than 1000")</f>
        <v>More than 1000</v>
      </c>
      <c r="Q373" s="8">
        <f>IFERROR( VALUE(Table1[[#This Row],[rating]]) * VALUE((Table1[[#This Row],[rating_count]]/1000)), 0)</f>
        <v>1286.7275999999999</v>
      </c>
      <c r="R373" s="6">
        <f>IFERROR( VALUE(Table1[[#This Row],[actual_price]]) * VALUE(Table1[[#This Row],[rating_count]]), 0)</f>
        <v>2667292164</v>
      </c>
      <c r="S373" s="5" t="s">
        <v>3262</v>
      </c>
      <c r="T373" s="5" t="s">
        <v>3253</v>
      </c>
      <c r="U373" s="5" t="s">
        <v>3254</v>
      </c>
      <c r="V373" s="5" t="s">
        <v>3255</v>
      </c>
      <c r="W373" s="5" t="s">
        <v>3256</v>
      </c>
      <c r="X373" s="5" t="s">
        <v>3257</v>
      </c>
      <c r="Y373" s="5" t="s">
        <v>3263</v>
      </c>
      <c r="Z373" s="5" t="s">
        <v>3264</v>
      </c>
    </row>
    <row r="374" spans="1:26" ht="15.75">
      <c r="A374" s="5" t="s">
        <v>3265</v>
      </c>
      <c r="B374" s="5" t="s">
        <v>2947</v>
      </c>
      <c r="C374" s="5" t="str">
        <f>LEFT(Table1[[#This Row],[product_name]], 27)</f>
        <v>Fire-Boltt Ninja Call Pro P</v>
      </c>
      <c r="D374" s="5" t="s">
        <v>2948</v>
      </c>
      <c r="E374" s="5" t="str">
        <f>TRIM(LEFT(Table1[[#This Row],[category]], FIND("|", Table1[[#This Row],[category]]) - 1))</f>
        <v>Electronics</v>
      </c>
      <c r="F374" s="5" t="str">
        <f>TRIM(MID(Table1[[#This Row],[category]], FIND("|", Table1[[#This Row],[category]]) + 1, FIND("|", Table1[[#This Row],[category]], FIND("|", Table1[[#This Row],[category]]) + 1) - FIND("|", Table1[[#This Row],[category]]) - 1))</f>
        <v>WearableTechnology</v>
      </c>
      <c r="G374" s="5" t="e">
        <f>TRIM(MID(Table1[[#This Row],[category]], FIND("|", Table1[[#This Row],[category]], FIND("|", Table1[[#This Row],[category]]) + 1) + 1, FIND("|", Table1[[#This Row],[category]], FIND("|", Table1[[#This Row],[category]], FIND("|", Table1[[#This Row],[category]]) + 1) + 1) - FIND("|", Table1[[#This Row],[category]], FIND("|", Table1[[#This Row],[category]]) + 1) - 1))</f>
        <v>#VALUE!</v>
      </c>
      <c r="H374" s="6">
        <v>1799</v>
      </c>
      <c r="I374" s="6">
        <v>19999</v>
      </c>
      <c r="J374" s="7">
        <v>0.91</v>
      </c>
      <c r="K374" s="7" t="str">
        <f>IF(Table1[[#This Row],[discount_percentage]]&gt;=50%, "YES", "NO")</f>
        <v>YES</v>
      </c>
      <c r="L374" s="7" t="str">
        <f>IF(Table1[[#This Row],[discount_percentage]]&lt;20%, "&lt;20%", IF(Table1[[#This Row],[discount_percentage]]&lt;=40%, "20%-40%", IF(Table1[[#This Row],[discount_percentage]]&lt;=60%, "41%-60%", IF(Table1[[#This Row],[discount_percentage]]&lt;=80%, "61%-80%", "&gt;80%"))))</f>
        <v>&gt;80%</v>
      </c>
      <c r="M374" s="7" t="str">
        <f>IF(Table1[[#This Row],[discounted_price]]&lt;200, "&lt;200", IF(Table1[[#This Row],[discounted_price]]&lt;=500, "200-500", "&gt;500"))</f>
        <v>&gt;500</v>
      </c>
      <c r="N374" s="5">
        <v>4.2</v>
      </c>
      <c r="O374" s="8">
        <v>13937</v>
      </c>
      <c r="P374" s="9" t="str">
        <f>IF(Table1[[#This Row],[rating_count]]&gt;1000, "More than 1000", "Fewer than 1000")</f>
        <v>More than 1000</v>
      </c>
      <c r="Q374" s="8">
        <f>IFERROR( VALUE(Table1[[#This Row],[rating]]) * VALUE((Table1[[#This Row],[rating_count]]/1000)), 0)</f>
        <v>58.535400000000003</v>
      </c>
      <c r="R374" s="6">
        <f>IFERROR( VALUE(Table1[[#This Row],[actual_price]]) * VALUE(Table1[[#This Row],[rating_count]]), 0)</f>
        <v>278726063</v>
      </c>
      <c r="S374" s="5" t="s">
        <v>3266</v>
      </c>
      <c r="T374" s="5" t="s">
        <v>2950</v>
      </c>
      <c r="U374" s="5" t="s">
        <v>2951</v>
      </c>
      <c r="V374" s="5" t="s">
        <v>2952</v>
      </c>
      <c r="W374" s="5" t="s">
        <v>2953</v>
      </c>
      <c r="X374" s="5" t="s">
        <v>2954</v>
      </c>
      <c r="Y374" s="5" t="s">
        <v>3267</v>
      </c>
      <c r="Z374" s="5" t="s">
        <v>3268</v>
      </c>
    </row>
    <row r="375" spans="1:26" ht="15.75">
      <c r="A375" s="5" t="s">
        <v>3269</v>
      </c>
      <c r="B375" s="5" t="s">
        <v>3270</v>
      </c>
      <c r="C375" s="5" t="str">
        <f>LEFT(Table1[[#This Row],[product_name]], 27)</f>
        <v>Redmi 10A (Sea Blue, 4GB RA</v>
      </c>
      <c r="D375" s="5" t="s">
        <v>2990</v>
      </c>
      <c r="E375" s="5" t="str">
        <f>TRIM(LEFT(Table1[[#This Row],[category]], FIND("|", Table1[[#This Row],[category]]) - 1))</f>
        <v>Electronics</v>
      </c>
      <c r="F375" s="5" t="str">
        <f>TRIM(MID(Table1[[#This Row],[category]], FIND("|", Table1[[#This Row],[category]]) + 1, FIND("|", Table1[[#This Row],[category]], FIND("|", Table1[[#This Row],[category]]) + 1) - FIND("|", Table1[[#This Row],[category]]) - 1))</f>
        <v>Mobiles&amp;Accessories</v>
      </c>
      <c r="G37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75" s="6">
        <v>8999</v>
      </c>
      <c r="I375" s="6">
        <v>11999</v>
      </c>
      <c r="J375" s="7">
        <v>0.25</v>
      </c>
      <c r="K375" s="7" t="str">
        <f>IF(Table1[[#This Row],[discount_percentage]]&gt;=50%, "YES", "NO")</f>
        <v>NO</v>
      </c>
      <c r="L375" s="7" t="str">
        <f>IF(Table1[[#This Row],[discount_percentage]]&lt;20%, "&lt;20%", IF(Table1[[#This Row],[discount_percentage]]&lt;=40%, "20%-40%", IF(Table1[[#This Row],[discount_percentage]]&lt;=60%, "41%-60%", IF(Table1[[#This Row],[discount_percentage]]&lt;=80%, "61%-80%", "&gt;80%"))))</f>
        <v>20%-40%</v>
      </c>
      <c r="M375" s="7" t="str">
        <f>IF(Table1[[#This Row],[discounted_price]]&lt;200, "&lt;200", IF(Table1[[#This Row],[discounted_price]]&lt;=500, "200-500", "&gt;500"))</f>
        <v>&gt;500</v>
      </c>
      <c r="N375" s="5">
        <v>4</v>
      </c>
      <c r="O375" s="8">
        <v>12796</v>
      </c>
      <c r="P375" s="9" t="str">
        <f>IF(Table1[[#This Row],[rating_count]]&gt;1000, "More than 1000", "Fewer than 1000")</f>
        <v>More than 1000</v>
      </c>
      <c r="Q375" s="8">
        <f>IFERROR( VALUE(Table1[[#This Row],[rating]]) * VALUE((Table1[[#This Row],[rating_count]]/1000)), 0)</f>
        <v>51.183999999999997</v>
      </c>
      <c r="R375" s="6">
        <f>IFERROR( VALUE(Table1[[#This Row],[actual_price]]) * VALUE(Table1[[#This Row],[rating_count]]), 0)</f>
        <v>153539204</v>
      </c>
      <c r="S375" s="5" t="s">
        <v>3097</v>
      </c>
      <c r="T375" s="5" t="s">
        <v>3098</v>
      </c>
      <c r="U375" s="5" t="s">
        <v>3099</v>
      </c>
      <c r="V375" s="5" t="s">
        <v>3100</v>
      </c>
      <c r="W375" s="5" t="s">
        <v>3101</v>
      </c>
      <c r="X375" s="5" t="s">
        <v>3102</v>
      </c>
      <c r="Y375" s="5" t="s">
        <v>3271</v>
      </c>
      <c r="Z375" s="5" t="s">
        <v>3272</v>
      </c>
    </row>
    <row r="376" spans="1:26" ht="15.75">
      <c r="A376" s="5" t="s">
        <v>3273</v>
      </c>
      <c r="B376" s="5" t="s">
        <v>3274</v>
      </c>
      <c r="C376" s="5" t="str">
        <f>LEFT(Table1[[#This Row],[product_name]], 27)</f>
        <v xml:space="preserve">AGARO Blaze USB 3.0 to USB </v>
      </c>
      <c r="D376" s="5" t="s">
        <v>3275</v>
      </c>
      <c r="E376" s="5" t="str">
        <f>TRIM(LEFT(Table1[[#This Row],[category]], FIND("|", Table1[[#This Row],[category]]) - 1))</f>
        <v>Electronics</v>
      </c>
      <c r="F376" s="5" t="str">
        <f>TRIM(MID(Table1[[#This Row],[category]], FIND("|", Table1[[#This Row],[category]]) + 1, FIND("|", Table1[[#This Row],[category]], FIND("|", Table1[[#This Row],[category]]) + 1) - FIND("|", Table1[[#This Row],[category]]) - 1))</f>
        <v>Mobiles&amp;Accessories</v>
      </c>
      <c r="G37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76" s="5">
        <v>139</v>
      </c>
      <c r="I376" s="6">
        <v>495</v>
      </c>
      <c r="J376" s="7">
        <v>0.72</v>
      </c>
      <c r="K376" s="7" t="str">
        <f>IF(Table1[[#This Row],[discount_percentage]]&gt;=50%, "YES", "NO")</f>
        <v>YES</v>
      </c>
      <c r="L376" s="7" t="str">
        <f>IF(Table1[[#This Row],[discount_percentage]]&lt;20%, "&lt;20%", IF(Table1[[#This Row],[discount_percentage]]&lt;=40%, "20%-40%", IF(Table1[[#This Row],[discount_percentage]]&lt;=60%, "41%-60%", IF(Table1[[#This Row],[discount_percentage]]&lt;=80%, "61%-80%", "&gt;80%"))))</f>
        <v>61%-80%</v>
      </c>
      <c r="M376" s="7" t="str">
        <f>IF(Table1[[#This Row],[discounted_price]]&lt;200, "&lt;200", IF(Table1[[#This Row],[discounted_price]]&lt;=500, "200-500", "&gt;500"))</f>
        <v>&lt;200</v>
      </c>
      <c r="N376" s="5">
        <v>4.3</v>
      </c>
      <c r="O376" s="8">
        <v>14185</v>
      </c>
      <c r="P376" s="9" t="str">
        <f>IF(Table1[[#This Row],[rating_count]]&gt;1000, "More than 1000", "Fewer than 1000")</f>
        <v>More than 1000</v>
      </c>
      <c r="Q376" s="8">
        <f>IFERROR( VALUE(Table1[[#This Row],[rating]]) * VALUE((Table1[[#This Row],[rating_count]]/1000)), 0)</f>
        <v>60.9955</v>
      </c>
      <c r="R376" s="6">
        <f>IFERROR( VALUE(Table1[[#This Row],[actual_price]]) * VALUE(Table1[[#This Row],[rating_count]]), 0)</f>
        <v>7021575</v>
      </c>
      <c r="S376" s="5" t="s">
        <v>3276</v>
      </c>
      <c r="T376" s="5" t="s">
        <v>2037</v>
      </c>
      <c r="U376" s="5" t="s">
        <v>2038</v>
      </c>
      <c r="V376" s="5" t="s">
        <v>2039</v>
      </c>
      <c r="W376" s="5" t="s">
        <v>2040</v>
      </c>
      <c r="X376" s="5" t="s">
        <v>3277</v>
      </c>
      <c r="Y376" s="5" t="s">
        <v>3278</v>
      </c>
      <c r="Z376" s="5" t="s">
        <v>3279</v>
      </c>
    </row>
    <row r="377" spans="1:26" ht="15.75">
      <c r="A377" s="5" t="s">
        <v>3280</v>
      </c>
      <c r="B377" s="5" t="s">
        <v>3281</v>
      </c>
      <c r="C377" s="5" t="str">
        <f>LEFT(Table1[[#This Row],[product_name]], 27)</f>
        <v xml:space="preserve">Fire-Boltt Visionary 1.78" </v>
      </c>
      <c r="D377" s="5" t="s">
        <v>2948</v>
      </c>
      <c r="E377" s="5" t="str">
        <f>TRIM(LEFT(Table1[[#This Row],[category]], FIND("|", Table1[[#This Row],[category]]) - 1))</f>
        <v>Electronics</v>
      </c>
      <c r="F377" s="5" t="str">
        <f>TRIM(MID(Table1[[#This Row],[category]], FIND("|", Table1[[#This Row],[category]]) + 1, FIND("|", Table1[[#This Row],[category]], FIND("|", Table1[[#This Row],[category]]) + 1) - FIND("|", Table1[[#This Row],[category]]) - 1))</f>
        <v>WearableTechnology</v>
      </c>
      <c r="G377" s="5" t="e">
        <f>TRIM(MID(Table1[[#This Row],[category]], FIND("|", Table1[[#This Row],[category]], FIND("|", Table1[[#This Row],[category]]) + 1) + 1, FIND("|", Table1[[#This Row],[category]], FIND("|", Table1[[#This Row],[category]], FIND("|", Table1[[#This Row],[category]]) + 1) + 1) - FIND("|", Table1[[#This Row],[category]], FIND("|", Table1[[#This Row],[category]]) + 1) - 1))</f>
        <v>#VALUE!</v>
      </c>
      <c r="H377" s="6">
        <v>3999</v>
      </c>
      <c r="I377" s="6">
        <v>16999</v>
      </c>
      <c r="J377" s="7">
        <v>0.76</v>
      </c>
      <c r="K377" s="7" t="str">
        <f>IF(Table1[[#This Row],[discount_percentage]]&gt;=50%, "YES", "NO")</f>
        <v>YES</v>
      </c>
      <c r="L377" s="7" t="str">
        <f>IF(Table1[[#This Row],[discount_percentage]]&lt;20%, "&lt;20%", IF(Table1[[#This Row],[discount_percentage]]&lt;=40%, "20%-40%", IF(Table1[[#This Row],[discount_percentage]]&lt;=60%, "41%-60%", IF(Table1[[#This Row],[discount_percentage]]&lt;=80%, "61%-80%", "&gt;80%"))))</f>
        <v>61%-80%</v>
      </c>
      <c r="M377" s="7" t="str">
        <f>IF(Table1[[#This Row],[discounted_price]]&lt;200, "&lt;200", IF(Table1[[#This Row],[discounted_price]]&lt;=500, "200-500", "&gt;500"))</f>
        <v>&gt;500</v>
      </c>
      <c r="N377" s="5">
        <v>4.3</v>
      </c>
      <c r="O377" s="8">
        <v>17159</v>
      </c>
      <c r="P377" s="9" t="str">
        <f>IF(Table1[[#This Row],[rating_count]]&gt;1000, "More than 1000", "Fewer than 1000")</f>
        <v>More than 1000</v>
      </c>
      <c r="Q377" s="8">
        <f>IFERROR( VALUE(Table1[[#This Row],[rating]]) * VALUE((Table1[[#This Row],[rating_count]]/1000)), 0)</f>
        <v>73.783699999999996</v>
      </c>
      <c r="R377" s="6">
        <f>IFERROR( VALUE(Table1[[#This Row],[actual_price]]) * VALUE(Table1[[#This Row],[rating_count]]), 0)</f>
        <v>291685841</v>
      </c>
      <c r="S377" s="5" t="s">
        <v>3282</v>
      </c>
      <c r="T377" s="5" t="s">
        <v>3283</v>
      </c>
      <c r="U377" s="5" t="s">
        <v>3284</v>
      </c>
      <c r="V377" s="5" t="s">
        <v>3285</v>
      </c>
      <c r="W377" s="5" t="s">
        <v>3286</v>
      </c>
      <c r="X377" s="5" t="s">
        <v>3287</v>
      </c>
      <c r="Y377" s="5" t="s">
        <v>3288</v>
      </c>
      <c r="Z377" s="5" t="s">
        <v>3289</v>
      </c>
    </row>
    <row r="378" spans="1:26" ht="15.75">
      <c r="A378" s="5" t="s">
        <v>3290</v>
      </c>
      <c r="B378" s="5" t="s">
        <v>3291</v>
      </c>
      <c r="C378" s="5" t="str">
        <f>LEFT(Table1[[#This Row],[product_name]], 27)</f>
        <v>Noise ColorFit Pro 4 Advanc</v>
      </c>
      <c r="D378" s="5" t="s">
        <v>2948</v>
      </c>
      <c r="E378" s="5" t="str">
        <f>TRIM(LEFT(Table1[[#This Row],[category]], FIND("|", Table1[[#This Row],[category]]) - 1))</f>
        <v>Electronics</v>
      </c>
      <c r="F378" s="5" t="str">
        <f>TRIM(MID(Table1[[#This Row],[category]], FIND("|", Table1[[#This Row],[category]]) + 1, FIND("|", Table1[[#This Row],[category]], FIND("|", Table1[[#This Row],[category]]) + 1) - FIND("|", Table1[[#This Row],[category]]) - 1))</f>
        <v>WearableTechnology</v>
      </c>
      <c r="G378" s="5" t="e">
        <f>TRIM(MID(Table1[[#This Row],[category]], FIND("|", Table1[[#This Row],[category]], FIND("|", Table1[[#This Row],[category]]) + 1) + 1, FIND("|", Table1[[#This Row],[category]], FIND("|", Table1[[#This Row],[category]], FIND("|", Table1[[#This Row],[category]]) + 1) + 1) - FIND("|", Table1[[#This Row],[category]], FIND("|", Table1[[#This Row],[category]]) + 1) - 1))</f>
        <v>#VALUE!</v>
      </c>
      <c r="H378" s="6">
        <v>2998</v>
      </c>
      <c r="I378" s="6">
        <v>5999</v>
      </c>
      <c r="J378" s="7">
        <v>0.5</v>
      </c>
      <c r="K378" s="7" t="str">
        <f>IF(Table1[[#This Row],[discount_percentage]]&gt;=50%, "YES", "NO")</f>
        <v>YES</v>
      </c>
      <c r="L378" s="7" t="str">
        <f>IF(Table1[[#This Row],[discount_percentage]]&lt;20%, "&lt;20%", IF(Table1[[#This Row],[discount_percentage]]&lt;=40%, "20%-40%", IF(Table1[[#This Row],[discount_percentage]]&lt;=60%, "41%-60%", IF(Table1[[#This Row],[discount_percentage]]&lt;=80%, "61%-80%", "&gt;80%"))))</f>
        <v>41%-60%</v>
      </c>
      <c r="M378" s="7" t="str">
        <f>IF(Table1[[#This Row],[discounted_price]]&lt;200, "&lt;200", IF(Table1[[#This Row],[discounted_price]]&lt;=500, "200-500", "&gt;500"))</f>
        <v>&gt;500</v>
      </c>
      <c r="N378" s="5">
        <v>4.0999999999999996</v>
      </c>
      <c r="O378" s="8">
        <v>5179</v>
      </c>
      <c r="P378" s="9" t="str">
        <f>IF(Table1[[#This Row],[rating_count]]&gt;1000, "More than 1000", "Fewer than 1000")</f>
        <v>More than 1000</v>
      </c>
      <c r="Q378" s="8">
        <f>IFERROR( VALUE(Table1[[#This Row],[rating]]) * VALUE((Table1[[#This Row],[rating_count]]/1000)), 0)</f>
        <v>21.233899999999998</v>
      </c>
      <c r="R378" s="6">
        <f>IFERROR( VALUE(Table1[[#This Row],[actual_price]]) * VALUE(Table1[[#This Row],[rating_count]]), 0)</f>
        <v>31068821</v>
      </c>
      <c r="S378" s="5" t="s">
        <v>3292</v>
      </c>
      <c r="T378" s="5" t="s">
        <v>3293</v>
      </c>
      <c r="U378" s="5" t="s">
        <v>3294</v>
      </c>
      <c r="V378" s="5" t="s">
        <v>3295</v>
      </c>
      <c r="W378" s="5" t="s">
        <v>3296</v>
      </c>
      <c r="X378" s="5" t="s">
        <v>3297</v>
      </c>
      <c r="Y378" s="5" t="s">
        <v>3298</v>
      </c>
      <c r="Z378" s="5" t="s">
        <v>3299</v>
      </c>
    </row>
    <row r="379" spans="1:26" ht="15.75">
      <c r="A379" s="5" t="s">
        <v>27</v>
      </c>
      <c r="B379" s="5" t="s">
        <v>28</v>
      </c>
      <c r="C379" s="5" t="str">
        <f>LEFT(Table1[[#This Row],[product_name]], 27)</f>
        <v>Ambrane Unbreakable 60W / 3</v>
      </c>
      <c r="D379" s="5" t="s">
        <v>18</v>
      </c>
      <c r="E379" s="5" t="str">
        <f>TRIM(LEFT(Table1[[#This Row],[category]], FIND("|", Table1[[#This Row],[category]]) - 1))</f>
        <v>Computers&amp;Accessories</v>
      </c>
      <c r="F379" s="5" t="str">
        <f>TRIM(MID(Table1[[#This Row],[category]], FIND("|", Table1[[#This Row],[category]]) + 1, FIND("|", Table1[[#This Row],[category]], FIND("|", Table1[[#This Row],[category]]) + 1) - FIND("|", Table1[[#This Row],[category]]) - 1))</f>
        <v>Accessories&amp;Peripherals</v>
      </c>
      <c r="G37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79" s="5">
        <v>199</v>
      </c>
      <c r="I379" s="6">
        <v>349</v>
      </c>
      <c r="J379" s="7">
        <v>0.43</v>
      </c>
      <c r="K379" s="7" t="str">
        <f>IF(Table1[[#This Row],[discount_percentage]]&gt;=50%, "YES", "NO")</f>
        <v>NO</v>
      </c>
      <c r="L379" s="7" t="str">
        <f>IF(Table1[[#This Row],[discount_percentage]]&lt;20%, "&lt;20%", IF(Table1[[#This Row],[discount_percentage]]&lt;=40%, "20%-40%", IF(Table1[[#This Row],[discount_percentage]]&lt;=60%, "41%-60%", IF(Table1[[#This Row],[discount_percentage]]&lt;=80%, "61%-80%", "&gt;80%"))))</f>
        <v>41%-60%</v>
      </c>
      <c r="M379" s="7" t="str">
        <f>IF(Table1[[#This Row],[discounted_price]]&lt;200, "&lt;200", IF(Table1[[#This Row],[discounted_price]]&lt;=500, "200-500", "&gt;500"))</f>
        <v>&lt;200</v>
      </c>
      <c r="N379" s="5">
        <v>4</v>
      </c>
      <c r="O379" s="8">
        <v>43993</v>
      </c>
      <c r="P379" s="9" t="str">
        <f>IF(Table1[[#This Row],[rating_count]]&gt;1000, "More than 1000", "Fewer than 1000")</f>
        <v>More than 1000</v>
      </c>
      <c r="Q379" s="8">
        <f>IFERROR( VALUE(Table1[[#This Row],[rating]]) * VALUE((Table1[[#This Row],[rating_count]]/1000)), 0)</f>
        <v>175.97200000000001</v>
      </c>
      <c r="R379" s="6">
        <f>IFERROR( VALUE(Table1[[#This Row],[actual_price]]) * VALUE(Table1[[#This Row],[rating_count]]), 0)</f>
        <v>15353557</v>
      </c>
      <c r="S379" s="5" t="s">
        <v>29</v>
      </c>
      <c r="T379" s="5" t="s">
        <v>30</v>
      </c>
      <c r="U379" s="5" t="s">
        <v>31</v>
      </c>
      <c r="V379" s="5" t="s">
        <v>32</v>
      </c>
      <c r="W379" s="5" t="s">
        <v>33</v>
      </c>
      <c r="X379" s="5" t="s">
        <v>34</v>
      </c>
      <c r="Y379" s="5" t="s">
        <v>3300</v>
      </c>
      <c r="Z379" s="5" t="s">
        <v>3301</v>
      </c>
    </row>
    <row r="380" spans="1:26" ht="15.75">
      <c r="A380" s="5" t="s">
        <v>3302</v>
      </c>
      <c r="B380" s="5" t="s">
        <v>3303</v>
      </c>
      <c r="C380" s="5" t="str">
        <f>LEFT(Table1[[#This Row],[product_name]], 27)</f>
        <v>iQOO Z6 Lite 5G by vivo (St</v>
      </c>
      <c r="D380" s="5" t="s">
        <v>2990</v>
      </c>
      <c r="E380" s="5" t="str">
        <f>TRIM(LEFT(Table1[[#This Row],[category]], FIND("|", Table1[[#This Row],[category]]) - 1))</f>
        <v>Electronics</v>
      </c>
      <c r="F380" s="5" t="str">
        <f>TRIM(MID(Table1[[#This Row],[category]], FIND("|", Table1[[#This Row],[category]]) + 1, FIND("|", Table1[[#This Row],[category]], FIND("|", Table1[[#This Row],[category]]) + 1) - FIND("|", Table1[[#This Row],[category]]) - 1))</f>
        <v>Mobiles&amp;Accessories</v>
      </c>
      <c r="G380"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0" s="6">
        <v>15499</v>
      </c>
      <c r="I380" s="6">
        <v>18999</v>
      </c>
      <c r="J380" s="7">
        <v>0.18</v>
      </c>
      <c r="K380" s="7" t="str">
        <f>IF(Table1[[#This Row],[discount_percentage]]&gt;=50%, "YES", "NO")</f>
        <v>NO</v>
      </c>
      <c r="L380" s="7" t="str">
        <f>IF(Table1[[#This Row],[discount_percentage]]&lt;20%, "&lt;20%", IF(Table1[[#This Row],[discount_percentage]]&lt;=40%, "20%-40%", IF(Table1[[#This Row],[discount_percentage]]&lt;=60%, "41%-60%", IF(Table1[[#This Row],[discount_percentage]]&lt;=80%, "61%-80%", "&gt;80%"))))</f>
        <v>&lt;20%</v>
      </c>
      <c r="M380" s="7" t="str">
        <f>IF(Table1[[#This Row],[discounted_price]]&lt;200, "&lt;200", IF(Table1[[#This Row],[discounted_price]]&lt;=500, "200-500", "&gt;500"))</f>
        <v>&gt;500</v>
      </c>
      <c r="N380" s="5">
        <v>4.0999999999999996</v>
      </c>
      <c r="O380" s="8">
        <v>19252</v>
      </c>
      <c r="P380" s="9" t="str">
        <f>IF(Table1[[#This Row],[rating_count]]&gt;1000, "More than 1000", "Fewer than 1000")</f>
        <v>More than 1000</v>
      </c>
      <c r="Q380" s="8">
        <f>IFERROR( VALUE(Table1[[#This Row],[rating]]) * VALUE((Table1[[#This Row],[rating_count]]/1000)), 0)</f>
        <v>78.933199999999985</v>
      </c>
      <c r="R380" s="6">
        <f>IFERROR( VALUE(Table1[[#This Row],[actual_price]]) * VALUE(Table1[[#This Row],[rating_count]]), 0)</f>
        <v>365768748</v>
      </c>
      <c r="S380" s="5" t="s">
        <v>3304</v>
      </c>
      <c r="T380" s="5" t="s">
        <v>3305</v>
      </c>
      <c r="U380" s="5" t="s">
        <v>3306</v>
      </c>
      <c r="V380" s="5" t="s">
        <v>3307</v>
      </c>
      <c r="W380" s="5" t="s">
        <v>3308</v>
      </c>
      <c r="X380" s="5" t="s">
        <v>3309</v>
      </c>
      <c r="Y380" s="5" t="s">
        <v>3310</v>
      </c>
      <c r="Z380" s="5" t="s">
        <v>3311</v>
      </c>
    </row>
    <row r="381" spans="1:26" ht="15.75">
      <c r="A381" s="5" t="s">
        <v>37</v>
      </c>
      <c r="B381" s="5" t="s">
        <v>38</v>
      </c>
      <c r="C381" s="5" t="str">
        <f>LEFT(Table1[[#This Row],[product_name]], 27)</f>
        <v xml:space="preserve">Sounce Fast Phone Charging </v>
      </c>
      <c r="D381" s="5" t="s">
        <v>18</v>
      </c>
      <c r="E381" s="5" t="str">
        <f>TRIM(LEFT(Table1[[#This Row],[category]], FIND("|", Table1[[#This Row],[category]]) - 1))</f>
        <v>Computers&amp;Accessories</v>
      </c>
      <c r="F381" s="5" t="str">
        <f>TRIM(MID(Table1[[#This Row],[category]], FIND("|", Table1[[#This Row],[category]]) + 1, FIND("|", Table1[[#This Row],[category]], FIND("|", Table1[[#This Row],[category]]) + 1) - FIND("|", Table1[[#This Row],[category]]) - 1))</f>
        <v>Accessories&amp;Peripherals</v>
      </c>
      <c r="G38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81" s="5">
        <v>199</v>
      </c>
      <c r="I381" s="6">
        <v>999</v>
      </c>
      <c r="J381" s="7">
        <v>0.8</v>
      </c>
      <c r="K381" s="7" t="str">
        <f>IF(Table1[[#This Row],[discount_percentage]]&gt;=50%, "YES", "NO")</f>
        <v>YES</v>
      </c>
      <c r="L381" s="7" t="str">
        <f>IF(Table1[[#This Row],[discount_percentage]]&lt;20%, "&lt;20%", IF(Table1[[#This Row],[discount_percentage]]&lt;=40%, "20%-40%", IF(Table1[[#This Row],[discount_percentage]]&lt;=60%, "41%-60%", IF(Table1[[#This Row],[discount_percentage]]&lt;=80%, "61%-80%", "&gt;80%"))))</f>
        <v>61%-80%</v>
      </c>
      <c r="M381" s="7" t="str">
        <f>IF(Table1[[#This Row],[discounted_price]]&lt;200, "&lt;200", IF(Table1[[#This Row],[discounted_price]]&lt;=500, "200-500", "&gt;500"))</f>
        <v>&lt;200</v>
      </c>
      <c r="N381" s="5">
        <v>3.9</v>
      </c>
      <c r="O381" s="8">
        <v>7928</v>
      </c>
      <c r="P381" s="9" t="str">
        <f>IF(Table1[[#This Row],[rating_count]]&gt;1000, "More than 1000", "Fewer than 1000")</f>
        <v>More than 1000</v>
      </c>
      <c r="Q381" s="8">
        <f>IFERROR( VALUE(Table1[[#This Row],[rating]]) * VALUE((Table1[[#This Row],[rating_count]]/1000)), 0)</f>
        <v>30.9192</v>
      </c>
      <c r="R381" s="6">
        <f>IFERROR( VALUE(Table1[[#This Row],[actual_price]]) * VALUE(Table1[[#This Row],[rating_count]]), 0)</f>
        <v>7920072</v>
      </c>
      <c r="S381" s="5" t="s">
        <v>3312</v>
      </c>
      <c r="T381" s="5" t="s">
        <v>40</v>
      </c>
      <c r="U381" s="5" t="s">
        <v>41</v>
      </c>
      <c r="V381" s="5" t="s">
        <v>42</v>
      </c>
      <c r="W381" s="5" t="s">
        <v>43</v>
      </c>
      <c r="X381" s="5" t="s">
        <v>3313</v>
      </c>
      <c r="Y381" s="5" t="s">
        <v>3314</v>
      </c>
      <c r="Z381" s="5" t="s">
        <v>3315</v>
      </c>
    </row>
    <row r="382" spans="1:26" ht="15.75">
      <c r="A382" s="5" t="s">
        <v>3316</v>
      </c>
      <c r="B382" s="5" t="s">
        <v>2947</v>
      </c>
      <c r="C382" s="5" t="str">
        <f>LEFT(Table1[[#This Row],[product_name]], 27)</f>
        <v>Fire-Boltt Ninja Call Pro P</v>
      </c>
      <c r="D382" s="5" t="s">
        <v>2948</v>
      </c>
      <c r="E382" s="5" t="str">
        <f>TRIM(LEFT(Table1[[#This Row],[category]], FIND("|", Table1[[#This Row],[category]]) - 1))</f>
        <v>Electronics</v>
      </c>
      <c r="F382" s="5" t="str">
        <f>TRIM(MID(Table1[[#This Row],[category]], FIND("|", Table1[[#This Row],[category]]) + 1, FIND("|", Table1[[#This Row],[category]], FIND("|", Table1[[#This Row],[category]]) + 1) - FIND("|", Table1[[#This Row],[category]]) - 1))</f>
        <v>WearableTechnology</v>
      </c>
      <c r="G382" s="5" t="e">
        <f>TRIM(MID(Table1[[#This Row],[category]], FIND("|", Table1[[#This Row],[category]], FIND("|", Table1[[#This Row],[category]]) + 1) + 1, FIND("|", Table1[[#This Row],[category]], FIND("|", Table1[[#This Row],[category]], FIND("|", Table1[[#This Row],[category]]) + 1) + 1) - FIND("|", Table1[[#This Row],[category]], FIND("|", Table1[[#This Row],[category]]) + 1) - 1))</f>
        <v>#VALUE!</v>
      </c>
      <c r="H382" s="6">
        <v>1799</v>
      </c>
      <c r="I382" s="6">
        <v>19999</v>
      </c>
      <c r="J382" s="7">
        <v>0.91</v>
      </c>
      <c r="K382" s="7" t="str">
        <f>IF(Table1[[#This Row],[discount_percentage]]&gt;=50%, "YES", "NO")</f>
        <v>YES</v>
      </c>
      <c r="L382" s="7" t="str">
        <f>IF(Table1[[#This Row],[discount_percentage]]&lt;20%, "&lt;20%", IF(Table1[[#This Row],[discount_percentage]]&lt;=40%, "20%-40%", IF(Table1[[#This Row],[discount_percentage]]&lt;=60%, "41%-60%", IF(Table1[[#This Row],[discount_percentage]]&lt;=80%, "61%-80%", "&gt;80%"))))</f>
        <v>&gt;80%</v>
      </c>
      <c r="M382" s="7" t="str">
        <f>IF(Table1[[#This Row],[discounted_price]]&lt;200, "&lt;200", IF(Table1[[#This Row],[discounted_price]]&lt;=500, "200-500", "&gt;500"))</f>
        <v>&gt;500</v>
      </c>
      <c r="N382" s="5">
        <v>4.2</v>
      </c>
      <c r="O382" s="8">
        <v>13937</v>
      </c>
      <c r="P382" s="9" t="str">
        <f>IF(Table1[[#This Row],[rating_count]]&gt;1000, "More than 1000", "Fewer than 1000")</f>
        <v>More than 1000</v>
      </c>
      <c r="Q382" s="8">
        <f>IFERROR( VALUE(Table1[[#This Row],[rating]]) * VALUE((Table1[[#This Row],[rating_count]]/1000)), 0)</f>
        <v>58.535400000000003</v>
      </c>
      <c r="R382" s="6">
        <f>IFERROR( VALUE(Table1[[#This Row],[actual_price]]) * VALUE(Table1[[#This Row],[rating_count]]), 0)</f>
        <v>278726063</v>
      </c>
      <c r="S382" s="5" t="s">
        <v>2949</v>
      </c>
      <c r="T382" s="5" t="s">
        <v>2950</v>
      </c>
      <c r="U382" s="5" t="s">
        <v>2951</v>
      </c>
      <c r="V382" s="5" t="s">
        <v>2952</v>
      </c>
      <c r="W382" s="5" t="s">
        <v>2953</v>
      </c>
      <c r="X382" s="5" t="s">
        <v>2954</v>
      </c>
      <c r="Y382" s="5" t="s">
        <v>3317</v>
      </c>
      <c r="Z382" s="5" t="s">
        <v>3318</v>
      </c>
    </row>
    <row r="383" spans="1:26" ht="15.75">
      <c r="A383" s="5" t="s">
        <v>3319</v>
      </c>
      <c r="B383" s="5" t="s">
        <v>3320</v>
      </c>
      <c r="C383" s="5" t="str">
        <f>LEFT(Table1[[#This Row],[product_name]], 27)</f>
        <v xml:space="preserve">Redmi 10A (Slate Grey, 4GB </v>
      </c>
      <c r="D383" s="5" t="s">
        <v>2990</v>
      </c>
      <c r="E383" s="5" t="str">
        <f>TRIM(LEFT(Table1[[#This Row],[category]], FIND("|", Table1[[#This Row],[category]]) - 1))</f>
        <v>Electronics</v>
      </c>
      <c r="F383" s="5" t="str">
        <f>TRIM(MID(Table1[[#This Row],[category]], FIND("|", Table1[[#This Row],[category]]) + 1, FIND("|", Table1[[#This Row],[category]], FIND("|", Table1[[#This Row],[category]]) + 1) - FIND("|", Table1[[#This Row],[category]]) - 1))</f>
        <v>Mobiles&amp;Accessories</v>
      </c>
      <c r="G38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3" s="6">
        <v>8999</v>
      </c>
      <c r="I383" s="6">
        <v>11999</v>
      </c>
      <c r="J383" s="7">
        <v>0.25</v>
      </c>
      <c r="K383" s="7" t="str">
        <f>IF(Table1[[#This Row],[discount_percentage]]&gt;=50%, "YES", "NO")</f>
        <v>NO</v>
      </c>
      <c r="L383" s="7" t="str">
        <f>IF(Table1[[#This Row],[discount_percentage]]&lt;20%, "&lt;20%", IF(Table1[[#This Row],[discount_percentage]]&lt;=40%, "20%-40%", IF(Table1[[#This Row],[discount_percentage]]&lt;=60%, "41%-60%", IF(Table1[[#This Row],[discount_percentage]]&lt;=80%, "61%-80%", "&gt;80%"))))</f>
        <v>20%-40%</v>
      </c>
      <c r="M383" s="7" t="str">
        <f>IF(Table1[[#This Row],[discounted_price]]&lt;200, "&lt;200", IF(Table1[[#This Row],[discounted_price]]&lt;=500, "200-500", "&gt;500"))</f>
        <v>&gt;500</v>
      </c>
      <c r="N383" s="5">
        <v>4</v>
      </c>
      <c r="O383" s="8">
        <v>12796</v>
      </c>
      <c r="P383" s="9" t="str">
        <f>IF(Table1[[#This Row],[rating_count]]&gt;1000, "More than 1000", "Fewer than 1000")</f>
        <v>More than 1000</v>
      </c>
      <c r="Q383" s="8">
        <f>IFERROR( VALUE(Table1[[#This Row],[rating]]) * VALUE((Table1[[#This Row],[rating_count]]/1000)), 0)</f>
        <v>51.183999999999997</v>
      </c>
      <c r="R383" s="6">
        <f>IFERROR( VALUE(Table1[[#This Row],[actual_price]]) * VALUE(Table1[[#This Row],[rating_count]]), 0)</f>
        <v>153539204</v>
      </c>
      <c r="S383" s="5" t="s">
        <v>3097</v>
      </c>
      <c r="T383" s="5" t="s">
        <v>3098</v>
      </c>
      <c r="U383" s="5" t="s">
        <v>3099</v>
      </c>
      <c r="V383" s="5" t="s">
        <v>3100</v>
      </c>
      <c r="W383" s="5" t="s">
        <v>3101</v>
      </c>
      <c r="X383" s="5" t="s">
        <v>3102</v>
      </c>
      <c r="Y383" s="5" t="s">
        <v>3321</v>
      </c>
      <c r="Z383" s="5" t="s">
        <v>3322</v>
      </c>
    </row>
    <row r="384" spans="1:26" ht="15.75">
      <c r="A384" s="5" t="s">
        <v>3323</v>
      </c>
      <c r="B384" s="5" t="s">
        <v>3324</v>
      </c>
      <c r="C384" s="5" t="str">
        <f>LEFT(Table1[[#This Row],[product_name]], 27)</f>
        <v>Duracell 38W Fast Car Charg</v>
      </c>
      <c r="D384" s="5" t="s">
        <v>3107</v>
      </c>
      <c r="E384" s="5" t="str">
        <f>TRIM(LEFT(Table1[[#This Row],[category]], FIND("|", Table1[[#This Row],[category]]) - 1))</f>
        <v>Electronics</v>
      </c>
      <c r="F384" s="5" t="str">
        <f>TRIM(MID(Table1[[#This Row],[category]], FIND("|", Table1[[#This Row],[category]]) + 1, FIND("|", Table1[[#This Row],[category]], FIND("|", Table1[[#This Row],[category]]) + 1) - FIND("|", Table1[[#This Row],[category]]) - 1))</f>
        <v>Mobiles&amp;Accessories</v>
      </c>
      <c r="G38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84" s="5">
        <v>873</v>
      </c>
      <c r="I384" s="6">
        <v>1699</v>
      </c>
      <c r="J384" s="7">
        <v>0.49</v>
      </c>
      <c r="K384" s="7" t="str">
        <f>IF(Table1[[#This Row],[discount_percentage]]&gt;=50%, "YES", "NO")</f>
        <v>NO</v>
      </c>
      <c r="L384" s="7" t="str">
        <f>IF(Table1[[#This Row],[discount_percentage]]&lt;20%, "&lt;20%", IF(Table1[[#This Row],[discount_percentage]]&lt;=40%, "20%-40%", IF(Table1[[#This Row],[discount_percentage]]&lt;=60%, "41%-60%", IF(Table1[[#This Row],[discount_percentage]]&lt;=80%, "61%-80%", "&gt;80%"))))</f>
        <v>41%-60%</v>
      </c>
      <c r="M384" s="7" t="str">
        <f>IF(Table1[[#This Row],[discounted_price]]&lt;200, "&lt;200", IF(Table1[[#This Row],[discounted_price]]&lt;=500, "200-500", "&gt;500"))</f>
        <v>&gt;500</v>
      </c>
      <c r="N384" s="5">
        <v>4.4000000000000004</v>
      </c>
      <c r="O384" s="8">
        <v>1680</v>
      </c>
      <c r="P384" s="9" t="str">
        <f>IF(Table1[[#This Row],[rating_count]]&gt;1000, "More than 1000", "Fewer than 1000")</f>
        <v>More than 1000</v>
      </c>
      <c r="Q384" s="8">
        <f>IFERROR( VALUE(Table1[[#This Row],[rating]]) * VALUE((Table1[[#This Row],[rating_count]]/1000)), 0)</f>
        <v>7.3920000000000003</v>
      </c>
      <c r="R384" s="6">
        <f>IFERROR( VALUE(Table1[[#This Row],[actual_price]]) * VALUE(Table1[[#This Row],[rating_count]]), 0)</f>
        <v>2854320</v>
      </c>
      <c r="S384" s="5" t="s">
        <v>3325</v>
      </c>
      <c r="T384" s="5" t="s">
        <v>3326</v>
      </c>
      <c r="U384" s="5" t="s">
        <v>3327</v>
      </c>
      <c r="V384" s="5" t="s">
        <v>3328</v>
      </c>
      <c r="W384" s="5" t="s">
        <v>3329</v>
      </c>
      <c r="X384" s="5" t="s">
        <v>3330</v>
      </c>
      <c r="Y384" s="5" t="s">
        <v>3331</v>
      </c>
      <c r="Z384" s="5" t="s">
        <v>3332</v>
      </c>
    </row>
    <row r="385" spans="1:26" ht="15.75">
      <c r="A385" s="5" t="s">
        <v>3333</v>
      </c>
      <c r="B385" s="5" t="s">
        <v>3334</v>
      </c>
      <c r="C385" s="5" t="str">
        <f>LEFT(Table1[[#This Row],[product_name]], 27)</f>
        <v>realme narzo 50 (Speed Blue</v>
      </c>
      <c r="D385" s="5" t="s">
        <v>2990</v>
      </c>
      <c r="E385" s="5" t="str">
        <f>TRIM(LEFT(Table1[[#This Row],[category]], FIND("|", Table1[[#This Row],[category]]) - 1))</f>
        <v>Electronics</v>
      </c>
      <c r="F385" s="5" t="str">
        <f>TRIM(MID(Table1[[#This Row],[category]], FIND("|", Table1[[#This Row],[category]]) + 1, FIND("|", Table1[[#This Row],[category]], FIND("|", Table1[[#This Row],[category]]) + 1) - FIND("|", Table1[[#This Row],[category]]) - 1))</f>
        <v>Mobiles&amp;Accessories</v>
      </c>
      <c r="G38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5" s="6">
        <v>12999</v>
      </c>
      <c r="I385" s="6">
        <v>15999</v>
      </c>
      <c r="J385" s="7">
        <v>0.19</v>
      </c>
      <c r="K385" s="7" t="str">
        <f>IF(Table1[[#This Row],[discount_percentage]]&gt;=50%, "YES", "NO")</f>
        <v>NO</v>
      </c>
      <c r="L385" s="7" t="str">
        <f>IF(Table1[[#This Row],[discount_percentage]]&lt;20%, "&lt;20%", IF(Table1[[#This Row],[discount_percentage]]&lt;=40%, "20%-40%", IF(Table1[[#This Row],[discount_percentage]]&lt;=60%, "41%-60%", IF(Table1[[#This Row],[discount_percentage]]&lt;=80%, "61%-80%", "&gt;80%"))))</f>
        <v>&lt;20%</v>
      </c>
      <c r="M385" s="7" t="str">
        <f>IF(Table1[[#This Row],[discounted_price]]&lt;200, "&lt;200", IF(Table1[[#This Row],[discounted_price]]&lt;=500, "200-500", "&gt;500"))</f>
        <v>&gt;500</v>
      </c>
      <c r="N385" s="5">
        <v>4.2</v>
      </c>
      <c r="O385" s="8">
        <v>13246</v>
      </c>
      <c r="P385" s="9" t="str">
        <f>IF(Table1[[#This Row],[rating_count]]&gt;1000, "More than 1000", "Fewer than 1000")</f>
        <v>More than 1000</v>
      </c>
      <c r="Q385" s="8">
        <f>IFERROR( VALUE(Table1[[#This Row],[rating]]) * VALUE((Table1[[#This Row],[rating_count]]/1000)), 0)</f>
        <v>55.633200000000002</v>
      </c>
      <c r="R385" s="6">
        <f>IFERROR( VALUE(Table1[[#This Row],[actual_price]]) * VALUE(Table1[[#This Row],[rating_count]]), 0)</f>
        <v>211922754</v>
      </c>
      <c r="S385" s="5" t="s">
        <v>3335</v>
      </c>
      <c r="T385" s="5" t="s">
        <v>3336</v>
      </c>
      <c r="U385" s="5" t="s">
        <v>3337</v>
      </c>
      <c r="V385" s="5" t="s">
        <v>3338</v>
      </c>
      <c r="W385" s="5" t="s">
        <v>3339</v>
      </c>
      <c r="X385" s="5" t="s">
        <v>3340</v>
      </c>
      <c r="Y385" s="5" t="s">
        <v>3341</v>
      </c>
      <c r="Z385" s="5" t="s">
        <v>3342</v>
      </c>
    </row>
    <row r="386" spans="1:26" ht="15.75">
      <c r="A386" s="5" t="s">
        <v>3343</v>
      </c>
      <c r="B386" s="5" t="s">
        <v>3344</v>
      </c>
      <c r="C386" s="5" t="str">
        <f>LEFT(Table1[[#This Row],[product_name]], 27)</f>
        <v>WeCool Bluetooth Extendable</v>
      </c>
      <c r="D386" s="5" t="s">
        <v>3345</v>
      </c>
      <c r="E386" s="5" t="str">
        <f>TRIM(LEFT(Table1[[#This Row],[category]], FIND("|", Table1[[#This Row],[category]]) - 1))</f>
        <v>Electronics</v>
      </c>
      <c r="F386" s="5" t="str">
        <f>TRIM(MID(Table1[[#This Row],[category]], FIND("|", Table1[[#This Row],[category]]) + 1, FIND("|", Table1[[#This Row],[category]], FIND("|", Table1[[#This Row],[category]]) + 1) - FIND("|", Table1[[#This Row],[category]]) - 1))</f>
        <v>Mobiles&amp;Accessories</v>
      </c>
      <c r="G38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86" s="5">
        <v>539</v>
      </c>
      <c r="I386" s="6">
        <v>1599</v>
      </c>
      <c r="J386" s="7">
        <v>0.66</v>
      </c>
      <c r="K386" s="7" t="str">
        <f>IF(Table1[[#This Row],[discount_percentage]]&gt;=50%, "YES", "NO")</f>
        <v>YES</v>
      </c>
      <c r="L386" s="7" t="str">
        <f>IF(Table1[[#This Row],[discount_percentage]]&lt;20%, "&lt;20%", IF(Table1[[#This Row],[discount_percentage]]&lt;=40%, "20%-40%", IF(Table1[[#This Row],[discount_percentage]]&lt;=60%, "41%-60%", IF(Table1[[#This Row],[discount_percentage]]&lt;=80%, "61%-80%", "&gt;80%"))))</f>
        <v>61%-80%</v>
      </c>
      <c r="M386" s="7" t="str">
        <f>IF(Table1[[#This Row],[discounted_price]]&lt;200, "&lt;200", IF(Table1[[#This Row],[discounted_price]]&lt;=500, "200-500", "&gt;500"))</f>
        <v>&gt;500</v>
      </c>
      <c r="N386" s="5">
        <v>3.8</v>
      </c>
      <c r="O386" s="8">
        <v>14648</v>
      </c>
      <c r="P386" s="9" t="str">
        <f>IF(Table1[[#This Row],[rating_count]]&gt;1000, "More than 1000", "Fewer than 1000")</f>
        <v>More than 1000</v>
      </c>
      <c r="Q386" s="8">
        <f>IFERROR( VALUE(Table1[[#This Row],[rating]]) * VALUE((Table1[[#This Row],[rating_count]]/1000)), 0)</f>
        <v>55.662399999999998</v>
      </c>
      <c r="R386" s="6">
        <f>IFERROR( VALUE(Table1[[#This Row],[actual_price]]) * VALUE(Table1[[#This Row],[rating_count]]), 0)</f>
        <v>23422152</v>
      </c>
      <c r="S386" s="5" t="s">
        <v>3346</v>
      </c>
      <c r="T386" s="5" t="s">
        <v>3347</v>
      </c>
      <c r="U386" s="5" t="s">
        <v>3348</v>
      </c>
      <c r="V386" s="5" t="s">
        <v>3349</v>
      </c>
      <c r="W386" s="5" t="s">
        <v>3350</v>
      </c>
      <c r="X386" s="5" t="s">
        <v>3351</v>
      </c>
      <c r="Y386" s="5" t="s">
        <v>3352</v>
      </c>
      <c r="Z386" s="5" t="s">
        <v>3353</v>
      </c>
    </row>
    <row r="387" spans="1:26" ht="15.75">
      <c r="A387" s="5" t="s">
        <v>3354</v>
      </c>
      <c r="B387" s="5" t="s">
        <v>2958</v>
      </c>
      <c r="C387" s="5" t="str">
        <f>LEFT(Table1[[#This Row],[product_name]], 27)</f>
        <v>Fire-Boltt Phoenix Smart Wa</v>
      </c>
      <c r="D387" s="5" t="s">
        <v>2948</v>
      </c>
      <c r="E387" s="5" t="str">
        <f>TRIM(LEFT(Table1[[#This Row],[category]], FIND("|", Table1[[#This Row],[category]]) - 1))</f>
        <v>Electronics</v>
      </c>
      <c r="F387" s="5" t="str">
        <f>TRIM(MID(Table1[[#This Row],[category]], FIND("|", Table1[[#This Row],[category]]) + 1, FIND("|", Table1[[#This Row],[category]], FIND("|", Table1[[#This Row],[category]]) + 1) - FIND("|", Table1[[#This Row],[category]]) - 1))</f>
        <v>WearableTechnology</v>
      </c>
      <c r="G387" s="5" t="e">
        <f>TRIM(MID(Table1[[#This Row],[category]], FIND("|", Table1[[#This Row],[category]], FIND("|", Table1[[#This Row],[category]]) + 1) + 1, FIND("|", Table1[[#This Row],[category]], FIND("|", Table1[[#This Row],[category]], FIND("|", Table1[[#This Row],[category]]) + 1) + 1) - FIND("|", Table1[[#This Row],[category]], FIND("|", Table1[[#This Row],[category]]) + 1) - 1))</f>
        <v>#VALUE!</v>
      </c>
      <c r="H387" s="6">
        <v>1999</v>
      </c>
      <c r="I387" s="6">
        <v>9999</v>
      </c>
      <c r="J387" s="7">
        <v>0.8</v>
      </c>
      <c r="K387" s="7" t="str">
        <f>IF(Table1[[#This Row],[discount_percentage]]&gt;=50%, "YES", "NO")</f>
        <v>YES</v>
      </c>
      <c r="L387" s="7" t="str">
        <f>IF(Table1[[#This Row],[discount_percentage]]&lt;20%, "&lt;20%", IF(Table1[[#This Row],[discount_percentage]]&lt;=40%, "20%-40%", IF(Table1[[#This Row],[discount_percentage]]&lt;=60%, "41%-60%", IF(Table1[[#This Row],[discount_percentage]]&lt;=80%, "61%-80%", "&gt;80%"))))</f>
        <v>61%-80%</v>
      </c>
      <c r="M387" s="7" t="str">
        <f>IF(Table1[[#This Row],[discounted_price]]&lt;200, "&lt;200", IF(Table1[[#This Row],[discounted_price]]&lt;=500, "200-500", "&gt;500"))</f>
        <v>&gt;500</v>
      </c>
      <c r="N387" s="5">
        <v>4.3</v>
      </c>
      <c r="O387" s="8">
        <v>27696</v>
      </c>
      <c r="P387" s="9" t="str">
        <f>IF(Table1[[#This Row],[rating_count]]&gt;1000, "More than 1000", "Fewer than 1000")</f>
        <v>More than 1000</v>
      </c>
      <c r="Q387" s="8">
        <f>IFERROR( VALUE(Table1[[#This Row],[rating]]) * VALUE((Table1[[#This Row],[rating_count]]/1000)), 0)</f>
        <v>119.0928</v>
      </c>
      <c r="R387" s="6">
        <f>IFERROR( VALUE(Table1[[#This Row],[actual_price]]) * VALUE(Table1[[#This Row],[rating_count]]), 0)</f>
        <v>276932304</v>
      </c>
      <c r="S387" s="5" t="s">
        <v>3355</v>
      </c>
      <c r="T387" s="5" t="s">
        <v>2960</v>
      </c>
      <c r="U387" s="5" t="s">
        <v>2961</v>
      </c>
      <c r="V387" s="5" t="s">
        <v>2962</v>
      </c>
      <c r="W387" s="5" t="s">
        <v>2963</v>
      </c>
      <c r="X387" s="5" t="s">
        <v>2964</v>
      </c>
      <c r="Y387" s="5" t="s">
        <v>3356</v>
      </c>
      <c r="Z387" s="5" t="s">
        <v>3357</v>
      </c>
    </row>
    <row r="388" spans="1:26" ht="15.75">
      <c r="A388" s="5" t="s">
        <v>3358</v>
      </c>
      <c r="B388" s="5" t="s">
        <v>3359</v>
      </c>
      <c r="C388" s="5" t="str">
        <f>LEFT(Table1[[#This Row],[product_name]], 27)</f>
        <v>OPPO A74 5G (Fantastic Purp</v>
      </c>
      <c r="D388" s="5" t="s">
        <v>2990</v>
      </c>
      <c r="E388" s="5" t="str">
        <f>TRIM(LEFT(Table1[[#This Row],[category]], FIND("|", Table1[[#This Row],[category]]) - 1))</f>
        <v>Electronics</v>
      </c>
      <c r="F388" s="5" t="str">
        <f>TRIM(MID(Table1[[#This Row],[category]], FIND("|", Table1[[#This Row],[category]]) + 1, FIND("|", Table1[[#This Row],[category]], FIND("|", Table1[[#This Row],[category]]) + 1) - FIND("|", Table1[[#This Row],[category]]) - 1))</f>
        <v>Mobiles&amp;Accessories</v>
      </c>
      <c r="G38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8" s="6">
        <v>15490</v>
      </c>
      <c r="I388" s="6">
        <v>20990</v>
      </c>
      <c r="J388" s="7">
        <v>0.26</v>
      </c>
      <c r="K388" s="7" t="str">
        <f>IF(Table1[[#This Row],[discount_percentage]]&gt;=50%, "YES", "NO")</f>
        <v>NO</v>
      </c>
      <c r="L388" s="7" t="str">
        <f>IF(Table1[[#This Row],[discount_percentage]]&lt;20%, "&lt;20%", IF(Table1[[#This Row],[discount_percentage]]&lt;=40%, "20%-40%", IF(Table1[[#This Row],[discount_percentage]]&lt;=60%, "41%-60%", IF(Table1[[#This Row],[discount_percentage]]&lt;=80%, "61%-80%", "&gt;80%"))))</f>
        <v>20%-40%</v>
      </c>
      <c r="M388" s="7" t="str">
        <f>IF(Table1[[#This Row],[discounted_price]]&lt;200, "&lt;200", IF(Table1[[#This Row],[discounted_price]]&lt;=500, "200-500", "&gt;500"))</f>
        <v>&gt;500</v>
      </c>
      <c r="N388" s="5">
        <v>4.2</v>
      </c>
      <c r="O388" s="8">
        <v>32916</v>
      </c>
      <c r="P388" s="9" t="str">
        <f>IF(Table1[[#This Row],[rating_count]]&gt;1000, "More than 1000", "Fewer than 1000")</f>
        <v>More than 1000</v>
      </c>
      <c r="Q388" s="8">
        <f>IFERROR( VALUE(Table1[[#This Row],[rating]]) * VALUE((Table1[[#This Row],[rating_count]]/1000)), 0)</f>
        <v>138.24719999999999</v>
      </c>
      <c r="R388" s="6">
        <f>IFERROR( VALUE(Table1[[#This Row],[actual_price]]) * VALUE(Table1[[#This Row],[rating_count]]), 0)</f>
        <v>690906840</v>
      </c>
      <c r="S388" s="5" t="s">
        <v>3360</v>
      </c>
      <c r="T388" s="5" t="s">
        <v>3361</v>
      </c>
      <c r="U388" s="5" t="s">
        <v>3362</v>
      </c>
      <c r="V388" s="5" t="s">
        <v>3363</v>
      </c>
      <c r="W388" s="5" t="s">
        <v>3364</v>
      </c>
      <c r="X388" s="5" t="s">
        <v>3365</v>
      </c>
      <c r="Y388" s="5" t="s">
        <v>3366</v>
      </c>
      <c r="Z388" s="5" t="s">
        <v>3367</v>
      </c>
    </row>
    <row r="389" spans="1:26" ht="15.75">
      <c r="A389" s="5" t="s">
        <v>3368</v>
      </c>
      <c r="B389" s="5" t="s">
        <v>3369</v>
      </c>
      <c r="C389" s="5" t="str">
        <f>LEFT(Table1[[#This Row],[product_name]], 27)</f>
        <v>Redmi Note 11 Pro + 5G (Ste</v>
      </c>
      <c r="D389" s="5" t="s">
        <v>2990</v>
      </c>
      <c r="E389" s="5" t="str">
        <f>TRIM(LEFT(Table1[[#This Row],[category]], FIND("|", Table1[[#This Row],[category]]) - 1))</f>
        <v>Electronics</v>
      </c>
      <c r="F389" s="5" t="str">
        <f>TRIM(MID(Table1[[#This Row],[category]], FIND("|", Table1[[#This Row],[category]]) + 1, FIND("|", Table1[[#This Row],[category]], FIND("|", Table1[[#This Row],[category]]) + 1) - FIND("|", Table1[[#This Row],[category]]) - 1))</f>
        <v>Mobiles&amp;Accessories</v>
      </c>
      <c r="G389"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9" s="6">
        <v>19999</v>
      </c>
      <c r="I389" s="6">
        <v>24999</v>
      </c>
      <c r="J389" s="7">
        <v>0.2</v>
      </c>
      <c r="K389" s="7" t="str">
        <f>IF(Table1[[#This Row],[discount_percentage]]&gt;=50%, "YES", "NO")</f>
        <v>NO</v>
      </c>
      <c r="L389" s="7" t="str">
        <f>IF(Table1[[#This Row],[discount_percentage]]&lt;20%, "&lt;20%", IF(Table1[[#This Row],[discount_percentage]]&lt;=40%, "20%-40%", IF(Table1[[#This Row],[discount_percentage]]&lt;=60%, "41%-60%", IF(Table1[[#This Row],[discount_percentage]]&lt;=80%, "61%-80%", "&gt;80%"))))</f>
        <v>20%-40%</v>
      </c>
      <c r="M389" s="7" t="str">
        <f>IF(Table1[[#This Row],[discounted_price]]&lt;200, "&lt;200", IF(Table1[[#This Row],[discounted_price]]&lt;=500, "200-500", "&gt;500"))</f>
        <v>&gt;500</v>
      </c>
      <c r="N389" s="5">
        <v>3.9</v>
      </c>
      <c r="O389" s="8">
        <v>25824</v>
      </c>
      <c r="P389" s="9" t="str">
        <f>IF(Table1[[#This Row],[rating_count]]&gt;1000, "More than 1000", "Fewer than 1000")</f>
        <v>More than 1000</v>
      </c>
      <c r="Q389" s="8">
        <f>IFERROR( VALUE(Table1[[#This Row],[rating]]) * VALUE((Table1[[#This Row],[rating_count]]/1000)), 0)</f>
        <v>100.7136</v>
      </c>
      <c r="R389" s="6">
        <f>IFERROR( VALUE(Table1[[#This Row],[actual_price]]) * VALUE(Table1[[#This Row],[rating_count]]), 0)</f>
        <v>645574176</v>
      </c>
      <c r="S389" s="5" t="s">
        <v>3370</v>
      </c>
      <c r="T389" s="5" t="s">
        <v>3371</v>
      </c>
      <c r="U389" s="5" t="s">
        <v>3372</v>
      </c>
      <c r="V389" s="5" t="s">
        <v>3373</v>
      </c>
      <c r="W389" s="5" t="s">
        <v>3374</v>
      </c>
      <c r="X389" s="5" t="s">
        <v>3375</v>
      </c>
      <c r="Y389" s="5" t="s">
        <v>3376</v>
      </c>
      <c r="Z389" s="5" t="s">
        <v>3377</v>
      </c>
    </row>
    <row r="390" spans="1:26" ht="15.75">
      <c r="A390" s="5" t="s">
        <v>3378</v>
      </c>
      <c r="B390" s="5" t="s">
        <v>3379</v>
      </c>
      <c r="C390" s="5" t="str">
        <f>LEFT(Table1[[#This Row],[product_name]], 27)</f>
        <v>Samsung Original 25W USB Tr</v>
      </c>
      <c r="D390" s="5" t="s">
        <v>3162</v>
      </c>
      <c r="E390" s="5" t="str">
        <f>TRIM(LEFT(Table1[[#This Row],[category]], FIND("|", Table1[[#This Row],[category]]) - 1))</f>
        <v>Electronics</v>
      </c>
      <c r="F390" s="5" t="str">
        <f>TRIM(MID(Table1[[#This Row],[category]], FIND("|", Table1[[#This Row],[category]]) + 1, FIND("|", Table1[[#This Row],[category]], FIND("|", Table1[[#This Row],[category]]) + 1) - FIND("|", Table1[[#This Row],[category]]) - 1))</f>
        <v>Mobiles&amp;Accessories</v>
      </c>
      <c r="G39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90" s="6">
        <v>1075</v>
      </c>
      <c r="I390" s="6">
        <v>1699</v>
      </c>
      <c r="J390" s="7">
        <v>0.37</v>
      </c>
      <c r="K390" s="7" t="str">
        <f>IF(Table1[[#This Row],[discount_percentage]]&gt;=50%, "YES", "NO")</f>
        <v>NO</v>
      </c>
      <c r="L390" s="7" t="str">
        <f>IF(Table1[[#This Row],[discount_percentage]]&lt;20%, "&lt;20%", IF(Table1[[#This Row],[discount_percentage]]&lt;=40%, "20%-40%", IF(Table1[[#This Row],[discount_percentage]]&lt;=60%, "41%-60%", IF(Table1[[#This Row],[discount_percentage]]&lt;=80%, "61%-80%", "&gt;80%"))))</f>
        <v>20%-40%</v>
      </c>
      <c r="M390" s="7" t="str">
        <f>IF(Table1[[#This Row],[discounted_price]]&lt;200, "&lt;200", IF(Table1[[#This Row],[discounted_price]]&lt;=500, "200-500", "&gt;500"))</f>
        <v>&gt;500</v>
      </c>
      <c r="N390" s="5">
        <v>4.4000000000000004</v>
      </c>
      <c r="O390" s="8">
        <v>7462</v>
      </c>
      <c r="P390" s="9" t="str">
        <f>IF(Table1[[#This Row],[rating_count]]&gt;1000, "More than 1000", "Fewer than 1000")</f>
        <v>More than 1000</v>
      </c>
      <c r="Q390" s="8">
        <f>IFERROR( VALUE(Table1[[#This Row],[rating]]) * VALUE((Table1[[#This Row],[rating_count]]/1000)), 0)</f>
        <v>32.832799999999999</v>
      </c>
      <c r="R390" s="6">
        <f>IFERROR( VALUE(Table1[[#This Row],[actual_price]]) * VALUE(Table1[[#This Row],[rating_count]]), 0)</f>
        <v>12677938</v>
      </c>
      <c r="S390" s="5" t="s">
        <v>3380</v>
      </c>
      <c r="T390" s="5" t="s">
        <v>3381</v>
      </c>
      <c r="U390" s="5" t="s">
        <v>3382</v>
      </c>
      <c r="V390" s="5" t="s">
        <v>3383</v>
      </c>
      <c r="W390" s="5" t="s">
        <v>3384</v>
      </c>
      <c r="X390" s="5" t="s">
        <v>3385</v>
      </c>
      <c r="Y390" s="5" t="s">
        <v>3386</v>
      </c>
      <c r="Z390" s="5" t="s">
        <v>3387</v>
      </c>
    </row>
    <row r="391" spans="1:26" ht="15.75">
      <c r="A391" s="5" t="s">
        <v>3388</v>
      </c>
      <c r="B391" s="5" t="s">
        <v>3389</v>
      </c>
      <c r="C391" s="5" t="str">
        <f>LEFT(Table1[[#This Row],[product_name]], 27)</f>
        <v>realme Buds Classic Wired i</v>
      </c>
      <c r="D391" s="5" t="s">
        <v>3066</v>
      </c>
      <c r="E391" s="5" t="str">
        <f>TRIM(LEFT(Table1[[#This Row],[category]], FIND("|", Table1[[#This Row],[category]]) - 1))</f>
        <v>Electronics</v>
      </c>
      <c r="F391" s="5" t="str">
        <f>TRIM(MID(Table1[[#This Row],[category]], FIND("|", Table1[[#This Row],[category]]) + 1, FIND("|", Table1[[#This Row],[category]], FIND("|", Table1[[#This Row],[category]]) + 1) - FIND("|", Table1[[#This Row],[category]]) - 1))</f>
        <v>Headphones,Earbuds&amp;Accessories</v>
      </c>
      <c r="G391" s="5" t="str">
        <f>TRIM(MID(Table1[[#This Row],[category]], FIND("|", Table1[[#This Row],[category]], FIND("|", Table1[[#This Row],[category]]) + 1) + 1, FIND("|", Table1[[#This Row],[category]], FIND("|", Table1[[#This Row],[category]], FIND("|", Table1[[#This Row],[category]]) + 1) + 1) - FIND("|", Table1[[#This Row],[category]], FIND("|", Table1[[#This Row],[category]]) + 1) - 1))</f>
        <v>Headphones</v>
      </c>
      <c r="H391" s="5">
        <v>399</v>
      </c>
      <c r="I391" s="6">
        <v>699</v>
      </c>
      <c r="J391" s="7">
        <v>0.43</v>
      </c>
      <c r="K391" s="7" t="str">
        <f>IF(Table1[[#This Row],[discount_percentage]]&gt;=50%, "YES", "NO")</f>
        <v>NO</v>
      </c>
      <c r="L391" s="7" t="str">
        <f>IF(Table1[[#This Row],[discount_percentage]]&lt;20%, "&lt;20%", IF(Table1[[#This Row],[discount_percentage]]&lt;=40%, "20%-40%", IF(Table1[[#This Row],[discount_percentage]]&lt;=60%, "41%-60%", IF(Table1[[#This Row],[discount_percentage]]&lt;=80%, "61%-80%", "&gt;80%"))))</f>
        <v>41%-60%</v>
      </c>
      <c r="M391" s="7" t="str">
        <f>IF(Table1[[#This Row],[discounted_price]]&lt;200, "&lt;200", IF(Table1[[#This Row],[discounted_price]]&lt;=500, "200-500", "&gt;500"))</f>
        <v>200-500</v>
      </c>
      <c r="N391" s="5">
        <v>4</v>
      </c>
      <c r="O391" s="8">
        <v>37817</v>
      </c>
      <c r="P391" s="9" t="str">
        <f>IF(Table1[[#This Row],[rating_count]]&gt;1000, "More than 1000", "Fewer than 1000")</f>
        <v>More than 1000</v>
      </c>
      <c r="Q391" s="8">
        <f>IFERROR( VALUE(Table1[[#This Row],[rating]]) * VALUE((Table1[[#This Row],[rating_count]]/1000)), 0)</f>
        <v>151.268</v>
      </c>
      <c r="R391" s="6">
        <f>IFERROR( VALUE(Table1[[#This Row],[actual_price]]) * VALUE(Table1[[#This Row],[rating_count]]), 0)</f>
        <v>26434083</v>
      </c>
      <c r="S391" s="5" t="s">
        <v>3390</v>
      </c>
      <c r="T391" s="5" t="s">
        <v>3391</v>
      </c>
      <c r="U391" s="5" t="s">
        <v>3392</v>
      </c>
      <c r="V391" s="5" t="s">
        <v>3393</v>
      </c>
      <c r="W391" s="5" t="s">
        <v>3394</v>
      </c>
      <c r="X391" s="5" t="s">
        <v>3395</v>
      </c>
      <c r="Y391" s="5" t="s">
        <v>3396</v>
      </c>
      <c r="Z391" s="5" t="s">
        <v>3397</v>
      </c>
    </row>
    <row r="392" spans="1:26" ht="15.75">
      <c r="A392" s="5" t="s">
        <v>3398</v>
      </c>
      <c r="B392" s="5" t="s">
        <v>3399</v>
      </c>
      <c r="C392" s="5" t="str">
        <f>LEFT(Table1[[#This Row],[product_name]], 27)</f>
        <v xml:space="preserve">Noise ColorFit Pulse Grand </v>
      </c>
      <c r="D392" s="5" t="s">
        <v>2948</v>
      </c>
      <c r="E392" s="5" t="str">
        <f>TRIM(LEFT(Table1[[#This Row],[category]], FIND("|", Table1[[#This Row],[category]]) - 1))</f>
        <v>Electronics</v>
      </c>
      <c r="F392" s="5" t="str">
        <f>TRIM(MID(Table1[[#This Row],[category]], FIND("|", Table1[[#This Row],[category]]) + 1, FIND("|", Table1[[#This Row],[category]], FIND("|", Table1[[#This Row],[category]]) + 1) - FIND("|", Table1[[#This Row],[category]]) - 1))</f>
        <v>WearableTechnology</v>
      </c>
      <c r="G392" s="5" t="e">
        <f>TRIM(MID(Table1[[#This Row],[category]], FIND("|", Table1[[#This Row],[category]], FIND("|", Table1[[#This Row],[category]]) + 1) + 1, FIND("|", Table1[[#This Row],[category]], FIND("|", Table1[[#This Row],[category]], FIND("|", Table1[[#This Row],[category]]) + 1) + 1) - FIND("|", Table1[[#This Row],[category]], FIND("|", Table1[[#This Row],[category]]) + 1) - 1))</f>
        <v>#VALUE!</v>
      </c>
      <c r="H392" s="6">
        <v>1999</v>
      </c>
      <c r="I392" s="6">
        <v>3990</v>
      </c>
      <c r="J392" s="7">
        <v>0.5</v>
      </c>
      <c r="K392" s="7" t="str">
        <f>IF(Table1[[#This Row],[discount_percentage]]&gt;=50%, "YES", "NO")</f>
        <v>YES</v>
      </c>
      <c r="L392" s="7" t="str">
        <f>IF(Table1[[#This Row],[discount_percentage]]&lt;20%, "&lt;20%", IF(Table1[[#This Row],[discount_percentage]]&lt;=40%, "20%-40%", IF(Table1[[#This Row],[discount_percentage]]&lt;=60%, "41%-60%", IF(Table1[[#This Row],[discount_percentage]]&lt;=80%, "61%-80%", "&gt;80%"))))</f>
        <v>41%-60%</v>
      </c>
      <c r="M392" s="7" t="str">
        <f>IF(Table1[[#This Row],[discounted_price]]&lt;200, "&lt;200", IF(Table1[[#This Row],[discounted_price]]&lt;=500, "200-500", "&gt;500"))</f>
        <v>&gt;500</v>
      </c>
      <c r="N392" s="5">
        <v>4</v>
      </c>
      <c r="O392" s="8">
        <v>30254</v>
      </c>
      <c r="P392" s="9" t="str">
        <f>IF(Table1[[#This Row],[rating_count]]&gt;1000, "More than 1000", "Fewer than 1000")</f>
        <v>More than 1000</v>
      </c>
      <c r="Q392" s="8">
        <f>IFERROR( VALUE(Table1[[#This Row],[rating]]) * VALUE((Table1[[#This Row],[rating_count]]/1000)), 0)</f>
        <v>121.01600000000001</v>
      </c>
      <c r="R392" s="6">
        <f>IFERROR( VALUE(Table1[[#This Row],[actual_price]]) * VALUE(Table1[[#This Row],[rating_count]]), 0)</f>
        <v>120713460</v>
      </c>
      <c r="S392" s="5" t="s">
        <v>3400</v>
      </c>
      <c r="T392" s="5" t="s">
        <v>3174</v>
      </c>
      <c r="U392" s="5" t="s">
        <v>3175</v>
      </c>
      <c r="V392" s="5" t="s">
        <v>3176</v>
      </c>
      <c r="W392" s="5" t="s">
        <v>3177</v>
      </c>
      <c r="X392" s="5" t="s">
        <v>3178</v>
      </c>
      <c r="Y392" s="5" t="s">
        <v>3401</v>
      </c>
      <c r="Z392" s="5" t="s">
        <v>3402</v>
      </c>
    </row>
    <row r="393" spans="1:26" ht="15.75">
      <c r="A393" s="5" t="s">
        <v>3403</v>
      </c>
      <c r="B393" s="5" t="s">
        <v>3404</v>
      </c>
      <c r="C393" s="5" t="str">
        <f>LEFT(Table1[[#This Row],[product_name]], 27)</f>
        <v>boAt Wave Call Smart Watch,</v>
      </c>
      <c r="D393" s="5" t="s">
        <v>2948</v>
      </c>
      <c r="E393" s="5" t="str">
        <f>TRIM(LEFT(Table1[[#This Row],[category]], FIND("|", Table1[[#This Row],[category]]) - 1))</f>
        <v>Electronics</v>
      </c>
      <c r="F393" s="5" t="str">
        <f>TRIM(MID(Table1[[#This Row],[category]], FIND("|", Table1[[#This Row],[category]]) + 1, FIND("|", Table1[[#This Row],[category]], FIND("|", Table1[[#This Row],[category]]) + 1) - FIND("|", Table1[[#This Row],[category]]) - 1))</f>
        <v>WearableTechnology</v>
      </c>
      <c r="G393" s="5" t="e">
        <f>TRIM(MID(Table1[[#This Row],[category]], FIND("|", Table1[[#This Row],[category]], FIND("|", Table1[[#This Row],[category]]) + 1) + 1, FIND("|", Table1[[#This Row],[category]], FIND("|", Table1[[#This Row],[category]], FIND("|", Table1[[#This Row],[category]]) + 1) + 1) - FIND("|", Table1[[#This Row],[category]], FIND("|", Table1[[#This Row],[category]]) + 1) - 1))</f>
        <v>#VALUE!</v>
      </c>
      <c r="H393" s="6">
        <v>1999</v>
      </c>
      <c r="I393" s="6">
        <v>7990</v>
      </c>
      <c r="J393" s="7">
        <v>0.75</v>
      </c>
      <c r="K393" s="7" t="str">
        <f>IF(Table1[[#This Row],[discount_percentage]]&gt;=50%, "YES", "NO")</f>
        <v>YES</v>
      </c>
      <c r="L393" s="7" t="str">
        <f>IF(Table1[[#This Row],[discount_percentage]]&lt;20%, "&lt;20%", IF(Table1[[#This Row],[discount_percentage]]&lt;=40%, "20%-40%", IF(Table1[[#This Row],[discount_percentage]]&lt;=60%, "41%-60%", IF(Table1[[#This Row],[discount_percentage]]&lt;=80%, "61%-80%", "&gt;80%"))))</f>
        <v>61%-80%</v>
      </c>
      <c r="M393" s="7" t="str">
        <f>IF(Table1[[#This Row],[discounted_price]]&lt;200, "&lt;200", IF(Table1[[#This Row],[discounted_price]]&lt;=500, "200-500", "&gt;500"))</f>
        <v>&gt;500</v>
      </c>
      <c r="N393" s="5">
        <v>3.8</v>
      </c>
      <c r="O393" s="8">
        <v>17831</v>
      </c>
      <c r="P393" s="9" t="str">
        <f>IF(Table1[[#This Row],[rating_count]]&gt;1000, "More than 1000", "Fewer than 1000")</f>
        <v>More than 1000</v>
      </c>
      <c r="Q393" s="8">
        <f>IFERROR( VALUE(Table1[[#This Row],[rating]]) * VALUE((Table1[[#This Row],[rating_count]]/1000)), 0)</f>
        <v>67.757799999999989</v>
      </c>
      <c r="R393" s="6">
        <f>IFERROR( VALUE(Table1[[#This Row],[actual_price]]) * VALUE(Table1[[#This Row],[rating_count]]), 0)</f>
        <v>142469690</v>
      </c>
      <c r="S393" s="5" t="s">
        <v>2969</v>
      </c>
      <c r="T393" s="5" t="s">
        <v>2970</v>
      </c>
      <c r="U393" s="5" t="s">
        <v>2971</v>
      </c>
      <c r="V393" s="5" t="s">
        <v>2972</v>
      </c>
      <c r="W393" s="5" t="s">
        <v>2973</v>
      </c>
      <c r="X393" s="5" t="s">
        <v>2974</v>
      </c>
      <c r="Y393" s="5" t="s">
        <v>3405</v>
      </c>
      <c r="Z393" s="5" t="s">
        <v>3406</v>
      </c>
    </row>
    <row r="394" spans="1:26" ht="15.75">
      <c r="A394" s="5" t="s">
        <v>47</v>
      </c>
      <c r="B394" s="5" t="s">
        <v>48</v>
      </c>
      <c r="C394" s="5" t="str">
        <f>LEFT(Table1[[#This Row],[product_name]], 27)</f>
        <v>boAt Deuce USB 300 2 in 1 T</v>
      </c>
      <c r="D394" s="5" t="s">
        <v>18</v>
      </c>
      <c r="E394" s="5" t="str">
        <f>TRIM(LEFT(Table1[[#This Row],[category]], FIND("|", Table1[[#This Row],[category]]) - 1))</f>
        <v>Computers&amp;Accessories</v>
      </c>
      <c r="F394" s="5" t="str">
        <f>TRIM(MID(Table1[[#This Row],[category]], FIND("|", Table1[[#This Row],[category]]) + 1, FIND("|", Table1[[#This Row],[category]], FIND("|", Table1[[#This Row],[category]]) + 1) - FIND("|", Table1[[#This Row],[category]]) - 1))</f>
        <v>Accessories&amp;Peripherals</v>
      </c>
      <c r="G39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94" s="5">
        <v>329</v>
      </c>
      <c r="I394" s="6">
        <v>699</v>
      </c>
      <c r="J394" s="7">
        <v>0.53</v>
      </c>
      <c r="K394" s="7" t="str">
        <f>IF(Table1[[#This Row],[discount_percentage]]&gt;=50%, "YES", "NO")</f>
        <v>YES</v>
      </c>
      <c r="L394" s="7" t="str">
        <f>IF(Table1[[#This Row],[discount_percentage]]&lt;20%, "&lt;20%", IF(Table1[[#This Row],[discount_percentage]]&lt;=40%, "20%-40%", IF(Table1[[#This Row],[discount_percentage]]&lt;=60%, "41%-60%", IF(Table1[[#This Row],[discount_percentage]]&lt;=80%, "61%-80%", "&gt;80%"))))</f>
        <v>41%-60%</v>
      </c>
      <c r="M394" s="7" t="str">
        <f>IF(Table1[[#This Row],[discounted_price]]&lt;200, "&lt;200", IF(Table1[[#This Row],[discounted_price]]&lt;=500, "200-500", "&gt;500"))</f>
        <v>200-500</v>
      </c>
      <c r="N394" s="5">
        <v>4.2</v>
      </c>
      <c r="O394" s="8">
        <v>94364</v>
      </c>
      <c r="P394" s="9" t="str">
        <f>IF(Table1[[#This Row],[rating_count]]&gt;1000, "More than 1000", "Fewer than 1000")</f>
        <v>More than 1000</v>
      </c>
      <c r="Q394" s="8">
        <f>IFERROR( VALUE(Table1[[#This Row],[rating]]) * VALUE((Table1[[#This Row],[rating_count]]/1000)), 0)</f>
        <v>396.32880000000006</v>
      </c>
      <c r="R394" s="6">
        <f>IFERROR( VALUE(Table1[[#This Row],[actual_price]]) * VALUE(Table1[[#This Row],[rating_count]]), 0)</f>
        <v>65960436</v>
      </c>
      <c r="S394" s="5" t="s">
        <v>49</v>
      </c>
      <c r="T394" s="5" t="s">
        <v>50</v>
      </c>
      <c r="U394" s="5" t="s">
        <v>51</v>
      </c>
      <c r="V394" s="5" t="s">
        <v>52</v>
      </c>
      <c r="W394" s="5" t="s">
        <v>53</v>
      </c>
      <c r="X394" s="5" t="s">
        <v>54</v>
      </c>
      <c r="Y394" s="5" t="s">
        <v>3407</v>
      </c>
      <c r="Z394" s="5" t="s">
        <v>3408</v>
      </c>
    </row>
    <row r="395" spans="1:26" ht="15.75">
      <c r="A395" s="5" t="s">
        <v>57</v>
      </c>
      <c r="B395" s="5" t="s">
        <v>58</v>
      </c>
      <c r="C395" s="5" t="str">
        <f>LEFT(Table1[[#This Row],[product_name]], 27)</f>
        <v>Portronics Konnect L 1.2M F</v>
      </c>
      <c r="D395" s="5" t="s">
        <v>18</v>
      </c>
      <c r="E395" s="5" t="str">
        <f>TRIM(LEFT(Table1[[#This Row],[category]], FIND("|", Table1[[#This Row],[category]]) - 1))</f>
        <v>Computers&amp;Accessories</v>
      </c>
      <c r="F395" s="5" t="str">
        <f>TRIM(MID(Table1[[#This Row],[category]], FIND("|", Table1[[#This Row],[category]]) + 1, FIND("|", Table1[[#This Row],[category]], FIND("|", Table1[[#This Row],[category]]) + 1) - FIND("|", Table1[[#This Row],[category]]) - 1))</f>
        <v>Accessories&amp;Peripherals</v>
      </c>
      <c r="G39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95" s="5">
        <v>154</v>
      </c>
      <c r="I395" s="6">
        <v>399</v>
      </c>
      <c r="J395" s="7">
        <v>0.61</v>
      </c>
      <c r="K395" s="7" t="str">
        <f>IF(Table1[[#This Row],[discount_percentage]]&gt;=50%, "YES", "NO")</f>
        <v>YES</v>
      </c>
      <c r="L395" s="7" t="str">
        <f>IF(Table1[[#This Row],[discount_percentage]]&lt;20%, "&lt;20%", IF(Table1[[#This Row],[discount_percentage]]&lt;=40%, "20%-40%", IF(Table1[[#This Row],[discount_percentage]]&lt;=60%, "41%-60%", IF(Table1[[#This Row],[discount_percentage]]&lt;=80%, "61%-80%", "&gt;80%"))))</f>
        <v>61%-80%</v>
      </c>
      <c r="M395" s="7" t="str">
        <f>IF(Table1[[#This Row],[discounted_price]]&lt;200, "&lt;200", IF(Table1[[#This Row],[discounted_price]]&lt;=500, "200-500", "&gt;500"))</f>
        <v>&lt;200</v>
      </c>
      <c r="N395" s="5">
        <v>4.2</v>
      </c>
      <c r="O395" s="8">
        <v>16905</v>
      </c>
      <c r="P395" s="9" t="str">
        <f>IF(Table1[[#This Row],[rating_count]]&gt;1000, "More than 1000", "Fewer than 1000")</f>
        <v>More than 1000</v>
      </c>
      <c r="Q395" s="8">
        <f>IFERROR( VALUE(Table1[[#This Row],[rating]]) * VALUE((Table1[[#This Row],[rating_count]]/1000)), 0)</f>
        <v>71.001000000000005</v>
      </c>
      <c r="R395" s="6">
        <f>IFERROR( VALUE(Table1[[#This Row],[actual_price]]) * VALUE(Table1[[#This Row],[rating_count]]), 0)</f>
        <v>6745095</v>
      </c>
      <c r="S395" s="5" t="s">
        <v>59</v>
      </c>
      <c r="T395" s="5" t="s">
        <v>60</v>
      </c>
      <c r="U395" s="5" t="s">
        <v>61</v>
      </c>
      <c r="V395" s="5" t="s">
        <v>62</v>
      </c>
      <c r="W395" s="5" t="s">
        <v>63</v>
      </c>
      <c r="X395" s="5" t="s">
        <v>13023</v>
      </c>
      <c r="Y395" s="5" t="s">
        <v>3409</v>
      </c>
      <c r="Z395" s="5" t="s">
        <v>3410</v>
      </c>
    </row>
    <row r="396" spans="1:26" ht="15.75">
      <c r="A396" s="5" t="s">
        <v>3411</v>
      </c>
      <c r="B396" s="5" t="s">
        <v>3412</v>
      </c>
      <c r="C396" s="5" t="str">
        <f>LEFT(Table1[[#This Row],[product_name]], 27)</f>
        <v>iQOO Neo 6 5G (Dark Nova, 8</v>
      </c>
      <c r="D396" s="5" t="s">
        <v>2990</v>
      </c>
      <c r="E396" s="5" t="str">
        <f>TRIM(LEFT(Table1[[#This Row],[category]], FIND("|", Table1[[#This Row],[category]]) - 1))</f>
        <v>Electronics</v>
      </c>
      <c r="F396" s="5" t="str">
        <f>TRIM(MID(Table1[[#This Row],[category]], FIND("|", Table1[[#This Row],[category]]) + 1, FIND("|", Table1[[#This Row],[category]], FIND("|", Table1[[#This Row],[category]]) + 1) - FIND("|", Table1[[#This Row],[category]]) - 1))</f>
        <v>Mobiles&amp;Accessories</v>
      </c>
      <c r="G39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96" s="6">
        <v>28999</v>
      </c>
      <c r="I396" s="6">
        <v>34999</v>
      </c>
      <c r="J396" s="7">
        <v>0.17</v>
      </c>
      <c r="K396" s="7" t="str">
        <f>IF(Table1[[#This Row],[discount_percentage]]&gt;=50%, "YES", "NO")</f>
        <v>NO</v>
      </c>
      <c r="L396" s="7" t="str">
        <f>IF(Table1[[#This Row],[discount_percentage]]&lt;20%, "&lt;20%", IF(Table1[[#This Row],[discount_percentage]]&lt;=40%, "20%-40%", IF(Table1[[#This Row],[discount_percentage]]&lt;=60%, "41%-60%", IF(Table1[[#This Row],[discount_percentage]]&lt;=80%, "61%-80%", "&gt;80%"))))</f>
        <v>&lt;20%</v>
      </c>
      <c r="M396" s="7" t="str">
        <f>IF(Table1[[#This Row],[discounted_price]]&lt;200, "&lt;200", IF(Table1[[#This Row],[discounted_price]]&lt;=500, "200-500", "&gt;500"))</f>
        <v>&gt;500</v>
      </c>
      <c r="N396" s="5">
        <v>4.4000000000000004</v>
      </c>
      <c r="O396" s="8">
        <v>20311</v>
      </c>
      <c r="P396" s="9" t="str">
        <f>IF(Table1[[#This Row],[rating_count]]&gt;1000, "More than 1000", "Fewer than 1000")</f>
        <v>More than 1000</v>
      </c>
      <c r="Q396" s="8">
        <f>IFERROR( VALUE(Table1[[#This Row],[rating]]) * VALUE((Table1[[#This Row],[rating_count]]/1000)), 0)</f>
        <v>89.368400000000008</v>
      </c>
      <c r="R396" s="6">
        <f>IFERROR( VALUE(Table1[[#This Row],[actual_price]]) * VALUE(Table1[[#This Row],[rating_count]]), 0)</f>
        <v>710864689</v>
      </c>
      <c r="S396" s="5" t="s">
        <v>3413</v>
      </c>
      <c r="T396" s="5" t="s">
        <v>3414</v>
      </c>
      <c r="U396" s="5" t="s">
        <v>3415</v>
      </c>
      <c r="V396" s="5" t="s">
        <v>3416</v>
      </c>
      <c r="W396" s="5" t="s">
        <v>3417</v>
      </c>
      <c r="X396" s="5" t="s">
        <v>3418</v>
      </c>
      <c r="Y396" s="5" t="s">
        <v>3419</v>
      </c>
      <c r="Z396" s="5" t="s">
        <v>3420</v>
      </c>
    </row>
    <row r="397" spans="1:26" ht="15.75">
      <c r="A397" s="5" t="s">
        <v>3421</v>
      </c>
      <c r="B397" s="5" t="s">
        <v>3422</v>
      </c>
      <c r="C397" s="5" t="str">
        <f>LEFT(Table1[[#This Row],[product_name]], 27)</f>
        <v xml:space="preserve">boAt Xtend Smartwatch with </v>
      </c>
      <c r="D397" s="5" t="s">
        <v>2948</v>
      </c>
      <c r="E397" s="5" t="str">
        <f>TRIM(LEFT(Table1[[#This Row],[category]], FIND("|", Table1[[#This Row],[category]]) - 1))</f>
        <v>Electronics</v>
      </c>
      <c r="F397" s="5" t="str">
        <f>TRIM(MID(Table1[[#This Row],[category]], FIND("|", Table1[[#This Row],[category]]) + 1, FIND("|", Table1[[#This Row],[category]], FIND("|", Table1[[#This Row],[category]]) + 1) - FIND("|", Table1[[#This Row],[category]]) - 1))</f>
        <v>WearableTechnology</v>
      </c>
      <c r="G397" s="5" t="e">
        <f>TRIM(MID(Table1[[#This Row],[category]], FIND("|", Table1[[#This Row],[category]], FIND("|", Table1[[#This Row],[category]]) + 1) + 1, FIND("|", Table1[[#This Row],[category]], FIND("|", Table1[[#This Row],[category]], FIND("|", Table1[[#This Row],[category]]) + 1) + 1) - FIND("|", Table1[[#This Row],[category]], FIND("|", Table1[[#This Row],[category]]) + 1) - 1))</f>
        <v>#VALUE!</v>
      </c>
      <c r="H397" s="6">
        <v>2299</v>
      </c>
      <c r="I397" s="6">
        <v>7990</v>
      </c>
      <c r="J397" s="7">
        <v>0.71</v>
      </c>
      <c r="K397" s="7" t="str">
        <f>IF(Table1[[#This Row],[discount_percentage]]&gt;=50%, "YES", "NO")</f>
        <v>YES</v>
      </c>
      <c r="L397" s="7" t="str">
        <f>IF(Table1[[#This Row],[discount_percentage]]&lt;20%, "&lt;20%", IF(Table1[[#This Row],[discount_percentage]]&lt;=40%, "20%-40%", IF(Table1[[#This Row],[discount_percentage]]&lt;=60%, "41%-60%", IF(Table1[[#This Row],[discount_percentage]]&lt;=80%, "61%-80%", "&gt;80%"))))</f>
        <v>61%-80%</v>
      </c>
      <c r="M397" s="7" t="str">
        <f>IF(Table1[[#This Row],[discounted_price]]&lt;200, "&lt;200", IF(Table1[[#This Row],[discounted_price]]&lt;=500, "200-500", "&gt;500"))</f>
        <v>&gt;500</v>
      </c>
      <c r="N397" s="5">
        <v>4.2</v>
      </c>
      <c r="O397" s="8">
        <v>69622</v>
      </c>
      <c r="P397" s="9" t="str">
        <f>IF(Table1[[#This Row],[rating_count]]&gt;1000, "More than 1000", "Fewer than 1000")</f>
        <v>More than 1000</v>
      </c>
      <c r="Q397" s="8">
        <f>IFERROR( VALUE(Table1[[#This Row],[rating]]) * VALUE((Table1[[#This Row],[rating_count]]/1000)), 0)</f>
        <v>292.41239999999999</v>
      </c>
      <c r="R397" s="6">
        <f>IFERROR( VALUE(Table1[[#This Row],[actual_price]]) * VALUE(Table1[[#This Row],[rating_count]]), 0)</f>
        <v>556279780</v>
      </c>
      <c r="S397" s="5" t="s">
        <v>3423</v>
      </c>
      <c r="T397" s="5" t="s">
        <v>3424</v>
      </c>
      <c r="U397" s="5" t="s">
        <v>3425</v>
      </c>
      <c r="V397" s="5" t="s">
        <v>3426</v>
      </c>
      <c r="W397" s="5" t="s">
        <v>3427</v>
      </c>
      <c r="X397" s="5" t="s">
        <v>3428</v>
      </c>
      <c r="Y397" s="5" t="s">
        <v>3429</v>
      </c>
      <c r="Z397" s="5" t="s">
        <v>3430</v>
      </c>
    </row>
    <row r="398" spans="1:26" ht="15.75">
      <c r="A398" s="5" t="s">
        <v>3431</v>
      </c>
      <c r="B398" s="5" t="s">
        <v>3432</v>
      </c>
      <c r="C398" s="5" t="str">
        <f>LEFT(Table1[[#This Row],[product_name]], 27)</f>
        <v xml:space="preserve">Tygot Bluetooth Extendable </v>
      </c>
      <c r="D398" s="5" t="s">
        <v>3433</v>
      </c>
      <c r="E398" s="5" t="str">
        <f>TRIM(LEFT(Table1[[#This Row],[category]], FIND("|", Table1[[#This Row],[category]]) - 1))</f>
        <v>Electronics</v>
      </c>
      <c r="F398" s="5" t="str">
        <f>TRIM(MID(Table1[[#This Row],[category]], FIND("|", Table1[[#This Row],[category]]) + 1, FIND("|", Table1[[#This Row],[category]], FIND("|", Table1[[#This Row],[category]]) + 1) - FIND("|", Table1[[#This Row],[category]]) - 1))</f>
        <v>Mobiles&amp;Accessories</v>
      </c>
      <c r="G39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98" s="5">
        <v>399</v>
      </c>
      <c r="I398" s="6">
        <v>1999</v>
      </c>
      <c r="J398" s="7">
        <v>0.8</v>
      </c>
      <c r="K398" s="7" t="str">
        <f>IF(Table1[[#This Row],[discount_percentage]]&gt;=50%, "YES", "NO")</f>
        <v>YES</v>
      </c>
      <c r="L398" s="7" t="str">
        <f>IF(Table1[[#This Row],[discount_percentage]]&lt;20%, "&lt;20%", IF(Table1[[#This Row],[discount_percentage]]&lt;=40%, "20%-40%", IF(Table1[[#This Row],[discount_percentage]]&lt;=60%, "41%-60%", IF(Table1[[#This Row],[discount_percentage]]&lt;=80%, "61%-80%", "&gt;80%"))))</f>
        <v>61%-80%</v>
      </c>
      <c r="M398" s="7" t="str">
        <f>IF(Table1[[#This Row],[discounted_price]]&lt;200, "&lt;200", IF(Table1[[#This Row],[discounted_price]]&lt;=500, "200-500", "&gt;500"))</f>
        <v>200-500</v>
      </c>
      <c r="N398" s="5">
        <v>4</v>
      </c>
      <c r="O398" s="8">
        <v>3382</v>
      </c>
      <c r="P398" s="9" t="str">
        <f>IF(Table1[[#This Row],[rating_count]]&gt;1000, "More than 1000", "Fewer than 1000")</f>
        <v>More than 1000</v>
      </c>
      <c r="Q398" s="8">
        <f>IFERROR( VALUE(Table1[[#This Row],[rating]]) * VALUE((Table1[[#This Row],[rating_count]]/1000)), 0)</f>
        <v>13.528</v>
      </c>
      <c r="R398" s="6">
        <f>IFERROR( VALUE(Table1[[#This Row],[actual_price]]) * VALUE(Table1[[#This Row],[rating_count]]), 0)</f>
        <v>6760618</v>
      </c>
      <c r="S398" s="5" t="s">
        <v>3434</v>
      </c>
      <c r="T398" s="5" t="s">
        <v>3435</v>
      </c>
      <c r="U398" s="5" t="s">
        <v>3436</v>
      </c>
      <c r="V398" s="5" t="s">
        <v>3437</v>
      </c>
      <c r="W398" s="5" t="s">
        <v>3438</v>
      </c>
      <c r="X398" s="5" t="s">
        <v>13037</v>
      </c>
      <c r="Y398" s="5" t="s">
        <v>3439</v>
      </c>
      <c r="Z398" s="5" t="s">
        <v>3440</v>
      </c>
    </row>
    <row r="399" spans="1:26" ht="15.75">
      <c r="A399" s="5" t="s">
        <v>3441</v>
      </c>
      <c r="B399" s="5" t="s">
        <v>3442</v>
      </c>
      <c r="C399" s="5" t="str">
        <f>LEFT(Table1[[#This Row],[product_name]], 27)</f>
        <v>Samsung EVO Plus 128GB micr</v>
      </c>
      <c r="D399" s="5" t="s">
        <v>3024</v>
      </c>
      <c r="E399" s="5" t="str">
        <f>TRIM(LEFT(Table1[[#This Row],[category]], FIND("|", Table1[[#This Row],[category]]) - 1))</f>
        <v>Electronics</v>
      </c>
      <c r="F399" s="5" t="str">
        <f>TRIM(MID(Table1[[#This Row],[category]], FIND("|", Table1[[#This Row],[category]]) + 1, FIND("|", Table1[[#This Row],[category]], FIND("|", Table1[[#This Row],[category]]) + 1) - FIND("|", Table1[[#This Row],[category]]) - 1))</f>
        <v>Accessories</v>
      </c>
      <c r="G399" s="5" t="str">
        <f>TRIM(MID(Table1[[#This Row],[category]], FIND("|", Table1[[#This Row],[category]], FIND("|", Table1[[#This Row],[category]]) + 1) + 1, FIND("|", Table1[[#This Row],[category]], FIND("|", Table1[[#This Row],[category]], FIND("|", Table1[[#This Row],[category]]) + 1) + 1) - FIND("|", Table1[[#This Row],[category]], FIND("|", Table1[[#This Row],[category]]) + 1) - 1))</f>
        <v>MemoryCards</v>
      </c>
      <c r="H399" s="6">
        <v>1149</v>
      </c>
      <c r="I399" s="6">
        <v>3999</v>
      </c>
      <c r="J399" s="7">
        <v>0.71</v>
      </c>
      <c r="K399" s="7" t="str">
        <f>IF(Table1[[#This Row],[discount_percentage]]&gt;=50%, "YES", "NO")</f>
        <v>YES</v>
      </c>
      <c r="L399" s="7" t="str">
        <f>IF(Table1[[#This Row],[discount_percentage]]&lt;20%, "&lt;20%", IF(Table1[[#This Row],[discount_percentage]]&lt;=40%, "20%-40%", IF(Table1[[#This Row],[discount_percentage]]&lt;=60%, "41%-60%", IF(Table1[[#This Row],[discount_percentage]]&lt;=80%, "61%-80%", "&gt;80%"))))</f>
        <v>61%-80%</v>
      </c>
      <c r="M399" s="7" t="str">
        <f>IF(Table1[[#This Row],[discounted_price]]&lt;200, "&lt;200", IF(Table1[[#This Row],[discounted_price]]&lt;=500, "200-500", "&gt;500"))</f>
        <v>&gt;500</v>
      </c>
      <c r="N399" s="5">
        <v>4.3</v>
      </c>
      <c r="O399" s="8">
        <v>140036</v>
      </c>
      <c r="P399" s="9" t="str">
        <f>IF(Table1[[#This Row],[rating_count]]&gt;1000, "More than 1000", "Fewer than 1000")</f>
        <v>More than 1000</v>
      </c>
      <c r="Q399" s="8">
        <f>IFERROR( VALUE(Table1[[#This Row],[rating]]) * VALUE((Table1[[#This Row],[rating_count]]/1000)), 0)</f>
        <v>602.15480000000002</v>
      </c>
      <c r="R399" s="6">
        <f>IFERROR( VALUE(Table1[[#This Row],[actual_price]]) * VALUE(Table1[[#This Row],[rating_count]]), 0)</f>
        <v>560003964</v>
      </c>
      <c r="S399" s="5" t="s">
        <v>3443</v>
      </c>
      <c r="T399" s="5" t="s">
        <v>3444</v>
      </c>
      <c r="U399" s="5" t="s">
        <v>3445</v>
      </c>
      <c r="V399" s="5" t="s">
        <v>3446</v>
      </c>
      <c r="W399" s="5" t="s">
        <v>3447</v>
      </c>
      <c r="X399" s="5" t="s">
        <v>3448</v>
      </c>
      <c r="Y399" s="5" t="s">
        <v>3449</v>
      </c>
      <c r="Z399" s="5" t="s">
        <v>3450</v>
      </c>
    </row>
    <row r="400" spans="1:26" ht="15.75">
      <c r="A400" s="5" t="s">
        <v>3451</v>
      </c>
      <c r="B400" s="5" t="s">
        <v>3452</v>
      </c>
      <c r="C400" s="5" t="str">
        <f>LEFT(Table1[[#This Row],[product_name]], 27)</f>
        <v>Portronics Adapto 20 Type C</v>
      </c>
      <c r="D400" s="5" t="s">
        <v>3162</v>
      </c>
      <c r="E400" s="5" t="str">
        <f>TRIM(LEFT(Table1[[#This Row],[category]], FIND("|", Table1[[#This Row],[category]]) - 1))</f>
        <v>Electronics</v>
      </c>
      <c r="F400" s="5" t="str">
        <f>TRIM(MID(Table1[[#This Row],[category]], FIND("|", Table1[[#This Row],[category]]) + 1, FIND("|", Table1[[#This Row],[category]], FIND("|", Table1[[#This Row],[category]]) + 1) - FIND("|", Table1[[#This Row],[category]]) - 1))</f>
        <v>Mobiles&amp;Accessories</v>
      </c>
      <c r="G40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00" s="5">
        <v>529</v>
      </c>
      <c r="I400" s="6">
        <v>1499</v>
      </c>
      <c r="J400" s="7">
        <v>0.65</v>
      </c>
      <c r="K400" s="7" t="str">
        <f>IF(Table1[[#This Row],[discount_percentage]]&gt;=50%, "YES", "NO")</f>
        <v>YES</v>
      </c>
      <c r="L400" s="7" t="str">
        <f>IF(Table1[[#This Row],[discount_percentage]]&lt;20%, "&lt;20%", IF(Table1[[#This Row],[discount_percentage]]&lt;=40%, "20%-40%", IF(Table1[[#This Row],[discount_percentage]]&lt;=60%, "41%-60%", IF(Table1[[#This Row],[discount_percentage]]&lt;=80%, "61%-80%", "&gt;80%"))))</f>
        <v>61%-80%</v>
      </c>
      <c r="M400" s="7" t="str">
        <f>IF(Table1[[#This Row],[discounted_price]]&lt;200, "&lt;200", IF(Table1[[#This Row],[discounted_price]]&lt;=500, "200-500", "&gt;500"))</f>
        <v>&gt;500</v>
      </c>
      <c r="N400" s="5">
        <v>4.0999999999999996</v>
      </c>
      <c r="O400" s="8">
        <v>8599</v>
      </c>
      <c r="P400" s="9" t="str">
        <f>IF(Table1[[#This Row],[rating_count]]&gt;1000, "More than 1000", "Fewer than 1000")</f>
        <v>More than 1000</v>
      </c>
      <c r="Q400" s="8">
        <f>IFERROR( VALUE(Table1[[#This Row],[rating]]) * VALUE((Table1[[#This Row],[rating_count]]/1000)), 0)</f>
        <v>35.255899999999997</v>
      </c>
      <c r="R400" s="6">
        <f>IFERROR( VALUE(Table1[[#This Row],[actual_price]]) * VALUE(Table1[[#This Row],[rating_count]]), 0)</f>
        <v>12889901</v>
      </c>
      <c r="S400" s="5" t="s">
        <v>3453</v>
      </c>
      <c r="T400" s="5" t="s">
        <v>3454</v>
      </c>
      <c r="U400" s="5" t="s">
        <v>3455</v>
      </c>
      <c r="V400" s="5" t="s">
        <v>3456</v>
      </c>
      <c r="W400" s="5" t="s">
        <v>3457</v>
      </c>
      <c r="X400" s="5" t="s">
        <v>3458</v>
      </c>
      <c r="Y400" s="5" t="s">
        <v>3459</v>
      </c>
      <c r="Z400" s="5" t="s">
        <v>3460</v>
      </c>
    </row>
    <row r="401" spans="1:26" ht="15.75">
      <c r="A401" s="5" t="s">
        <v>3461</v>
      </c>
      <c r="B401" s="5" t="s">
        <v>3462</v>
      </c>
      <c r="C401" s="5" t="str">
        <f>LEFT(Table1[[#This Row],[product_name]], 27)</f>
        <v>Samsung Galaxy M13 5G (Aqua</v>
      </c>
      <c r="D401" s="5" t="s">
        <v>2990</v>
      </c>
      <c r="E401" s="5" t="str">
        <f>TRIM(LEFT(Table1[[#This Row],[category]], FIND("|", Table1[[#This Row],[category]]) - 1))</f>
        <v>Electronics</v>
      </c>
      <c r="F401" s="5" t="str">
        <f>TRIM(MID(Table1[[#This Row],[category]], FIND("|", Table1[[#This Row],[category]]) + 1, FIND("|", Table1[[#This Row],[category]], FIND("|", Table1[[#This Row],[category]]) + 1) - FIND("|", Table1[[#This Row],[category]]) - 1))</f>
        <v>Mobiles&amp;Accessories</v>
      </c>
      <c r="G40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01" s="6">
        <v>13999</v>
      </c>
      <c r="I401" s="6">
        <v>19499</v>
      </c>
      <c r="J401" s="7">
        <v>0.28000000000000003</v>
      </c>
      <c r="K401" s="7" t="str">
        <f>IF(Table1[[#This Row],[discount_percentage]]&gt;=50%, "YES", "NO")</f>
        <v>NO</v>
      </c>
      <c r="L401" s="7" t="str">
        <f>IF(Table1[[#This Row],[discount_percentage]]&lt;20%, "&lt;20%", IF(Table1[[#This Row],[discount_percentage]]&lt;=40%, "20%-40%", IF(Table1[[#This Row],[discount_percentage]]&lt;=60%, "41%-60%", IF(Table1[[#This Row],[discount_percentage]]&lt;=80%, "61%-80%", "&gt;80%"))))</f>
        <v>20%-40%</v>
      </c>
      <c r="M401" s="7" t="str">
        <f>IF(Table1[[#This Row],[discounted_price]]&lt;200, "&lt;200", IF(Table1[[#This Row],[discounted_price]]&lt;=500, "200-500", "&gt;500"))</f>
        <v>&gt;500</v>
      </c>
      <c r="N401" s="5">
        <v>4.0999999999999996</v>
      </c>
      <c r="O401" s="8">
        <v>18998</v>
      </c>
      <c r="P401" s="9" t="str">
        <f>IF(Table1[[#This Row],[rating_count]]&gt;1000, "More than 1000", "Fewer than 1000")</f>
        <v>More than 1000</v>
      </c>
      <c r="Q401" s="8">
        <f>IFERROR( VALUE(Table1[[#This Row],[rating]]) * VALUE((Table1[[#This Row],[rating_count]]/1000)), 0)</f>
        <v>77.891800000000003</v>
      </c>
      <c r="R401" s="6">
        <f>IFERROR( VALUE(Table1[[#This Row],[actual_price]]) * VALUE(Table1[[#This Row],[rating_count]]), 0)</f>
        <v>370442002</v>
      </c>
      <c r="S401" s="5" t="s">
        <v>3463</v>
      </c>
      <c r="T401" s="5" t="s">
        <v>3209</v>
      </c>
      <c r="U401" s="5" t="s">
        <v>3210</v>
      </c>
      <c r="V401" s="5" t="s">
        <v>3211</v>
      </c>
      <c r="W401" s="5" t="s">
        <v>3212</v>
      </c>
      <c r="X401" s="5" t="s">
        <v>3213</v>
      </c>
      <c r="Y401" s="5" t="s">
        <v>3464</v>
      </c>
      <c r="Z401" s="5" t="s">
        <v>3465</v>
      </c>
    </row>
    <row r="402" spans="1:26" ht="15.75">
      <c r="A402" s="5" t="s">
        <v>3466</v>
      </c>
      <c r="B402" s="5" t="s">
        <v>3467</v>
      </c>
      <c r="C402" s="5" t="str">
        <f>LEFT(Table1[[#This Row],[product_name]], 27)</f>
        <v>boAt Bassheads 100 in Ear W</v>
      </c>
      <c r="D402" s="5" t="s">
        <v>3066</v>
      </c>
      <c r="E402" s="5" t="str">
        <f>TRIM(LEFT(Table1[[#This Row],[category]], FIND("|", Table1[[#This Row],[category]]) - 1))</f>
        <v>Electronics</v>
      </c>
      <c r="F402" s="5" t="str">
        <f>TRIM(MID(Table1[[#This Row],[category]], FIND("|", Table1[[#This Row],[category]]) + 1, FIND("|", Table1[[#This Row],[category]], FIND("|", Table1[[#This Row],[category]]) + 1) - FIND("|", Table1[[#This Row],[category]]) - 1))</f>
        <v>Headphones,Earbuds&amp;Accessories</v>
      </c>
      <c r="G402" s="5" t="str">
        <f>TRIM(MID(Table1[[#This Row],[category]], FIND("|", Table1[[#This Row],[category]], FIND("|", Table1[[#This Row],[category]]) + 1) + 1, FIND("|", Table1[[#This Row],[category]], FIND("|", Table1[[#This Row],[category]], FIND("|", Table1[[#This Row],[category]]) + 1) + 1) - FIND("|", Table1[[#This Row],[category]], FIND("|", Table1[[#This Row],[category]]) + 1) - 1))</f>
        <v>Headphones</v>
      </c>
      <c r="H402" s="5">
        <v>379</v>
      </c>
      <c r="I402" s="6">
        <v>999</v>
      </c>
      <c r="J402" s="7">
        <v>0.62</v>
      </c>
      <c r="K402" s="7" t="str">
        <f>IF(Table1[[#This Row],[discount_percentage]]&gt;=50%, "YES", "NO")</f>
        <v>YES</v>
      </c>
      <c r="L402" s="7" t="str">
        <f>IF(Table1[[#This Row],[discount_percentage]]&lt;20%, "&lt;20%", IF(Table1[[#This Row],[discount_percentage]]&lt;=40%, "20%-40%", IF(Table1[[#This Row],[discount_percentage]]&lt;=60%, "41%-60%", IF(Table1[[#This Row],[discount_percentage]]&lt;=80%, "61%-80%", "&gt;80%"))))</f>
        <v>61%-80%</v>
      </c>
      <c r="M402" s="7" t="str">
        <f>IF(Table1[[#This Row],[discounted_price]]&lt;200, "&lt;200", IF(Table1[[#This Row],[discounted_price]]&lt;=500, "200-500", "&gt;500"))</f>
        <v>200-500</v>
      </c>
      <c r="N402" s="5">
        <v>4.0999999999999996</v>
      </c>
      <c r="O402" s="8">
        <v>363713</v>
      </c>
      <c r="P402" s="9" t="str">
        <f>IF(Table1[[#This Row],[rating_count]]&gt;1000, "More than 1000", "Fewer than 1000")</f>
        <v>More than 1000</v>
      </c>
      <c r="Q402" s="8">
        <f>IFERROR( VALUE(Table1[[#This Row],[rating]]) * VALUE((Table1[[#This Row],[rating_count]]/1000)), 0)</f>
        <v>1491.2232999999999</v>
      </c>
      <c r="R402" s="6">
        <f>IFERROR( VALUE(Table1[[#This Row],[actual_price]]) * VALUE(Table1[[#This Row],[rating_count]]), 0)</f>
        <v>363349287</v>
      </c>
      <c r="S402" s="5" t="s">
        <v>3468</v>
      </c>
      <c r="T402" s="5" t="s">
        <v>3119</v>
      </c>
      <c r="U402" s="5" t="s">
        <v>3120</v>
      </c>
      <c r="V402" s="5" t="s">
        <v>3121</v>
      </c>
      <c r="W402" s="5" t="s">
        <v>3122</v>
      </c>
      <c r="X402" s="5" t="s">
        <v>3123</v>
      </c>
      <c r="Y402" s="5" t="s">
        <v>3469</v>
      </c>
      <c r="Z402" s="5" t="s">
        <v>3470</v>
      </c>
    </row>
    <row r="403" spans="1:26" ht="15.75">
      <c r="A403" s="5" t="s">
        <v>3471</v>
      </c>
      <c r="B403" s="5" t="s">
        <v>3472</v>
      </c>
      <c r="C403" s="5" t="str">
        <f>LEFT(Table1[[#This Row],[product_name]], 27)</f>
        <v>iQOO Z6 44W by vivo (Lumina</v>
      </c>
      <c r="D403" s="5" t="s">
        <v>2990</v>
      </c>
      <c r="E403" s="5" t="str">
        <f>TRIM(LEFT(Table1[[#This Row],[category]], FIND("|", Table1[[#This Row],[category]]) - 1))</f>
        <v>Electronics</v>
      </c>
      <c r="F403" s="5" t="str">
        <f>TRIM(MID(Table1[[#This Row],[category]], FIND("|", Table1[[#This Row],[category]]) + 1, FIND("|", Table1[[#This Row],[category]], FIND("|", Table1[[#This Row],[category]]) + 1) - FIND("|", Table1[[#This Row],[category]]) - 1))</f>
        <v>Mobiles&amp;Accessories</v>
      </c>
      <c r="G40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03" s="6">
        <v>13999</v>
      </c>
      <c r="I403" s="6">
        <v>19999</v>
      </c>
      <c r="J403" s="7">
        <v>0.3</v>
      </c>
      <c r="K403" s="7" t="str">
        <f>IF(Table1[[#This Row],[discount_percentage]]&gt;=50%, "YES", "NO")</f>
        <v>NO</v>
      </c>
      <c r="L403" s="7" t="str">
        <f>IF(Table1[[#This Row],[discount_percentage]]&lt;20%, "&lt;20%", IF(Table1[[#This Row],[discount_percentage]]&lt;=40%, "20%-40%", IF(Table1[[#This Row],[discount_percentage]]&lt;=60%, "41%-60%", IF(Table1[[#This Row],[discount_percentage]]&lt;=80%, "61%-80%", "&gt;80%"))))</f>
        <v>20%-40%</v>
      </c>
      <c r="M403" s="7" t="str">
        <f>IF(Table1[[#This Row],[discounted_price]]&lt;200, "&lt;200", IF(Table1[[#This Row],[discounted_price]]&lt;=500, "200-500", "&gt;500"))</f>
        <v>&gt;500</v>
      </c>
      <c r="N403" s="5">
        <v>4.0999999999999996</v>
      </c>
      <c r="O403" s="8">
        <v>19252</v>
      </c>
      <c r="P403" s="9" t="str">
        <f>IF(Table1[[#This Row],[rating_count]]&gt;1000, "More than 1000", "Fewer than 1000")</f>
        <v>More than 1000</v>
      </c>
      <c r="Q403" s="8">
        <f>IFERROR( VALUE(Table1[[#This Row],[rating]]) * VALUE((Table1[[#This Row],[rating_count]]/1000)), 0)</f>
        <v>78.933199999999985</v>
      </c>
      <c r="R403" s="6">
        <f>IFERROR( VALUE(Table1[[#This Row],[actual_price]]) * VALUE(Table1[[#This Row],[rating_count]]), 0)</f>
        <v>385020748</v>
      </c>
      <c r="S403" s="5" t="s">
        <v>3473</v>
      </c>
      <c r="T403" s="5" t="s">
        <v>3305</v>
      </c>
      <c r="U403" s="5" t="s">
        <v>3306</v>
      </c>
      <c r="V403" s="5" t="s">
        <v>3307</v>
      </c>
      <c r="W403" s="5" t="s">
        <v>3308</v>
      </c>
      <c r="X403" s="5" t="s">
        <v>3309</v>
      </c>
      <c r="Y403" s="5" t="s">
        <v>3474</v>
      </c>
      <c r="Z403" s="5" t="s">
        <v>3475</v>
      </c>
    </row>
    <row r="404" spans="1:26" ht="15.75">
      <c r="A404" s="5" t="s">
        <v>3476</v>
      </c>
      <c r="B404" s="5" t="s">
        <v>3477</v>
      </c>
      <c r="C404" s="5" t="str">
        <f>LEFT(Table1[[#This Row],[product_name]], 27)</f>
        <v xml:space="preserve">Fire-Boltt Gladiator 1.96" </v>
      </c>
      <c r="D404" s="5" t="s">
        <v>2948</v>
      </c>
      <c r="E404" s="5" t="str">
        <f>TRIM(LEFT(Table1[[#This Row],[category]], FIND("|", Table1[[#This Row],[category]]) - 1))</f>
        <v>Electronics</v>
      </c>
      <c r="F404" s="5" t="str">
        <f>TRIM(MID(Table1[[#This Row],[category]], FIND("|", Table1[[#This Row],[category]]) + 1, FIND("|", Table1[[#This Row],[category]], FIND("|", Table1[[#This Row],[category]]) + 1) - FIND("|", Table1[[#This Row],[category]]) - 1))</f>
        <v>WearableTechnology</v>
      </c>
      <c r="G404" s="5" t="e">
        <f>TRIM(MID(Table1[[#This Row],[category]], FIND("|", Table1[[#This Row],[category]], FIND("|", Table1[[#This Row],[category]]) + 1) + 1, FIND("|", Table1[[#This Row],[category]], FIND("|", Table1[[#This Row],[category]], FIND("|", Table1[[#This Row],[category]]) + 1) + 1) - FIND("|", Table1[[#This Row],[category]], FIND("|", Table1[[#This Row],[category]]) + 1) - 1))</f>
        <v>#VALUE!</v>
      </c>
      <c r="H404" s="6">
        <v>3999</v>
      </c>
      <c r="I404" s="6">
        <v>9999</v>
      </c>
      <c r="J404" s="7">
        <v>0.6</v>
      </c>
      <c r="K404" s="7" t="str">
        <f>IF(Table1[[#This Row],[discount_percentage]]&gt;=50%, "YES", "NO")</f>
        <v>YES</v>
      </c>
      <c r="L404" s="7" t="str">
        <f>IF(Table1[[#This Row],[discount_percentage]]&lt;20%, "&lt;20%", IF(Table1[[#This Row],[discount_percentage]]&lt;=40%, "20%-40%", IF(Table1[[#This Row],[discount_percentage]]&lt;=60%, "41%-60%", IF(Table1[[#This Row],[discount_percentage]]&lt;=80%, "61%-80%", "&gt;80%"))))</f>
        <v>41%-60%</v>
      </c>
      <c r="M404" s="7" t="str">
        <f>IF(Table1[[#This Row],[discounted_price]]&lt;200, "&lt;200", IF(Table1[[#This Row],[discounted_price]]&lt;=500, "200-500", "&gt;500"))</f>
        <v>&gt;500</v>
      </c>
      <c r="N404" s="5">
        <v>4.4000000000000004</v>
      </c>
      <c r="O404" s="8">
        <v>73</v>
      </c>
      <c r="P404" s="9" t="str">
        <f>IF(Table1[[#This Row],[rating_count]]&gt;1000, "More than 1000", "Fewer than 1000")</f>
        <v>Fewer than 1000</v>
      </c>
      <c r="Q404" s="8">
        <f>IFERROR( VALUE(Table1[[#This Row],[rating]]) * VALUE((Table1[[#This Row],[rating_count]]/1000)), 0)</f>
        <v>0.32119999999999999</v>
      </c>
      <c r="R404" s="6">
        <f>IFERROR( VALUE(Table1[[#This Row],[actual_price]]) * VALUE(Table1[[#This Row],[rating_count]]), 0)</f>
        <v>729927</v>
      </c>
      <c r="S404" s="5" t="s">
        <v>3478</v>
      </c>
      <c r="T404" s="5" t="s">
        <v>3479</v>
      </c>
      <c r="U404" s="5" t="s">
        <v>3480</v>
      </c>
      <c r="V404" s="5" t="s">
        <v>3481</v>
      </c>
      <c r="W404" s="5" t="s">
        <v>3482</v>
      </c>
      <c r="X404" s="5" t="s">
        <v>3483</v>
      </c>
      <c r="Y404" s="5" t="s">
        <v>3484</v>
      </c>
      <c r="Z404" s="5" t="s">
        <v>3485</v>
      </c>
    </row>
    <row r="405" spans="1:26" ht="15.75">
      <c r="A405" s="5" t="s">
        <v>66</v>
      </c>
      <c r="B405" s="5" t="s">
        <v>67</v>
      </c>
      <c r="C405" s="5" t="str">
        <f>LEFT(Table1[[#This Row],[product_name]], 27)</f>
        <v>pTron Solero TB301 3A Type-</v>
      </c>
      <c r="D405" s="5" t="s">
        <v>18</v>
      </c>
      <c r="E405" s="5" t="str">
        <f>TRIM(LEFT(Table1[[#This Row],[category]], FIND("|", Table1[[#This Row],[category]]) - 1))</f>
        <v>Computers&amp;Accessories</v>
      </c>
      <c r="F405" s="5" t="str">
        <f>TRIM(MID(Table1[[#This Row],[category]], FIND("|", Table1[[#This Row],[category]]) + 1, FIND("|", Table1[[#This Row],[category]], FIND("|", Table1[[#This Row],[category]]) + 1) - FIND("|", Table1[[#This Row],[category]]) - 1))</f>
        <v>Accessories&amp;Peripherals</v>
      </c>
      <c r="G40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05" s="5">
        <v>149</v>
      </c>
      <c r="I405" s="6">
        <v>1000</v>
      </c>
      <c r="J405" s="7">
        <v>0.85</v>
      </c>
      <c r="K405" s="7" t="str">
        <f>IF(Table1[[#This Row],[discount_percentage]]&gt;=50%, "YES", "NO")</f>
        <v>YES</v>
      </c>
      <c r="L405" s="7" t="str">
        <f>IF(Table1[[#This Row],[discount_percentage]]&lt;20%, "&lt;20%", IF(Table1[[#This Row],[discount_percentage]]&lt;=40%, "20%-40%", IF(Table1[[#This Row],[discount_percentage]]&lt;=60%, "41%-60%", IF(Table1[[#This Row],[discount_percentage]]&lt;=80%, "61%-80%", "&gt;80%"))))</f>
        <v>&gt;80%</v>
      </c>
      <c r="M405" s="7" t="str">
        <f>IF(Table1[[#This Row],[discounted_price]]&lt;200, "&lt;200", IF(Table1[[#This Row],[discounted_price]]&lt;=500, "200-500", "&gt;500"))</f>
        <v>&lt;200</v>
      </c>
      <c r="N405" s="5">
        <v>3.9</v>
      </c>
      <c r="O405" s="8">
        <v>24870</v>
      </c>
      <c r="P405" s="9" t="str">
        <f>IF(Table1[[#This Row],[rating_count]]&gt;1000, "More than 1000", "Fewer than 1000")</f>
        <v>More than 1000</v>
      </c>
      <c r="Q405" s="8">
        <f>IFERROR( VALUE(Table1[[#This Row],[rating]]) * VALUE((Table1[[#This Row],[rating_count]]/1000)), 0)</f>
        <v>96.992999999999995</v>
      </c>
      <c r="R405" s="6">
        <f>IFERROR( VALUE(Table1[[#This Row],[actual_price]]) * VALUE(Table1[[#This Row],[rating_count]]), 0)</f>
        <v>24870000</v>
      </c>
      <c r="S405" s="5" t="s">
        <v>68</v>
      </c>
      <c r="T405" s="5" t="s">
        <v>3486</v>
      </c>
      <c r="U405" s="5" t="s">
        <v>3487</v>
      </c>
      <c r="V405" s="5" t="s">
        <v>3488</v>
      </c>
      <c r="W405" s="5" t="s">
        <v>3489</v>
      </c>
      <c r="X405" s="5" t="s">
        <v>3490</v>
      </c>
      <c r="Y405" s="5" t="s">
        <v>3491</v>
      </c>
      <c r="Z405" s="5" t="s">
        <v>3492</v>
      </c>
    </row>
    <row r="406" spans="1:26" ht="15.75">
      <c r="A406" s="5" t="s">
        <v>3493</v>
      </c>
      <c r="B406" s="5" t="s">
        <v>3494</v>
      </c>
      <c r="C406" s="5" t="str">
        <f>LEFT(Table1[[#This Row],[product_name]], 27)</f>
        <v>STRIFF PS2_01 Multi Angle M</v>
      </c>
      <c r="D406" s="5" t="s">
        <v>3495</v>
      </c>
      <c r="E406" s="5" t="str">
        <f>TRIM(LEFT(Table1[[#This Row],[category]], FIND("|", Table1[[#This Row],[category]]) - 1))</f>
        <v>Electronics</v>
      </c>
      <c r="F406" s="5" t="str">
        <f>TRIM(MID(Table1[[#This Row],[category]], FIND("|", Table1[[#This Row],[category]]) + 1, FIND("|", Table1[[#This Row],[category]], FIND("|", Table1[[#This Row],[category]]) + 1) - FIND("|", Table1[[#This Row],[category]]) - 1))</f>
        <v>Mobiles&amp;Accessories</v>
      </c>
      <c r="G40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06" s="5">
        <v>99</v>
      </c>
      <c r="I406" s="6">
        <v>499</v>
      </c>
      <c r="J406" s="7">
        <v>0.8</v>
      </c>
      <c r="K406" s="7" t="str">
        <f>IF(Table1[[#This Row],[discount_percentage]]&gt;=50%, "YES", "NO")</f>
        <v>YES</v>
      </c>
      <c r="L406" s="7" t="str">
        <f>IF(Table1[[#This Row],[discount_percentage]]&lt;20%, "&lt;20%", IF(Table1[[#This Row],[discount_percentage]]&lt;=40%, "20%-40%", IF(Table1[[#This Row],[discount_percentage]]&lt;=60%, "41%-60%", IF(Table1[[#This Row],[discount_percentage]]&lt;=80%, "61%-80%", "&gt;80%"))))</f>
        <v>61%-80%</v>
      </c>
      <c r="M406" s="7" t="str">
        <f>IF(Table1[[#This Row],[discounted_price]]&lt;200, "&lt;200", IF(Table1[[#This Row],[discounted_price]]&lt;=500, "200-500", "&gt;500"))</f>
        <v>&lt;200</v>
      </c>
      <c r="N406" s="5">
        <v>4.3</v>
      </c>
      <c r="O406" s="8">
        <v>42641</v>
      </c>
      <c r="P406" s="9" t="str">
        <f>IF(Table1[[#This Row],[rating_count]]&gt;1000, "More than 1000", "Fewer than 1000")</f>
        <v>More than 1000</v>
      </c>
      <c r="Q406" s="8">
        <f>IFERROR( VALUE(Table1[[#This Row],[rating]]) * VALUE((Table1[[#This Row],[rating_count]]/1000)), 0)</f>
        <v>183.35629999999998</v>
      </c>
      <c r="R406" s="6">
        <f>IFERROR( VALUE(Table1[[#This Row],[actual_price]]) * VALUE(Table1[[#This Row],[rating_count]]), 0)</f>
        <v>21277859</v>
      </c>
      <c r="S406" s="5" t="s">
        <v>3496</v>
      </c>
      <c r="T406" s="5" t="s">
        <v>3497</v>
      </c>
      <c r="U406" s="5" t="s">
        <v>3498</v>
      </c>
      <c r="V406" s="5" t="s">
        <v>3499</v>
      </c>
      <c r="W406" s="5" t="s">
        <v>3500</v>
      </c>
      <c r="X406" s="5" t="s">
        <v>13038</v>
      </c>
      <c r="Y406" s="5" t="s">
        <v>3501</v>
      </c>
      <c r="Z406" s="5" t="s">
        <v>3502</v>
      </c>
    </row>
    <row r="407" spans="1:26" ht="15.75">
      <c r="A407" s="5" t="s">
        <v>3503</v>
      </c>
      <c r="B407" s="5" t="s">
        <v>3504</v>
      </c>
      <c r="C407" s="5" t="str">
        <f>LEFT(Table1[[#This Row],[product_name]], 27)</f>
        <v>Samsung Galaxy Buds Live Bl</v>
      </c>
      <c r="D407" s="5" t="s">
        <v>3066</v>
      </c>
      <c r="E407" s="5" t="str">
        <f>TRIM(LEFT(Table1[[#This Row],[category]], FIND("|", Table1[[#This Row],[category]]) - 1))</f>
        <v>Electronics</v>
      </c>
      <c r="F407" s="5" t="str">
        <f>TRIM(MID(Table1[[#This Row],[category]], FIND("|", Table1[[#This Row],[category]]) + 1, FIND("|", Table1[[#This Row],[category]], FIND("|", Table1[[#This Row],[category]]) + 1) - FIND("|", Table1[[#This Row],[category]]) - 1))</f>
        <v>Headphones,Earbuds&amp;Accessories</v>
      </c>
      <c r="G407" s="5" t="str">
        <f>TRIM(MID(Table1[[#This Row],[category]], FIND("|", Table1[[#This Row],[category]], FIND("|", Table1[[#This Row],[category]]) + 1) + 1, FIND("|", Table1[[#This Row],[category]], FIND("|", Table1[[#This Row],[category]], FIND("|", Table1[[#This Row],[category]]) + 1) + 1) - FIND("|", Table1[[#This Row],[category]], FIND("|", Table1[[#This Row],[category]]) + 1) - 1))</f>
        <v>Headphones</v>
      </c>
      <c r="H407" s="6">
        <v>4790</v>
      </c>
      <c r="I407" s="6">
        <v>15990</v>
      </c>
      <c r="J407" s="7">
        <v>0.7</v>
      </c>
      <c r="K407" s="7" t="str">
        <f>IF(Table1[[#This Row],[discount_percentage]]&gt;=50%, "YES", "NO")</f>
        <v>YES</v>
      </c>
      <c r="L407" s="7" t="str">
        <f>IF(Table1[[#This Row],[discount_percentage]]&lt;20%, "&lt;20%", IF(Table1[[#This Row],[discount_percentage]]&lt;=40%, "20%-40%", IF(Table1[[#This Row],[discount_percentage]]&lt;=60%, "41%-60%", IF(Table1[[#This Row],[discount_percentage]]&lt;=80%, "61%-80%", "&gt;80%"))))</f>
        <v>61%-80%</v>
      </c>
      <c r="M407" s="7" t="str">
        <f>IF(Table1[[#This Row],[discounted_price]]&lt;200, "&lt;200", IF(Table1[[#This Row],[discounted_price]]&lt;=500, "200-500", "&gt;500"))</f>
        <v>&gt;500</v>
      </c>
      <c r="N407" s="5">
        <v>4</v>
      </c>
      <c r="O407" s="8">
        <v>4390</v>
      </c>
      <c r="P407" s="9" t="str">
        <f>IF(Table1[[#This Row],[rating_count]]&gt;1000, "More than 1000", "Fewer than 1000")</f>
        <v>More than 1000</v>
      </c>
      <c r="Q407" s="8">
        <f>IFERROR( VALUE(Table1[[#This Row],[rating]]) * VALUE((Table1[[#This Row],[rating_count]]/1000)), 0)</f>
        <v>17.559999999999999</v>
      </c>
      <c r="R407" s="6">
        <f>IFERROR( VALUE(Table1[[#This Row],[actual_price]]) * VALUE(Table1[[#This Row],[rating_count]]), 0)</f>
        <v>70196100</v>
      </c>
      <c r="S407" s="5" t="s">
        <v>3505</v>
      </c>
      <c r="T407" s="5" t="s">
        <v>3506</v>
      </c>
      <c r="U407" s="5" t="s">
        <v>3507</v>
      </c>
      <c r="V407" s="5" t="s">
        <v>3508</v>
      </c>
      <c r="W407" s="5" t="s">
        <v>3509</v>
      </c>
      <c r="X407" s="5" t="s">
        <v>3510</v>
      </c>
      <c r="Y407" s="5" t="s">
        <v>3511</v>
      </c>
      <c r="Z407" s="5" t="s">
        <v>3512</v>
      </c>
    </row>
    <row r="408" spans="1:26" ht="15.75">
      <c r="A408" s="5" t="s">
        <v>3513</v>
      </c>
      <c r="B408" s="5" t="s">
        <v>3514</v>
      </c>
      <c r="C408" s="5" t="str">
        <f>LEFT(Table1[[#This Row],[product_name]], 27)</f>
        <v>OnePlus Nord 2T 5G (Jade Fo</v>
      </c>
      <c r="D408" s="5" t="s">
        <v>2990</v>
      </c>
      <c r="E408" s="5" t="str">
        <f>TRIM(LEFT(Table1[[#This Row],[category]], FIND("|", Table1[[#This Row],[category]]) - 1))</f>
        <v>Electronics</v>
      </c>
      <c r="F408" s="5" t="str">
        <f>TRIM(MID(Table1[[#This Row],[category]], FIND("|", Table1[[#This Row],[category]]) + 1, FIND("|", Table1[[#This Row],[category]], FIND("|", Table1[[#This Row],[category]]) + 1) - FIND("|", Table1[[#This Row],[category]]) - 1))</f>
        <v>Mobiles&amp;Accessories</v>
      </c>
      <c r="G40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08" s="6">
        <v>33999</v>
      </c>
      <c r="I408" s="6">
        <v>33999</v>
      </c>
      <c r="J408" s="7">
        <v>0</v>
      </c>
      <c r="K408" s="7" t="str">
        <f>IF(Table1[[#This Row],[discount_percentage]]&gt;=50%, "YES", "NO")</f>
        <v>NO</v>
      </c>
      <c r="L408" s="7" t="str">
        <f>IF(Table1[[#This Row],[discount_percentage]]&lt;20%, "&lt;20%", IF(Table1[[#This Row],[discount_percentage]]&lt;=40%, "20%-40%", IF(Table1[[#This Row],[discount_percentage]]&lt;=60%, "41%-60%", IF(Table1[[#This Row],[discount_percentage]]&lt;=80%, "61%-80%", "&gt;80%"))))</f>
        <v>&lt;20%</v>
      </c>
      <c r="M408" s="7" t="str">
        <f>IF(Table1[[#This Row],[discounted_price]]&lt;200, "&lt;200", IF(Table1[[#This Row],[discounted_price]]&lt;=500, "200-500", "&gt;500"))</f>
        <v>&gt;500</v>
      </c>
      <c r="N408" s="5">
        <v>4.3</v>
      </c>
      <c r="O408" s="8">
        <v>17415</v>
      </c>
      <c r="P408" s="9" t="str">
        <f>IF(Table1[[#This Row],[rating_count]]&gt;1000, "More than 1000", "Fewer than 1000")</f>
        <v>More than 1000</v>
      </c>
      <c r="Q408" s="8">
        <f>IFERROR( VALUE(Table1[[#This Row],[rating]]) * VALUE((Table1[[#This Row],[rating_count]]/1000)), 0)</f>
        <v>74.884499999999989</v>
      </c>
      <c r="R408" s="6">
        <f>IFERROR( VALUE(Table1[[#This Row],[actual_price]]) * VALUE(Table1[[#This Row],[rating_count]]), 0)</f>
        <v>592092585</v>
      </c>
      <c r="S408" s="5" t="s">
        <v>3515</v>
      </c>
      <c r="T408" s="5" t="s">
        <v>3002</v>
      </c>
      <c r="U408" s="5" t="s">
        <v>3003</v>
      </c>
      <c r="V408" s="5" t="s">
        <v>3004</v>
      </c>
      <c r="W408" s="5" t="s">
        <v>3005</v>
      </c>
      <c r="X408" s="5" t="s">
        <v>3006</v>
      </c>
      <c r="Y408" s="5" t="s">
        <v>3007</v>
      </c>
      <c r="Z408" s="5" t="s">
        <v>3516</v>
      </c>
    </row>
    <row r="409" spans="1:26" ht="15.75">
      <c r="A409" s="5" t="s">
        <v>3517</v>
      </c>
      <c r="B409" s="5" t="s">
        <v>3518</v>
      </c>
      <c r="C409" s="5" t="str">
        <f>LEFT(Table1[[#This Row],[product_name]], 27)</f>
        <v>Sounce Spiral Charger Cable</v>
      </c>
      <c r="D409" s="5" t="s">
        <v>3519</v>
      </c>
      <c r="E409" s="5" t="str">
        <f>TRIM(LEFT(Table1[[#This Row],[category]], FIND("|", Table1[[#This Row],[category]]) - 1))</f>
        <v>Computers&amp;Accessories</v>
      </c>
      <c r="F409" s="5" t="str">
        <f>TRIM(MID(Table1[[#This Row],[category]], FIND("|", Table1[[#This Row],[category]]) + 1, FIND("|", Table1[[#This Row],[category]], FIND("|", Table1[[#This Row],[category]]) + 1) - FIND("|", Table1[[#This Row],[category]]) - 1))</f>
        <v>Accessories&amp;Peripherals</v>
      </c>
      <c r="G40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09" s="5">
        <v>99</v>
      </c>
      <c r="I409" s="6">
        <v>999</v>
      </c>
      <c r="J409" s="7">
        <v>0.9</v>
      </c>
      <c r="K409" s="7" t="str">
        <f>IF(Table1[[#This Row],[discount_percentage]]&gt;=50%, "YES", "NO")</f>
        <v>YES</v>
      </c>
      <c r="L409" s="7" t="str">
        <f>IF(Table1[[#This Row],[discount_percentage]]&lt;20%, "&lt;20%", IF(Table1[[#This Row],[discount_percentage]]&lt;=40%, "20%-40%", IF(Table1[[#This Row],[discount_percentage]]&lt;=60%, "41%-60%", IF(Table1[[#This Row],[discount_percentage]]&lt;=80%, "61%-80%", "&gt;80%"))))</f>
        <v>&gt;80%</v>
      </c>
      <c r="M409" s="7" t="str">
        <f>IF(Table1[[#This Row],[discounted_price]]&lt;200, "&lt;200", IF(Table1[[#This Row],[discounted_price]]&lt;=500, "200-500", "&gt;500"))</f>
        <v>&lt;200</v>
      </c>
      <c r="N409" s="5">
        <v>4</v>
      </c>
      <c r="O409" s="8">
        <v>1396</v>
      </c>
      <c r="P409" s="9" t="str">
        <f>IF(Table1[[#This Row],[rating_count]]&gt;1000, "More than 1000", "Fewer than 1000")</f>
        <v>More than 1000</v>
      </c>
      <c r="Q409" s="8">
        <f>IFERROR( VALUE(Table1[[#This Row],[rating]]) * VALUE((Table1[[#This Row],[rating_count]]/1000)), 0)</f>
        <v>5.5839999999999996</v>
      </c>
      <c r="R409" s="6">
        <f>IFERROR( VALUE(Table1[[#This Row],[actual_price]]) * VALUE(Table1[[#This Row],[rating_count]]), 0)</f>
        <v>1394604</v>
      </c>
      <c r="S409" s="5" t="s">
        <v>3520</v>
      </c>
      <c r="T409" s="5" t="s">
        <v>3521</v>
      </c>
      <c r="U409" s="5" t="s">
        <v>3522</v>
      </c>
      <c r="V409" s="5" t="s">
        <v>3523</v>
      </c>
      <c r="W409" s="5" t="s">
        <v>3524</v>
      </c>
      <c r="X409" s="5" t="s">
        <v>3525</v>
      </c>
      <c r="Y409" s="5" t="s">
        <v>3526</v>
      </c>
      <c r="Z409" s="5" t="s">
        <v>3527</v>
      </c>
    </row>
    <row r="410" spans="1:26" ht="15.75">
      <c r="A410" s="5" t="s">
        <v>3528</v>
      </c>
      <c r="B410" s="5" t="s">
        <v>3529</v>
      </c>
      <c r="C410" s="5" t="str">
        <f>LEFT(Table1[[#This Row],[product_name]], 27)</f>
        <v>PTron Boom Ultima 4D Dual D</v>
      </c>
      <c r="D410" s="5" t="s">
        <v>3066</v>
      </c>
      <c r="E410" s="5" t="str">
        <f>TRIM(LEFT(Table1[[#This Row],[category]], FIND("|", Table1[[#This Row],[category]]) - 1))</f>
        <v>Electronics</v>
      </c>
      <c r="F410" s="5" t="str">
        <f>TRIM(MID(Table1[[#This Row],[category]], FIND("|", Table1[[#This Row],[category]]) + 1, FIND("|", Table1[[#This Row],[category]], FIND("|", Table1[[#This Row],[category]]) + 1) - FIND("|", Table1[[#This Row],[category]]) - 1))</f>
        <v>Headphones,Earbuds&amp;Accessories</v>
      </c>
      <c r="G410" s="5" t="str">
        <f>TRIM(MID(Table1[[#This Row],[category]], FIND("|", Table1[[#This Row],[category]], FIND("|", Table1[[#This Row],[category]]) + 1) + 1, FIND("|", Table1[[#This Row],[category]], FIND("|", Table1[[#This Row],[category]], FIND("|", Table1[[#This Row],[category]]) + 1) + 1) - FIND("|", Table1[[#This Row],[category]], FIND("|", Table1[[#This Row],[category]]) + 1) - 1))</f>
        <v>Headphones</v>
      </c>
      <c r="H410" s="5">
        <v>299</v>
      </c>
      <c r="I410" s="6">
        <v>1900</v>
      </c>
      <c r="J410" s="7">
        <v>0.84</v>
      </c>
      <c r="K410" s="7" t="str">
        <f>IF(Table1[[#This Row],[discount_percentage]]&gt;=50%, "YES", "NO")</f>
        <v>YES</v>
      </c>
      <c r="L410" s="7" t="str">
        <f>IF(Table1[[#This Row],[discount_percentage]]&lt;20%, "&lt;20%", IF(Table1[[#This Row],[discount_percentage]]&lt;=40%, "20%-40%", IF(Table1[[#This Row],[discount_percentage]]&lt;=60%, "41%-60%", IF(Table1[[#This Row],[discount_percentage]]&lt;=80%, "61%-80%", "&gt;80%"))))</f>
        <v>&gt;80%</v>
      </c>
      <c r="M410" s="7" t="str">
        <f>IF(Table1[[#This Row],[discounted_price]]&lt;200, "&lt;200", IF(Table1[[#This Row],[discounted_price]]&lt;=500, "200-500", "&gt;500"))</f>
        <v>200-500</v>
      </c>
      <c r="N410" s="5">
        <v>3.6</v>
      </c>
      <c r="O410" s="8">
        <v>18202</v>
      </c>
      <c r="P410" s="9" t="str">
        <f>IF(Table1[[#This Row],[rating_count]]&gt;1000, "More than 1000", "Fewer than 1000")</f>
        <v>More than 1000</v>
      </c>
      <c r="Q410" s="8">
        <f>IFERROR( VALUE(Table1[[#This Row],[rating]]) * VALUE((Table1[[#This Row],[rating_count]]/1000)), 0)</f>
        <v>65.527200000000008</v>
      </c>
      <c r="R410" s="6">
        <f>IFERROR( VALUE(Table1[[#This Row],[actual_price]]) * VALUE(Table1[[#This Row],[rating_count]]), 0)</f>
        <v>34583800</v>
      </c>
      <c r="S410" s="5" t="s">
        <v>3530</v>
      </c>
      <c r="T410" s="5" t="s">
        <v>3531</v>
      </c>
      <c r="U410" s="5" t="s">
        <v>3532</v>
      </c>
      <c r="V410" s="5" t="s">
        <v>3533</v>
      </c>
      <c r="W410" s="5" t="s">
        <v>3534</v>
      </c>
      <c r="X410" s="5" t="s">
        <v>3535</v>
      </c>
      <c r="Y410" s="5" t="s">
        <v>3536</v>
      </c>
      <c r="Z410" s="5" t="s">
        <v>3537</v>
      </c>
    </row>
    <row r="411" spans="1:26" ht="15.75">
      <c r="A411" s="5" t="s">
        <v>3538</v>
      </c>
      <c r="B411" s="5" t="s">
        <v>3539</v>
      </c>
      <c r="C411" s="5" t="str">
        <f>LEFT(Table1[[#This Row],[product_name]], 27)</f>
        <v>Samsung Galaxy M13 (Aqua Gr</v>
      </c>
      <c r="D411" s="5" t="s">
        <v>2990</v>
      </c>
      <c r="E411" s="5" t="str">
        <f>TRIM(LEFT(Table1[[#This Row],[category]], FIND("|", Table1[[#This Row],[category]]) - 1))</f>
        <v>Electronics</v>
      </c>
      <c r="F411" s="5" t="str">
        <f>TRIM(MID(Table1[[#This Row],[category]], FIND("|", Table1[[#This Row],[category]]) + 1, FIND("|", Table1[[#This Row],[category]], FIND("|", Table1[[#This Row],[category]]) + 1) - FIND("|", Table1[[#This Row],[category]]) - 1))</f>
        <v>Mobiles&amp;Accessories</v>
      </c>
      <c r="G41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11" s="6">
        <v>10999</v>
      </c>
      <c r="I411" s="6">
        <v>14999</v>
      </c>
      <c r="J411" s="7">
        <v>0.27</v>
      </c>
      <c r="K411" s="7" t="str">
        <f>IF(Table1[[#This Row],[discount_percentage]]&gt;=50%, "YES", "NO")</f>
        <v>NO</v>
      </c>
      <c r="L411" s="7" t="str">
        <f>IF(Table1[[#This Row],[discount_percentage]]&lt;20%, "&lt;20%", IF(Table1[[#This Row],[discount_percentage]]&lt;=40%, "20%-40%", IF(Table1[[#This Row],[discount_percentage]]&lt;=60%, "41%-60%", IF(Table1[[#This Row],[discount_percentage]]&lt;=80%, "61%-80%", "&gt;80%"))))</f>
        <v>20%-40%</v>
      </c>
      <c r="M411" s="7" t="str">
        <f>IF(Table1[[#This Row],[discounted_price]]&lt;200, "&lt;200", IF(Table1[[#This Row],[discounted_price]]&lt;=500, "200-500", "&gt;500"))</f>
        <v>&gt;500</v>
      </c>
      <c r="N411" s="5">
        <v>4.0999999999999996</v>
      </c>
      <c r="O411" s="8">
        <v>18998</v>
      </c>
      <c r="P411" s="9" t="str">
        <f>IF(Table1[[#This Row],[rating_count]]&gt;1000, "More than 1000", "Fewer than 1000")</f>
        <v>More than 1000</v>
      </c>
      <c r="Q411" s="8">
        <f>IFERROR( VALUE(Table1[[#This Row],[rating]]) * VALUE((Table1[[#This Row],[rating_count]]/1000)), 0)</f>
        <v>77.891800000000003</v>
      </c>
      <c r="R411" s="6">
        <f>IFERROR( VALUE(Table1[[#This Row],[actual_price]]) * VALUE(Table1[[#This Row],[rating_count]]), 0)</f>
        <v>284951002</v>
      </c>
      <c r="S411" s="5" t="s">
        <v>3540</v>
      </c>
      <c r="T411" s="5" t="s">
        <v>3209</v>
      </c>
      <c r="U411" s="5" t="s">
        <v>3210</v>
      </c>
      <c r="V411" s="5" t="s">
        <v>3211</v>
      </c>
      <c r="W411" s="5" t="s">
        <v>3212</v>
      </c>
      <c r="X411" s="5" t="s">
        <v>3213</v>
      </c>
      <c r="Y411" s="5" t="s">
        <v>3214</v>
      </c>
      <c r="Z411" s="5" t="s">
        <v>3541</v>
      </c>
    </row>
    <row r="412" spans="1:26" ht="15.75">
      <c r="A412" s="5" t="s">
        <v>3542</v>
      </c>
      <c r="B412" s="5" t="s">
        <v>3543</v>
      </c>
      <c r="C412" s="5" t="str">
        <f>LEFT(Table1[[#This Row],[product_name]], 27)</f>
        <v>OnePlus 10R 5G (Forest Gree</v>
      </c>
      <c r="D412" s="5" t="s">
        <v>2990</v>
      </c>
      <c r="E412" s="5" t="str">
        <f>TRIM(LEFT(Table1[[#This Row],[category]], FIND("|", Table1[[#This Row],[category]]) - 1))</f>
        <v>Electronics</v>
      </c>
      <c r="F412" s="5" t="str">
        <f>TRIM(MID(Table1[[#This Row],[category]], FIND("|", Table1[[#This Row],[category]]) + 1, FIND("|", Table1[[#This Row],[category]], FIND("|", Table1[[#This Row],[category]]) + 1) - FIND("|", Table1[[#This Row],[category]]) - 1))</f>
        <v>Mobiles&amp;Accessories</v>
      </c>
      <c r="G41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12" s="6">
        <v>34999</v>
      </c>
      <c r="I412" s="6">
        <v>38999</v>
      </c>
      <c r="J412" s="7">
        <v>0.1</v>
      </c>
      <c r="K412" s="7" t="str">
        <f>IF(Table1[[#This Row],[discount_percentage]]&gt;=50%, "YES", "NO")</f>
        <v>NO</v>
      </c>
      <c r="L412" s="7" t="str">
        <f>IF(Table1[[#This Row],[discount_percentage]]&lt;20%, "&lt;20%", IF(Table1[[#This Row],[discount_percentage]]&lt;=40%, "20%-40%", IF(Table1[[#This Row],[discount_percentage]]&lt;=60%, "41%-60%", IF(Table1[[#This Row],[discount_percentage]]&lt;=80%, "61%-80%", "&gt;80%"))))</f>
        <v>&lt;20%</v>
      </c>
      <c r="M412" s="7" t="str">
        <f>IF(Table1[[#This Row],[discounted_price]]&lt;200, "&lt;200", IF(Table1[[#This Row],[discounted_price]]&lt;=500, "200-500", "&gt;500"))</f>
        <v>&gt;500</v>
      </c>
      <c r="N412" s="5">
        <v>4.2</v>
      </c>
      <c r="O412" s="8">
        <v>11029</v>
      </c>
      <c r="P412" s="9" t="str">
        <f>IF(Table1[[#This Row],[rating_count]]&gt;1000, "More than 1000", "Fewer than 1000")</f>
        <v>More than 1000</v>
      </c>
      <c r="Q412" s="8">
        <f>IFERROR( VALUE(Table1[[#This Row],[rating]]) * VALUE((Table1[[#This Row],[rating_count]]/1000)), 0)</f>
        <v>46.321800000000003</v>
      </c>
      <c r="R412" s="6">
        <f>IFERROR( VALUE(Table1[[#This Row],[actual_price]]) * VALUE(Table1[[#This Row],[rating_count]]), 0)</f>
        <v>430119971</v>
      </c>
      <c r="S412" s="5" t="s">
        <v>3544</v>
      </c>
      <c r="T412" s="5" t="s">
        <v>3545</v>
      </c>
      <c r="U412" s="5" t="s">
        <v>3546</v>
      </c>
      <c r="V412" s="5" t="s">
        <v>3547</v>
      </c>
      <c r="W412" s="5" t="s">
        <v>3548</v>
      </c>
      <c r="X412" s="5" t="s">
        <v>3549</v>
      </c>
      <c r="Y412" s="5" t="s">
        <v>3550</v>
      </c>
      <c r="Z412" s="5" t="s">
        <v>3551</v>
      </c>
    </row>
    <row r="413" spans="1:26" ht="15.75">
      <c r="A413" s="5" t="s">
        <v>3552</v>
      </c>
      <c r="B413" s="5" t="s">
        <v>3231</v>
      </c>
      <c r="C413" s="5" t="str">
        <f>LEFT(Table1[[#This Row],[product_name]], 27)</f>
        <v>Samsung Galaxy M33 5G (Emer</v>
      </c>
      <c r="D413" s="5" t="s">
        <v>2990</v>
      </c>
      <c r="E413" s="5" t="str">
        <f>TRIM(LEFT(Table1[[#This Row],[category]], FIND("|", Table1[[#This Row],[category]]) - 1))</f>
        <v>Electronics</v>
      </c>
      <c r="F413" s="5" t="str">
        <f>TRIM(MID(Table1[[#This Row],[category]], FIND("|", Table1[[#This Row],[category]]) + 1, FIND("|", Table1[[#This Row],[category]], FIND("|", Table1[[#This Row],[category]]) + 1) - FIND("|", Table1[[#This Row],[category]]) - 1))</f>
        <v>Mobiles&amp;Accessories</v>
      </c>
      <c r="G41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13" s="6">
        <v>16999</v>
      </c>
      <c r="I413" s="6">
        <v>24999</v>
      </c>
      <c r="J413" s="7">
        <v>0.32</v>
      </c>
      <c r="K413" s="7" t="str">
        <f>IF(Table1[[#This Row],[discount_percentage]]&gt;=50%, "YES", "NO")</f>
        <v>NO</v>
      </c>
      <c r="L413" s="7" t="str">
        <f>IF(Table1[[#This Row],[discount_percentage]]&lt;20%, "&lt;20%", IF(Table1[[#This Row],[discount_percentage]]&lt;=40%, "20%-40%", IF(Table1[[#This Row],[discount_percentage]]&lt;=60%, "41%-60%", IF(Table1[[#This Row],[discount_percentage]]&lt;=80%, "61%-80%", "&gt;80%"))))</f>
        <v>20%-40%</v>
      </c>
      <c r="M413" s="7" t="str">
        <f>IF(Table1[[#This Row],[discounted_price]]&lt;200, "&lt;200", IF(Table1[[#This Row],[discounted_price]]&lt;=500, "200-500", "&gt;500"))</f>
        <v>&gt;500</v>
      </c>
      <c r="N413" s="5">
        <v>4.0999999999999996</v>
      </c>
      <c r="O413" s="8">
        <v>22318</v>
      </c>
      <c r="P413" s="9" t="str">
        <f>IF(Table1[[#This Row],[rating_count]]&gt;1000, "More than 1000", "Fewer than 1000")</f>
        <v>More than 1000</v>
      </c>
      <c r="Q413" s="8">
        <f>IFERROR( VALUE(Table1[[#This Row],[rating]]) * VALUE((Table1[[#This Row],[rating_count]]/1000)), 0)</f>
        <v>91.503799999999998</v>
      </c>
      <c r="R413" s="6">
        <f>IFERROR( VALUE(Table1[[#This Row],[actual_price]]) * VALUE(Table1[[#This Row],[rating_count]]), 0)</f>
        <v>557927682</v>
      </c>
      <c r="S413" s="5" t="s">
        <v>3232</v>
      </c>
      <c r="T413" s="5" t="s">
        <v>3194</v>
      </c>
      <c r="U413" s="5" t="s">
        <v>3195</v>
      </c>
      <c r="V413" s="5" t="s">
        <v>3196</v>
      </c>
      <c r="W413" s="5" t="s">
        <v>3197</v>
      </c>
      <c r="X413" s="5" t="s">
        <v>3198</v>
      </c>
      <c r="Y413" s="5" t="s">
        <v>3233</v>
      </c>
      <c r="Z413" s="5" t="s">
        <v>3553</v>
      </c>
    </row>
    <row r="414" spans="1:26" ht="15.75">
      <c r="A414" s="5" t="s">
        <v>3554</v>
      </c>
      <c r="B414" s="5" t="s">
        <v>3555</v>
      </c>
      <c r="C414" s="5" t="str">
        <f>LEFT(Table1[[#This Row],[product_name]], 27)</f>
        <v>Ambrane Mobile Holding Stan</v>
      </c>
      <c r="D414" s="5" t="s">
        <v>3495</v>
      </c>
      <c r="E414" s="5" t="str">
        <f>TRIM(LEFT(Table1[[#This Row],[category]], FIND("|", Table1[[#This Row],[category]]) - 1))</f>
        <v>Electronics</v>
      </c>
      <c r="F414" s="5" t="str">
        <f>TRIM(MID(Table1[[#This Row],[category]], FIND("|", Table1[[#This Row],[category]]) + 1, FIND("|", Table1[[#This Row],[category]], FIND("|", Table1[[#This Row],[category]]) + 1) - FIND("|", Table1[[#This Row],[category]]) - 1))</f>
        <v>Mobiles&amp;Accessories</v>
      </c>
      <c r="G41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14" s="5">
        <v>199</v>
      </c>
      <c r="I414" s="6">
        <v>499</v>
      </c>
      <c r="J414" s="7">
        <v>0.6</v>
      </c>
      <c r="K414" s="7" t="str">
        <f>IF(Table1[[#This Row],[discount_percentage]]&gt;=50%, "YES", "NO")</f>
        <v>YES</v>
      </c>
      <c r="L414" s="7" t="str">
        <f>IF(Table1[[#This Row],[discount_percentage]]&lt;20%, "&lt;20%", IF(Table1[[#This Row],[discount_percentage]]&lt;=40%, "20%-40%", IF(Table1[[#This Row],[discount_percentage]]&lt;=60%, "41%-60%", IF(Table1[[#This Row],[discount_percentage]]&lt;=80%, "61%-80%", "&gt;80%"))))</f>
        <v>41%-60%</v>
      </c>
      <c r="M414" s="7" t="str">
        <f>IF(Table1[[#This Row],[discounted_price]]&lt;200, "&lt;200", IF(Table1[[#This Row],[discounted_price]]&lt;=500, "200-500", "&gt;500"))</f>
        <v>&lt;200</v>
      </c>
      <c r="N414" s="5">
        <v>4.0999999999999996</v>
      </c>
      <c r="O414" s="8">
        <v>1786</v>
      </c>
      <c r="P414" s="9" t="str">
        <f>IF(Table1[[#This Row],[rating_count]]&gt;1000, "More than 1000", "Fewer than 1000")</f>
        <v>More than 1000</v>
      </c>
      <c r="Q414" s="8">
        <f>IFERROR( VALUE(Table1[[#This Row],[rating]]) * VALUE((Table1[[#This Row],[rating_count]]/1000)), 0)</f>
        <v>7.3225999999999996</v>
      </c>
      <c r="R414" s="6">
        <f>IFERROR( VALUE(Table1[[#This Row],[actual_price]]) * VALUE(Table1[[#This Row],[rating_count]]), 0)</f>
        <v>891214</v>
      </c>
      <c r="S414" s="5" t="s">
        <v>3556</v>
      </c>
      <c r="T414" s="5" t="s">
        <v>3557</v>
      </c>
      <c r="U414" s="5" t="s">
        <v>3558</v>
      </c>
      <c r="V414" s="5" t="s">
        <v>3559</v>
      </c>
      <c r="W414" s="5" t="s">
        <v>3560</v>
      </c>
      <c r="X414" s="5" t="s">
        <v>3561</v>
      </c>
      <c r="Y414" s="5" t="s">
        <v>3562</v>
      </c>
      <c r="Z414" s="5" t="s">
        <v>3563</v>
      </c>
    </row>
    <row r="415" spans="1:26" ht="15.75">
      <c r="A415" s="5" t="s">
        <v>3564</v>
      </c>
      <c r="B415" s="5" t="s">
        <v>3565</v>
      </c>
      <c r="C415" s="5" t="str">
        <f>LEFT(Table1[[#This Row],[product_name]], 27)</f>
        <v>Ambrane 10000mAh Slim Power</v>
      </c>
      <c r="D415" s="5" t="s">
        <v>2979</v>
      </c>
      <c r="E415" s="5" t="str">
        <f>TRIM(LEFT(Table1[[#This Row],[category]], FIND("|", Table1[[#This Row],[category]]) - 1))</f>
        <v>Electronics</v>
      </c>
      <c r="F415" s="5" t="str">
        <f>TRIM(MID(Table1[[#This Row],[category]], FIND("|", Table1[[#This Row],[category]]) + 1, FIND("|", Table1[[#This Row],[category]], FIND("|", Table1[[#This Row],[category]]) + 1) - FIND("|", Table1[[#This Row],[category]]) - 1))</f>
        <v>Mobiles&amp;Accessories</v>
      </c>
      <c r="G41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15" s="5">
        <v>999</v>
      </c>
      <c r="I415" s="6">
        <v>1599</v>
      </c>
      <c r="J415" s="7">
        <v>0.38</v>
      </c>
      <c r="K415" s="7" t="str">
        <f>IF(Table1[[#This Row],[discount_percentage]]&gt;=50%, "YES", "NO")</f>
        <v>NO</v>
      </c>
      <c r="L415" s="7" t="str">
        <f>IF(Table1[[#This Row],[discount_percentage]]&lt;20%, "&lt;20%", IF(Table1[[#This Row],[discount_percentage]]&lt;=40%, "20%-40%", IF(Table1[[#This Row],[discount_percentage]]&lt;=60%, "41%-60%", IF(Table1[[#This Row],[discount_percentage]]&lt;=80%, "61%-80%", "&gt;80%"))))</f>
        <v>20%-40%</v>
      </c>
      <c r="M415" s="7" t="str">
        <f>IF(Table1[[#This Row],[discounted_price]]&lt;200, "&lt;200", IF(Table1[[#This Row],[discounted_price]]&lt;=500, "200-500", "&gt;500"))</f>
        <v>&gt;500</v>
      </c>
      <c r="N415" s="5">
        <v>4</v>
      </c>
      <c r="O415" s="8">
        <v>7222</v>
      </c>
      <c r="P415" s="9" t="str">
        <f>IF(Table1[[#This Row],[rating_count]]&gt;1000, "More than 1000", "Fewer than 1000")</f>
        <v>More than 1000</v>
      </c>
      <c r="Q415" s="8">
        <f>IFERROR( VALUE(Table1[[#This Row],[rating]]) * VALUE((Table1[[#This Row],[rating_count]]/1000)), 0)</f>
        <v>28.888000000000002</v>
      </c>
      <c r="R415" s="6">
        <f>IFERROR( VALUE(Table1[[#This Row],[actual_price]]) * VALUE(Table1[[#This Row],[rating_count]]), 0)</f>
        <v>11547978</v>
      </c>
      <c r="S415" s="5" t="s">
        <v>3566</v>
      </c>
      <c r="T415" s="5" t="s">
        <v>3567</v>
      </c>
      <c r="U415" s="5" t="s">
        <v>3568</v>
      </c>
      <c r="V415" s="5" t="s">
        <v>3569</v>
      </c>
      <c r="W415" s="5" t="s">
        <v>3570</v>
      </c>
      <c r="X415" s="5" t="s">
        <v>3571</v>
      </c>
      <c r="Y415" s="5" t="s">
        <v>3572</v>
      </c>
      <c r="Z415" s="5" t="s">
        <v>3573</v>
      </c>
    </row>
    <row r="416" spans="1:26" ht="15.75">
      <c r="A416" s="5" t="s">
        <v>3574</v>
      </c>
      <c r="B416" s="5" t="s">
        <v>3575</v>
      </c>
      <c r="C416" s="5" t="str">
        <f>LEFT(Table1[[#This Row],[product_name]], 27)</f>
        <v>Nokia 105 Single SIM, Keypa</v>
      </c>
      <c r="D416" s="5" t="s">
        <v>3045</v>
      </c>
      <c r="E416" s="5" t="str">
        <f>TRIM(LEFT(Table1[[#This Row],[category]], FIND("|", Table1[[#This Row],[category]]) - 1))</f>
        <v>Electronics</v>
      </c>
      <c r="F416" s="5" t="str">
        <f>TRIM(MID(Table1[[#This Row],[category]], FIND("|", Table1[[#This Row],[category]]) + 1, FIND("|", Table1[[#This Row],[category]], FIND("|", Table1[[#This Row],[category]]) + 1) - FIND("|", Table1[[#This Row],[category]]) - 1))</f>
        <v>Mobiles&amp;Accessories</v>
      </c>
      <c r="G41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16" s="6">
        <v>1299</v>
      </c>
      <c r="I416" s="6">
        <v>1599</v>
      </c>
      <c r="J416" s="7">
        <v>0.19</v>
      </c>
      <c r="K416" s="7" t="str">
        <f>IF(Table1[[#This Row],[discount_percentage]]&gt;=50%, "YES", "NO")</f>
        <v>NO</v>
      </c>
      <c r="L416" s="7" t="str">
        <f>IF(Table1[[#This Row],[discount_percentage]]&lt;20%, "&lt;20%", IF(Table1[[#This Row],[discount_percentage]]&lt;=40%, "20%-40%", IF(Table1[[#This Row],[discount_percentage]]&lt;=60%, "41%-60%", IF(Table1[[#This Row],[discount_percentage]]&lt;=80%, "61%-80%", "&gt;80%"))))</f>
        <v>&lt;20%</v>
      </c>
      <c r="M416" s="7" t="str">
        <f>IF(Table1[[#This Row],[discounted_price]]&lt;200, "&lt;200", IF(Table1[[#This Row],[discounted_price]]&lt;=500, "200-500", "&gt;500"))</f>
        <v>&gt;500</v>
      </c>
      <c r="N416" s="5">
        <v>4</v>
      </c>
      <c r="O416" s="8">
        <v>128311</v>
      </c>
      <c r="P416" s="9" t="str">
        <f>IF(Table1[[#This Row],[rating_count]]&gt;1000, "More than 1000", "Fewer than 1000")</f>
        <v>More than 1000</v>
      </c>
      <c r="Q416" s="8">
        <f>IFERROR( VALUE(Table1[[#This Row],[rating]]) * VALUE((Table1[[#This Row],[rating_count]]/1000)), 0)</f>
        <v>513.24400000000003</v>
      </c>
      <c r="R416" s="6">
        <f>IFERROR( VALUE(Table1[[#This Row],[actual_price]]) * VALUE(Table1[[#This Row],[rating_count]]), 0)</f>
        <v>205169289</v>
      </c>
      <c r="S416" s="5" t="s">
        <v>3046</v>
      </c>
      <c r="T416" s="5" t="s">
        <v>3047</v>
      </c>
      <c r="U416" s="5" t="s">
        <v>3048</v>
      </c>
      <c r="V416" s="5" t="s">
        <v>3049</v>
      </c>
      <c r="W416" s="5" t="s">
        <v>3050</v>
      </c>
      <c r="X416" s="5" t="s">
        <v>3051</v>
      </c>
      <c r="Y416" s="5" t="s">
        <v>3576</v>
      </c>
      <c r="Z416" s="5" t="s">
        <v>3577</v>
      </c>
    </row>
    <row r="417" spans="1:26" ht="15.75">
      <c r="A417" s="5" t="s">
        <v>3578</v>
      </c>
      <c r="B417" s="5" t="s">
        <v>3579</v>
      </c>
      <c r="C417" s="5" t="str">
        <f>LEFT(Table1[[#This Row],[product_name]], 27)</f>
        <v>PTron Tangent Lite Bluetoot</v>
      </c>
      <c r="D417" s="5" t="s">
        <v>3066</v>
      </c>
      <c r="E417" s="5" t="str">
        <f>TRIM(LEFT(Table1[[#This Row],[category]], FIND("|", Table1[[#This Row],[category]]) - 1))</f>
        <v>Electronics</v>
      </c>
      <c r="F417" s="5" t="str">
        <f>TRIM(MID(Table1[[#This Row],[category]], FIND("|", Table1[[#This Row],[category]]) + 1, FIND("|", Table1[[#This Row],[category]], FIND("|", Table1[[#This Row],[category]]) + 1) - FIND("|", Table1[[#This Row],[category]]) - 1))</f>
        <v>Headphones,Earbuds&amp;Accessories</v>
      </c>
      <c r="G417" s="5" t="str">
        <f>TRIM(MID(Table1[[#This Row],[category]], FIND("|", Table1[[#This Row],[category]], FIND("|", Table1[[#This Row],[category]]) + 1) + 1, FIND("|", Table1[[#This Row],[category]], FIND("|", Table1[[#This Row],[category]], FIND("|", Table1[[#This Row],[category]]) + 1) + 1) - FIND("|", Table1[[#This Row],[category]], FIND("|", Table1[[#This Row],[category]]) + 1) - 1))</f>
        <v>Headphones</v>
      </c>
      <c r="H417" s="5">
        <v>599</v>
      </c>
      <c r="I417" s="6">
        <v>1800</v>
      </c>
      <c r="J417" s="7">
        <v>0.67</v>
      </c>
      <c r="K417" s="7" t="str">
        <f>IF(Table1[[#This Row],[discount_percentage]]&gt;=50%, "YES", "NO")</f>
        <v>YES</v>
      </c>
      <c r="L417" s="7" t="str">
        <f>IF(Table1[[#This Row],[discount_percentage]]&lt;20%, "&lt;20%", IF(Table1[[#This Row],[discount_percentage]]&lt;=40%, "20%-40%", IF(Table1[[#This Row],[discount_percentage]]&lt;=60%, "41%-60%", IF(Table1[[#This Row],[discount_percentage]]&lt;=80%, "61%-80%", "&gt;80%"))))</f>
        <v>61%-80%</v>
      </c>
      <c r="M417" s="7" t="str">
        <f>IF(Table1[[#This Row],[discounted_price]]&lt;200, "&lt;200", IF(Table1[[#This Row],[discounted_price]]&lt;=500, "200-500", "&gt;500"))</f>
        <v>&gt;500</v>
      </c>
      <c r="N417" s="5">
        <v>3.5</v>
      </c>
      <c r="O417" s="8">
        <v>83996</v>
      </c>
      <c r="P417" s="9" t="str">
        <f>IF(Table1[[#This Row],[rating_count]]&gt;1000, "More than 1000", "Fewer than 1000")</f>
        <v>More than 1000</v>
      </c>
      <c r="Q417" s="8">
        <f>IFERROR( VALUE(Table1[[#This Row],[rating]]) * VALUE((Table1[[#This Row],[rating_count]]/1000)), 0)</f>
        <v>293.98599999999999</v>
      </c>
      <c r="R417" s="6">
        <f>IFERROR( VALUE(Table1[[#This Row],[actual_price]]) * VALUE(Table1[[#This Row],[rating_count]]), 0)</f>
        <v>151192800</v>
      </c>
      <c r="S417" s="5" t="s">
        <v>3580</v>
      </c>
      <c r="T417" s="5" t="s">
        <v>3581</v>
      </c>
      <c r="U417" s="5" t="s">
        <v>3582</v>
      </c>
      <c r="V417" s="5" t="s">
        <v>3583</v>
      </c>
      <c r="W417" s="5" t="s">
        <v>3584</v>
      </c>
      <c r="X417" s="5" t="s">
        <v>3585</v>
      </c>
      <c r="Y417" s="5" t="s">
        <v>3586</v>
      </c>
      <c r="Z417" s="5" t="s">
        <v>3587</v>
      </c>
    </row>
    <row r="418" spans="1:26" ht="15.75">
      <c r="A418" s="5" t="s">
        <v>3588</v>
      </c>
      <c r="B418" s="5" t="s">
        <v>3589</v>
      </c>
      <c r="C418" s="5" t="str">
        <f>LEFT(Table1[[#This Row],[product_name]], 27)</f>
        <v>Samsung EVO Plus 64GB micro</v>
      </c>
      <c r="D418" s="5" t="s">
        <v>3024</v>
      </c>
      <c r="E418" s="5" t="str">
        <f>TRIM(LEFT(Table1[[#This Row],[category]], FIND("|", Table1[[#This Row],[category]]) - 1))</f>
        <v>Electronics</v>
      </c>
      <c r="F418" s="5" t="str">
        <f>TRIM(MID(Table1[[#This Row],[category]], FIND("|", Table1[[#This Row],[category]]) + 1, FIND("|", Table1[[#This Row],[category]], FIND("|", Table1[[#This Row],[category]]) + 1) - FIND("|", Table1[[#This Row],[category]]) - 1))</f>
        <v>Accessories</v>
      </c>
      <c r="G418" s="5" t="str">
        <f>TRIM(MID(Table1[[#This Row],[category]], FIND("|", Table1[[#This Row],[category]], FIND("|", Table1[[#This Row],[category]]) + 1) + 1, FIND("|", Table1[[#This Row],[category]], FIND("|", Table1[[#This Row],[category]], FIND("|", Table1[[#This Row],[category]]) + 1) + 1) - FIND("|", Table1[[#This Row],[category]], FIND("|", Table1[[#This Row],[category]]) + 1) - 1))</f>
        <v>MemoryCards</v>
      </c>
      <c r="H418" s="5">
        <v>599</v>
      </c>
      <c r="I418" s="6">
        <v>1899</v>
      </c>
      <c r="J418" s="7">
        <v>0.68</v>
      </c>
      <c r="K418" s="7" t="str">
        <f>IF(Table1[[#This Row],[discount_percentage]]&gt;=50%, "YES", "NO")</f>
        <v>YES</v>
      </c>
      <c r="L418" s="7" t="str">
        <f>IF(Table1[[#This Row],[discount_percentage]]&lt;20%, "&lt;20%", IF(Table1[[#This Row],[discount_percentage]]&lt;=40%, "20%-40%", IF(Table1[[#This Row],[discount_percentage]]&lt;=60%, "41%-60%", IF(Table1[[#This Row],[discount_percentage]]&lt;=80%, "61%-80%", "&gt;80%"))))</f>
        <v>61%-80%</v>
      </c>
      <c r="M418" s="7" t="str">
        <f>IF(Table1[[#This Row],[discounted_price]]&lt;200, "&lt;200", IF(Table1[[#This Row],[discounted_price]]&lt;=500, "200-500", "&gt;500"))</f>
        <v>&gt;500</v>
      </c>
      <c r="N418" s="5">
        <v>4.3</v>
      </c>
      <c r="O418" s="8">
        <v>140036</v>
      </c>
      <c r="P418" s="9" t="str">
        <f>IF(Table1[[#This Row],[rating_count]]&gt;1000, "More than 1000", "Fewer than 1000")</f>
        <v>More than 1000</v>
      </c>
      <c r="Q418" s="8">
        <f>IFERROR( VALUE(Table1[[#This Row],[rating]]) * VALUE((Table1[[#This Row],[rating_count]]/1000)), 0)</f>
        <v>602.15480000000002</v>
      </c>
      <c r="R418" s="6">
        <f>IFERROR( VALUE(Table1[[#This Row],[actual_price]]) * VALUE(Table1[[#This Row],[rating_count]]), 0)</f>
        <v>265928364</v>
      </c>
      <c r="S418" s="5" t="s">
        <v>3443</v>
      </c>
      <c r="T418" s="5" t="s">
        <v>3444</v>
      </c>
      <c r="U418" s="5" t="s">
        <v>3445</v>
      </c>
      <c r="V418" s="5" t="s">
        <v>3446</v>
      </c>
      <c r="W418" s="5" t="s">
        <v>3447</v>
      </c>
      <c r="X418" s="5" t="s">
        <v>3448</v>
      </c>
      <c r="Y418" s="5" t="s">
        <v>3590</v>
      </c>
      <c r="Z418" s="5" t="s">
        <v>3591</v>
      </c>
    </row>
    <row r="419" spans="1:26" ht="15.75">
      <c r="A419" s="5" t="s">
        <v>3592</v>
      </c>
      <c r="B419" s="5" t="s">
        <v>3593</v>
      </c>
      <c r="C419" s="5" t="str">
        <f>LEFT(Table1[[#This Row],[product_name]], 27)</f>
        <v>Ambrane 20000mAh Power Bank</v>
      </c>
      <c r="D419" s="5" t="s">
        <v>2979</v>
      </c>
      <c r="E419" s="5" t="str">
        <f>TRIM(LEFT(Table1[[#This Row],[category]], FIND("|", Table1[[#This Row],[category]]) - 1))</f>
        <v>Electronics</v>
      </c>
      <c r="F419" s="5" t="str">
        <f>TRIM(MID(Table1[[#This Row],[category]], FIND("|", Table1[[#This Row],[category]]) + 1, FIND("|", Table1[[#This Row],[category]], FIND("|", Table1[[#This Row],[category]]) + 1) - FIND("|", Table1[[#This Row],[category]]) - 1))</f>
        <v>Mobiles&amp;Accessories</v>
      </c>
      <c r="G41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19" s="6">
        <v>1799</v>
      </c>
      <c r="I419" s="6">
        <v>2499</v>
      </c>
      <c r="J419" s="7">
        <v>0.28000000000000003</v>
      </c>
      <c r="K419" s="7" t="str">
        <f>IF(Table1[[#This Row],[discount_percentage]]&gt;=50%, "YES", "NO")</f>
        <v>NO</v>
      </c>
      <c r="L419" s="7" t="str">
        <f>IF(Table1[[#This Row],[discount_percentage]]&lt;20%, "&lt;20%", IF(Table1[[#This Row],[discount_percentage]]&lt;=40%, "20%-40%", IF(Table1[[#This Row],[discount_percentage]]&lt;=60%, "41%-60%", IF(Table1[[#This Row],[discount_percentage]]&lt;=80%, "61%-80%", "&gt;80%"))))</f>
        <v>20%-40%</v>
      </c>
      <c r="M419" s="7" t="str">
        <f>IF(Table1[[#This Row],[discounted_price]]&lt;200, "&lt;200", IF(Table1[[#This Row],[discounted_price]]&lt;=500, "200-500", "&gt;500"))</f>
        <v>&gt;500</v>
      </c>
      <c r="N419" s="5">
        <v>4.0999999999999996</v>
      </c>
      <c r="O419" s="8">
        <v>18678</v>
      </c>
      <c r="P419" s="9" t="str">
        <f>IF(Table1[[#This Row],[rating_count]]&gt;1000, "More than 1000", "Fewer than 1000")</f>
        <v>More than 1000</v>
      </c>
      <c r="Q419" s="8">
        <f>IFERROR( VALUE(Table1[[#This Row],[rating]]) * VALUE((Table1[[#This Row],[rating_count]]/1000)), 0)</f>
        <v>76.579799999999992</v>
      </c>
      <c r="R419" s="6">
        <f>IFERROR( VALUE(Table1[[#This Row],[actual_price]]) * VALUE(Table1[[#This Row],[rating_count]]), 0)</f>
        <v>46676322</v>
      </c>
      <c r="S419" s="5" t="s">
        <v>3594</v>
      </c>
      <c r="T419" s="5" t="s">
        <v>3595</v>
      </c>
      <c r="U419" s="5" t="s">
        <v>3596</v>
      </c>
      <c r="V419" s="5" t="s">
        <v>3597</v>
      </c>
      <c r="W419" s="5" t="s">
        <v>3598</v>
      </c>
      <c r="X419" s="5" t="s">
        <v>13039</v>
      </c>
      <c r="Y419" s="5" t="s">
        <v>3599</v>
      </c>
      <c r="Z419" s="5" t="s">
        <v>3600</v>
      </c>
    </row>
    <row r="420" spans="1:26" ht="15.75">
      <c r="A420" s="5" t="s">
        <v>76</v>
      </c>
      <c r="B420" s="5" t="s">
        <v>77</v>
      </c>
      <c r="C420" s="5" t="str">
        <f>LEFT(Table1[[#This Row],[product_name]], 27)</f>
        <v>boAt Micro USB 55 Tangle-fr</v>
      </c>
      <c r="D420" s="5" t="s">
        <v>18</v>
      </c>
      <c r="E420" s="5" t="str">
        <f>TRIM(LEFT(Table1[[#This Row],[category]], FIND("|", Table1[[#This Row],[category]]) - 1))</f>
        <v>Computers&amp;Accessories</v>
      </c>
      <c r="F420" s="5" t="str">
        <f>TRIM(MID(Table1[[#This Row],[category]], FIND("|", Table1[[#This Row],[category]]) + 1, FIND("|", Table1[[#This Row],[category]], FIND("|", Table1[[#This Row],[category]]) + 1) - FIND("|", Table1[[#This Row],[category]]) - 1))</f>
        <v>Accessories&amp;Peripherals</v>
      </c>
      <c r="G42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20" s="5">
        <v>176.63</v>
      </c>
      <c r="I420" s="6">
        <v>499</v>
      </c>
      <c r="J420" s="7">
        <v>0.65</v>
      </c>
      <c r="K420" s="7" t="str">
        <f>IF(Table1[[#This Row],[discount_percentage]]&gt;=50%, "YES", "NO")</f>
        <v>YES</v>
      </c>
      <c r="L420" s="7" t="str">
        <f>IF(Table1[[#This Row],[discount_percentage]]&lt;20%, "&lt;20%", IF(Table1[[#This Row],[discount_percentage]]&lt;=40%, "20%-40%", IF(Table1[[#This Row],[discount_percentage]]&lt;=60%, "41%-60%", IF(Table1[[#This Row],[discount_percentage]]&lt;=80%, "61%-80%", "&gt;80%"))))</f>
        <v>61%-80%</v>
      </c>
      <c r="M420" s="7" t="str">
        <f>IF(Table1[[#This Row],[discounted_price]]&lt;200, "&lt;200", IF(Table1[[#This Row],[discounted_price]]&lt;=500, "200-500", "&gt;500"))</f>
        <v>&lt;200</v>
      </c>
      <c r="N420" s="5">
        <v>4.0999999999999996</v>
      </c>
      <c r="O420" s="8">
        <v>15189</v>
      </c>
      <c r="P420" s="9" t="str">
        <f>IF(Table1[[#This Row],[rating_count]]&gt;1000, "More than 1000", "Fewer than 1000")</f>
        <v>More than 1000</v>
      </c>
      <c r="Q420" s="8">
        <f>IFERROR( VALUE(Table1[[#This Row],[rating]]) * VALUE((Table1[[#This Row],[rating_count]]/1000)), 0)</f>
        <v>62.274899999999995</v>
      </c>
      <c r="R420" s="6">
        <f>IFERROR( VALUE(Table1[[#This Row],[actual_price]]) * VALUE(Table1[[#This Row],[rating_count]]), 0)</f>
        <v>7579311</v>
      </c>
      <c r="S420" s="5" t="s">
        <v>78</v>
      </c>
      <c r="T420" s="5" t="s">
        <v>79</v>
      </c>
      <c r="U420" s="5" t="s">
        <v>80</v>
      </c>
      <c r="V420" s="5" t="s">
        <v>81</v>
      </c>
      <c r="W420" s="5" t="s">
        <v>82</v>
      </c>
      <c r="X420" s="5" t="s">
        <v>83</v>
      </c>
      <c r="Y420" s="5" t="s">
        <v>3601</v>
      </c>
      <c r="Z420" s="5" t="s">
        <v>3602</v>
      </c>
    </row>
    <row r="421" spans="1:26" ht="15.75">
      <c r="A421" s="5" t="s">
        <v>3603</v>
      </c>
      <c r="B421" s="5" t="s">
        <v>3604</v>
      </c>
      <c r="C421" s="5" t="str">
        <f>LEFT(Table1[[#This Row],[product_name]], 27)</f>
        <v>Samsung Galaxy M13 (Midnigh</v>
      </c>
      <c r="D421" s="5" t="s">
        <v>2990</v>
      </c>
      <c r="E421" s="5" t="str">
        <f>TRIM(LEFT(Table1[[#This Row],[category]], FIND("|", Table1[[#This Row],[category]]) - 1))</f>
        <v>Electronics</v>
      </c>
      <c r="F421" s="5" t="str">
        <f>TRIM(MID(Table1[[#This Row],[category]], FIND("|", Table1[[#This Row],[category]]) + 1, FIND("|", Table1[[#This Row],[category]], FIND("|", Table1[[#This Row],[category]]) + 1) - FIND("|", Table1[[#This Row],[category]]) - 1))</f>
        <v>Mobiles&amp;Accessories</v>
      </c>
      <c r="G42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21" s="6">
        <v>10999</v>
      </c>
      <c r="I421" s="6">
        <v>14999</v>
      </c>
      <c r="J421" s="7">
        <v>0.27</v>
      </c>
      <c r="K421" s="7" t="str">
        <f>IF(Table1[[#This Row],[discount_percentage]]&gt;=50%, "YES", "NO")</f>
        <v>NO</v>
      </c>
      <c r="L421" s="7" t="str">
        <f>IF(Table1[[#This Row],[discount_percentage]]&lt;20%, "&lt;20%", IF(Table1[[#This Row],[discount_percentage]]&lt;=40%, "20%-40%", IF(Table1[[#This Row],[discount_percentage]]&lt;=60%, "41%-60%", IF(Table1[[#This Row],[discount_percentage]]&lt;=80%, "61%-80%", "&gt;80%"))))</f>
        <v>20%-40%</v>
      </c>
      <c r="M421" s="7" t="str">
        <f>IF(Table1[[#This Row],[discounted_price]]&lt;200, "&lt;200", IF(Table1[[#This Row],[discounted_price]]&lt;=500, "200-500", "&gt;500"))</f>
        <v>&gt;500</v>
      </c>
      <c r="N421" s="5">
        <v>4.0999999999999996</v>
      </c>
      <c r="O421" s="8">
        <v>18998</v>
      </c>
      <c r="P421" s="9" t="str">
        <f>IF(Table1[[#This Row],[rating_count]]&gt;1000, "More than 1000", "Fewer than 1000")</f>
        <v>More than 1000</v>
      </c>
      <c r="Q421" s="8">
        <f>IFERROR( VALUE(Table1[[#This Row],[rating]]) * VALUE((Table1[[#This Row],[rating_count]]/1000)), 0)</f>
        <v>77.891800000000003</v>
      </c>
      <c r="R421" s="6">
        <f>IFERROR( VALUE(Table1[[#This Row],[actual_price]]) * VALUE(Table1[[#This Row],[rating_count]]), 0)</f>
        <v>284951002</v>
      </c>
      <c r="S421" s="5" t="s">
        <v>3540</v>
      </c>
      <c r="T421" s="5" t="s">
        <v>3209</v>
      </c>
      <c r="U421" s="5" t="s">
        <v>3210</v>
      </c>
      <c r="V421" s="5" t="s">
        <v>3211</v>
      </c>
      <c r="W421" s="5" t="s">
        <v>3212</v>
      </c>
      <c r="X421" s="5" t="s">
        <v>3213</v>
      </c>
      <c r="Y421" s="5" t="s">
        <v>3605</v>
      </c>
      <c r="Z421" s="5" t="s">
        <v>3606</v>
      </c>
    </row>
    <row r="422" spans="1:26" ht="15.75">
      <c r="A422" s="5" t="s">
        <v>3607</v>
      </c>
      <c r="B422" s="5" t="s">
        <v>3608</v>
      </c>
      <c r="C422" s="5" t="str">
        <f>LEFT(Table1[[#This Row],[product_name]], 27)</f>
        <v xml:space="preserve">boAt Xtend Smartwatch with </v>
      </c>
      <c r="D422" s="5" t="s">
        <v>2948</v>
      </c>
      <c r="E422" s="5" t="str">
        <f>TRIM(LEFT(Table1[[#This Row],[category]], FIND("|", Table1[[#This Row],[category]]) - 1))</f>
        <v>Electronics</v>
      </c>
      <c r="F422" s="5" t="str">
        <f>TRIM(MID(Table1[[#This Row],[category]], FIND("|", Table1[[#This Row],[category]]) + 1, FIND("|", Table1[[#This Row],[category]], FIND("|", Table1[[#This Row],[category]]) + 1) - FIND("|", Table1[[#This Row],[category]]) - 1))</f>
        <v>WearableTechnology</v>
      </c>
      <c r="G422" s="5" t="e">
        <f>TRIM(MID(Table1[[#This Row],[category]], FIND("|", Table1[[#This Row],[category]], FIND("|", Table1[[#This Row],[category]]) + 1) + 1, FIND("|", Table1[[#This Row],[category]], FIND("|", Table1[[#This Row],[category]], FIND("|", Table1[[#This Row],[category]]) + 1) + 1) - FIND("|", Table1[[#This Row],[category]], FIND("|", Table1[[#This Row],[category]]) + 1) - 1))</f>
        <v>#VALUE!</v>
      </c>
      <c r="H422" s="6">
        <v>2999</v>
      </c>
      <c r="I422" s="6">
        <v>7990</v>
      </c>
      <c r="J422" s="7">
        <v>0.62</v>
      </c>
      <c r="K422" s="7" t="str">
        <f>IF(Table1[[#This Row],[discount_percentage]]&gt;=50%, "YES", "NO")</f>
        <v>YES</v>
      </c>
      <c r="L422" s="7" t="str">
        <f>IF(Table1[[#This Row],[discount_percentage]]&lt;20%, "&lt;20%", IF(Table1[[#This Row],[discount_percentage]]&lt;=40%, "20%-40%", IF(Table1[[#This Row],[discount_percentage]]&lt;=60%, "41%-60%", IF(Table1[[#This Row],[discount_percentage]]&lt;=80%, "61%-80%", "&gt;80%"))))</f>
        <v>61%-80%</v>
      </c>
      <c r="M422" s="7" t="str">
        <f>IF(Table1[[#This Row],[discounted_price]]&lt;200, "&lt;200", IF(Table1[[#This Row],[discounted_price]]&lt;=500, "200-500", "&gt;500"))</f>
        <v>&gt;500</v>
      </c>
      <c r="N422" s="5">
        <v>4.0999999999999996</v>
      </c>
      <c r="O422" s="8">
        <v>48449</v>
      </c>
      <c r="P422" s="9" t="str">
        <f>IF(Table1[[#This Row],[rating_count]]&gt;1000, "More than 1000", "Fewer than 1000")</f>
        <v>More than 1000</v>
      </c>
      <c r="Q422" s="8">
        <f>IFERROR( VALUE(Table1[[#This Row],[rating]]) * VALUE((Table1[[#This Row],[rating_count]]/1000)), 0)</f>
        <v>198.64089999999999</v>
      </c>
      <c r="R422" s="6">
        <f>IFERROR( VALUE(Table1[[#This Row],[actual_price]]) * VALUE(Table1[[#This Row],[rating_count]]), 0)</f>
        <v>387107510</v>
      </c>
      <c r="S422" s="5" t="s">
        <v>3423</v>
      </c>
      <c r="T422" s="5" t="s">
        <v>3609</v>
      </c>
      <c r="U422" s="5" t="s">
        <v>3610</v>
      </c>
      <c r="V422" s="5" t="s">
        <v>3611</v>
      </c>
      <c r="W422" s="5" t="s">
        <v>3612</v>
      </c>
      <c r="X422" s="5" t="s">
        <v>3613</v>
      </c>
      <c r="Y422" s="5" t="s">
        <v>3614</v>
      </c>
      <c r="Z422" s="5" t="s">
        <v>3615</v>
      </c>
    </row>
    <row r="423" spans="1:26" ht="15.75">
      <c r="A423" s="5" t="s">
        <v>3616</v>
      </c>
      <c r="B423" s="5" t="s">
        <v>3617</v>
      </c>
      <c r="C423" s="5" t="str">
        <f>LEFT(Table1[[#This Row],[product_name]], 27)</f>
        <v>boAt Wave Call Smart Watch,</v>
      </c>
      <c r="D423" s="5" t="s">
        <v>2948</v>
      </c>
      <c r="E423" s="5" t="str">
        <f>TRIM(LEFT(Table1[[#This Row],[category]], FIND("|", Table1[[#This Row],[category]]) - 1))</f>
        <v>Electronics</v>
      </c>
      <c r="F423" s="5" t="str">
        <f>TRIM(MID(Table1[[#This Row],[category]], FIND("|", Table1[[#This Row],[category]]) + 1, FIND("|", Table1[[#This Row],[category]], FIND("|", Table1[[#This Row],[category]]) + 1) - FIND("|", Table1[[#This Row],[category]]) - 1))</f>
        <v>WearableTechnology</v>
      </c>
      <c r="G423" s="5" t="e">
        <f>TRIM(MID(Table1[[#This Row],[category]], FIND("|", Table1[[#This Row],[category]], FIND("|", Table1[[#This Row],[category]]) + 1) + 1, FIND("|", Table1[[#This Row],[category]], FIND("|", Table1[[#This Row],[category]], FIND("|", Table1[[#This Row],[category]]) + 1) + 1) - FIND("|", Table1[[#This Row],[category]], FIND("|", Table1[[#This Row],[category]]) + 1) - 1))</f>
        <v>#VALUE!</v>
      </c>
      <c r="H423" s="6">
        <v>1999</v>
      </c>
      <c r="I423" s="6">
        <v>7990</v>
      </c>
      <c r="J423" s="7">
        <v>0.75</v>
      </c>
      <c r="K423" s="7" t="str">
        <f>IF(Table1[[#This Row],[discount_percentage]]&gt;=50%, "YES", "NO")</f>
        <v>YES</v>
      </c>
      <c r="L423" s="7" t="str">
        <f>IF(Table1[[#This Row],[discount_percentage]]&lt;20%, "&lt;20%", IF(Table1[[#This Row],[discount_percentage]]&lt;=40%, "20%-40%", IF(Table1[[#This Row],[discount_percentage]]&lt;=60%, "41%-60%", IF(Table1[[#This Row],[discount_percentage]]&lt;=80%, "61%-80%", "&gt;80%"))))</f>
        <v>61%-80%</v>
      </c>
      <c r="M423" s="7" t="str">
        <f>IF(Table1[[#This Row],[discounted_price]]&lt;200, "&lt;200", IF(Table1[[#This Row],[discounted_price]]&lt;=500, "200-500", "&gt;500"))</f>
        <v>&gt;500</v>
      </c>
      <c r="N423" s="5">
        <v>3.8</v>
      </c>
      <c r="O423" s="8">
        <v>17831</v>
      </c>
      <c r="P423" s="9" t="str">
        <f>IF(Table1[[#This Row],[rating_count]]&gt;1000, "More than 1000", "Fewer than 1000")</f>
        <v>More than 1000</v>
      </c>
      <c r="Q423" s="8">
        <f>IFERROR( VALUE(Table1[[#This Row],[rating]]) * VALUE((Table1[[#This Row],[rating_count]]/1000)), 0)</f>
        <v>67.757799999999989</v>
      </c>
      <c r="R423" s="6">
        <f>IFERROR( VALUE(Table1[[#This Row],[actual_price]]) * VALUE(Table1[[#This Row],[rating_count]]), 0)</f>
        <v>142469690</v>
      </c>
      <c r="S423" s="5" t="s">
        <v>2969</v>
      </c>
      <c r="T423" s="5" t="s">
        <v>2970</v>
      </c>
      <c r="U423" s="5" t="s">
        <v>2971</v>
      </c>
      <c r="V423" s="5" t="s">
        <v>2972</v>
      </c>
      <c r="W423" s="5" t="s">
        <v>2973</v>
      </c>
      <c r="X423" s="5" t="s">
        <v>2974</v>
      </c>
      <c r="Y423" s="5" t="s">
        <v>3618</v>
      </c>
      <c r="Z423" s="5" t="s">
        <v>3619</v>
      </c>
    </row>
    <row r="424" spans="1:26" ht="15.75">
      <c r="A424" s="5" t="s">
        <v>86</v>
      </c>
      <c r="B424" s="5" t="s">
        <v>87</v>
      </c>
      <c r="C424" s="5" t="str">
        <f>LEFT(Table1[[#This Row],[product_name]], 27)</f>
        <v>MI Usb Type-C Cable Smartph</v>
      </c>
      <c r="D424" s="5" t="s">
        <v>18</v>
      </c>
      <c r="E424" s="5" t="str">
        <f>TRIM(LEFT(Table1[[#This Row],[category]], FIND("|", Table1[[#This Row],[category]]) - 1))</f>
        <v>Computers&amp;Accessories</v>
      </c>
      <c r="F424" s="5" t="str">
        <f>TRIM(MID(Table1[[#This Row],[category]], FIND("|", Table1[[#This Row],[category]]) + 1, FIND("|", Table1[[#This Row],[category]], FIND("|", Table1[[#This Row],[category]]) + 1) - FIND("|", Table1[[#This Row],[category]]) - 1))</f>
        <v>Accessories&amp;Peripherals</v>
      </c>
      <c r="G42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24" s="5">
        <v>229</v>
      </c>
      <c r="I424" s="6">
        <v>299</v>
      </c>
      <c r="J424" s="7">
        <v>0.23</v>
      </c>
      <c r="K424" s="7" t="str">
        <f>IF(Table1[[#This Row],[discount_percentage]]&gt;=50%, "YES", "NO")</f>
        <v>NO</v>
      </c>
      <c r="L424" s="7" t="str">
        <f>IF(Table1[[#This Row],[discount_percentage]]&lt;20%, "&lt;20%", IF(Table1[[#This Row],[discount_percentage]]&lt;=40%, "20%-40%", IF(Table1[[#This Row],[discount_percentage]]&lt;=60%, "41%-60%", IF(Table1[[#This Row],[discount_percentage]]&lt;=80%, "61%-80%", "&gt;80%"))))</f>
        <v>20%-40%</v>
      </c>
      <c r="M424" s="7" t="str">
        <f>IF(Table1[[#This Row],[discounted_price]]&lt;200, "&lt;200", IF(Table1[[#This Row],[discounted_price]]&lt;=500, "200-500", "&gt;500"))</f>
        <v>200-500</v>
      </c>
      <c r="N424" s="5">
        <v>4.3</v>
      </c>
      <c r="O424" s="8">
        <v>30411</v>
      </c>
      <c r="P424" s="9" t="str">
        <f>IF(Table1[[#This Row],[rating_count]]&gt;1000, "More than 1000", "Fewer than 1000")</f>
        <v>More than 1000</v>
      </c>
      <c r="Q424" s="8">
        <f>IFERROR( VALUE(Table1[[#This Row],[rating]]) * VALUE((Table1[[#This Row],[rating_count]]/1000)), 0)</f>
        <v>130.76730000000001</v>
      </c>
      <c r="R424" s="6">
        <f>IFERROR( VALUE(Table1[[#This Row],[actual_price]]) * VALUE(Table1[[#This Row],[rating_count]]), 0)</f>
        <v>9092889</v>
      </c>
      <c r="S424" s="5" t="s">
        <v>88</v>
      </c>
      <c r="T424" s="5" t="s">
        <v>89</v>
      </c>
      <c r="U424" s="5" t="s">
        <v>90</v>
      </c>
      <c r="V424" s="5" t="s">
        <v>91</v>
      </c>
      <c r="W424" s="5" t="s">
        <v>92</v>
      </c>
      <c r="X424" s="5" t="s">
        <v>93</v>
      </c>
      <c r="Y424" s="5" t="s">
        <v>3620</v>
      </c>
      <c r="Z424" s="5" t="s">
        <v>3621</v>
      </c>
    </row>
    <row r="425" spans="1:26" ht="15.75">
      <c r="A425" s="5" t="s">
        <v>107</v>
      </c>
      <c r="B425" s="5" t="s">
        <v>108</v>
      </c>
      <c r="C425" s="5" t="str">
        <f>LEFT(Table1[[#This Row],[product_name]], 27)</f>
        <v>Ambrane Unbreakable 60W / 3</v>
      </c>
      <c r="D425" s="5" t="s">
        <v>18</v>
      </c>
      <c r="E425" s="5" t="str">
        <f>TRIM(LEFT(Table1[[#This Row],[category]], FIND("|", Table1[[#This Row],[category]]) - 1))</f>
        <v>Computers&amp;Accessories</v>
      </c>
      <c r="F425" s="5" t="str">
        <f>TRIM(MID(Table1[[#This Row],[category]], FIND("|", Table1[[#This Row],[category]]) + 1, FIND("|", Table1[[#This Row],[category]], FIND("|", Table1[[#This Row],[category]]) + 1) - FIND("|", Table1[[#This Row],[category]]) - 1))</f>
        <v>Accessories&amp;Peripherals</v>
      </c>
      <c r="G42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25" s="5">
        <v>199</v>
      </c>
      <c r="I425" s="6">
        <v>299</v>
      </c>
      <c r="J425" s="7">
        <v>0.33</v>
      </c>
      <c r="K425" s="7" t="str">
        <f>IF(Table1[[#This Row],[discount_percentage]]&gt;=50%, "YES", "NO")</f>
        <v>NO</v>
      </c>
      <c r="L425" s="7" t="str">
        <f>IF(Table1[[#This Row],[discount_percentage]]&lt;20%, "&lt;20%", IF(Table1[[#This Row],[discount_percentage]]&lt;=40%, "20%-40%", IF(Table1[[#This Row],[discount_percentage]]&lt;=60%, "41%-60%", IF(Table1[[#This Row],[discount_percentage]]&lt;=80%, "61%-80%", "&gt;80%"))))</f>
        <v>20%-40%</v>
      </c>
      <c r="M425" s="7" t="str">
        <f>IF(Table1[[#This Row],[discounted_price]]&lt;200, "&lt;200", IF(Table1[[#This Row],[discounted_price]]&lt;=500, "200-500", "&gt;500"))</f>
        <v>&lt;200</v>
      </c>
      <c r="N425" s="5">
        <v>4</v>
      </c>
      <c r="O425" s="8">
        <v>43994</v>
      </c>
      <c r="P425" s="9" t="str">
        <f>IF(Table1[[#This Row],[rating_count]]&gt;1000, "More than 1000", "Fewer than 1000")</f>
        <v>More than 1000</v>
      </c>
      <c r="Q425" s="8">
        <f>IFERROR( VALUE(Table1[[#This Row],[rating]]) * VALUE((Table1[[#This Row],[rating_count]]/1000)), 0)</f>
        <v>175.976</v>
      </c>
      <c r="R425" s="6">
        <f>IFERROR( VALUE(Table1[[#This Row],[actual_price]]) * VALUE(Table1[[#This Row],[rating_count]]), 0)</f>
        <v>13154206</v>
      </c>
      <c r="S425" s="5" t="s">
        <v>109</v>
      </c>
      <c r="T425" s="5" t="s">
        <v>30</v>
      </c>
      <c r="U425" s="5" t="s">
        <v>31</v>
      </c>
      <c r="V425" s="5" t="s">
        <v>32</v>
      </c>
      <c r="W425" s="5" t="s">
        <v>33</v>
      </c>
      <c r="X425" s="5" t="s">
        <v>34</v>
      </c>
      <c r="Y425" s="5" t="s">
        <v>3622</v>
      </c>
      <c r="Z425" s="5" t="s">
        <v>3623</v>
      </c>
    </row>
    <row r="426" spans="1:26" ht="15.75">
      <c r="A426" s="5" t="s">
        <v>3624</v>
      </c>
      <c r="B426" s="5" t="s">
        <v>3625</v>
      </c>
      <c r="C426" s="5" t="str">
        <f>LEFT(Table1[[#This Row],[product_name]], 27)</f>
        <v>MI Xiaomi 22.5W Fast USB Ty</v>
      </c>
      <c r="D426" s="5" t="s">
        <v>3162</v>
      </c>
      <c r="E426" s="5" t="str">
        <f>TRIM(LEFT(Table1[[#This Row],[category]], FIND("|", Table1[[#This Row],[category]]) - 1))</f>
        <v>Electronics</v>
      </c>
      <c r="F426" s="5" t="str">
        <f>TRIM(MID(Table1[[#This Row],[category]], FIND("|", Table1[[#This Row],[category]]) + 1, FIND("|", Table1[[#This Row],[category]], FIND("|", Table1[[#This Row],[category]]) + 1) - FIND("|", Table1[[#This Row],[category]]) - 1))</f>
        <v>Mobiles&amp;Accessories</v>
      </c>
      <c r="G42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26" s="5">
        <v>649</v>
      </c>
      <c r="I426" s="6">
        <v>999</v>
      </c>
      <c r="J426" s="7">
        <v>0.35</v>
      </c>
      <c r="K426" s="7" t="str">
        <f>IF(Table1[[#This Row],[discount_percentage]]&gt;=50%, "YES", "NO")</f>
        <v>NO</v>
      </c>
      <c r="L426" s="7" t="str">
        <f>IF(Table1[[#This Row],[discount_percentage]]&lt;20%, "&lt;20%", IF(Table1[[#This Row],[discount_percentage]]&lt;=40%, "20%-40%", IF(Table1[[#This Row],[discount_percentage]]&lt;=60%, "41%-60%", IF(Table1[[#This Row],[discount_percentage]]&lt;=80%, "61%-80%", "&gt;80%"))))</f>
        <v>20%-40%</v>
      </c>
      <c r="M426" s="7" t="str">
        <f>IF(Table1[[#This Row],[discounted_price]]&lt;200, "&lt;200", IF(Table1[[#This Row],[discounted_price]]&lt;=500, "200-500", "&gt;500"))</f>
        <v>&gt;500</v>
      </c>
      <c r="N426" s="5">
        <v>4.2</v>
      </c>
      <c r="O426" s="8">
        <v>1315</v>
      </c>
      <c r="P426" s="9" t="str">
        <f>IF(Table1[[#This Row],[rating_count]]&gt;1000, "More than 1000", "Fewer than 1000")</f>
        <v>More than 1000</v>
      </c>
      <c r="Q426" s="8">
        <f>IFERROR( VALUE(Table1[[#This Row],[rating]]) * VALUE((Table1[[#This Row],[rating_count]]/1000)), 0)</f>
        <v>5.5229999999999997</v>
      </c>
      <c r="R426" s="6">
        <f>IFERROR( VALUE(Table1[[#This Row],[actual_price]]) * VALUE(Table1[[#This Row],[rating_count]]), 0)</f>
        <v>1313685</v>
      </c>
      <c r="S426" s="5" t="s">
        <v>3626</v>
      </c>
      <c r="T426" s="5" t="s">
        <v>3627</v>
      </c>
      <c r="U426" s="5" t="s">
        <v>3628</v>
      </c>
      <c r="V426" s="5" t="s">
        <v>3629</v>
      </c>
      <c r="W426" s="5" t="s">
        <v>3630</v>
      </c>
      <c r="X426" s="5" t="s">
        <v>3631</v>
      </c>
      <c r="Y426" s="5" t="s">
        <v>3632</v>
      </c>
      <c r="Z426" s="5" t="s">
        <v>3633</v>
      </c>
    </row>
    <row r="427" spans="1:26" ht="15.75">
      <c r="A427" s="5" t="s">
        <v>3634</v>
      </c>
      <c r="B427" s="5" t="s">
        <v>3462</v>
      </c>
      <c r="C427" s="5" t="str">
        <f>LEFT(Table1[[#This Row],[product_name]], 27)</f>
        <v>Samsung Galaxy M13 5G (Aqua</v>
      </c>
      <c r="D427" s="5" t="s">
        <v>2990</v>
      </c>
      <c r="E427" s="5" t="str">
        <f>TRIM(LEFT(Table1[[#This Row],[category]], FIND("|", Table1[[#This Row],[category]]) - 1))</f>
        <v>Electronics</v>
      </c>
      <c r="F427" s="5" t="str">
        <f>TRIM(MID(Table1[[#This Row],[category]], FIND("|", Table1[[#This Row],[category]]) + 1, FIND("|", Table1[[#This Row],[category]], FIND("|", Table1[[#This Row],[category]]) + 1) - FIND("|", Table1[[#This Row],[category]]) - 1))</f>
        <v>Mobiles&amp;Accessories</v>
      </c>
      <c r="G427"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27" s="6">
        <v>13999</v>
      </c>
      <c r="I427" s="6">
        <v>19499</v>
      </c>
      <c r="J427" s="7">
        <v>0.28000000000000003</v>
      </c>
      <c r="K427" s="7" t="str">
        <f>IF(Table1[[#This Row],[discount_percentage]]&gt;=50%, "YES", "NO")</f>
        <v>NO</v>
      </c>
      <c r="L427" s="7" t="str">
        <f>IF(Table1[[#This Row],[discount_percentage]]&lt;20%, "&lt;20%", IF(Table1[[#This Row],[discount_percentage]]&lt;=40%, "20%-40%", IF(Table1[[#This Row],[discount_percentage]]&lt;=60%, "41%-60%", IF(Table1[[#This Row],[discount_percentage]]&lt;=80%, "61%-80%", "&gt;80%"))))</f>
        <v>20%-40%</v>
      </c>
      <c r="M427" s="7" t="str">
        <f>IF(Table1[[#This Row],[discounted_price]]&lt;200, "&lt;200", IF(Table1[[#This Row],[discounted_price]]&lt;=500, "200-500", "&gt;500"))</f>
        <v>&gt;500</v>
      </c>
      <c r="N427" s="5">
        <v>4.0999999999999996</v>
      </c>
      <c r="O427" s="8">
        <v>18998</v>
      </c>
      <c r="P427" s="9" t="str">
        <f>IF(Table1[[#This Row],[rating_count]]&gt;1000, "More than 1000", "Fewer than 1000")</f>
        <v>More than 1000</v>
      </c>
      <c r="Q427" s="8">
        <f>IFERROR( VALUE(Table1[[#This Row],[rating]]) * VALUE((Table1[[#This Row],[rating_count]]/1000)), 0)</f>
        <v>77.891800000000003</v>
      </c>
      <c r="R427" s="6">
        <f>IFERROR( VALUE(Table1[[#This Row],[actual_price]]) * VALUE(Table1[[#This Row],[rating_count]]), 0)</f>
        <v>370442002</v>
      </c>
      <c r="S427" s="5" t="s">
        <v>3463</v>
      </c>
      <c r="T427" s="5" t="s">
        <v>3209</v>
      </c>
      <c r="U427" s="5" t="s">
        <v>3210</v>
      </c>
      <c r="V427" s="5" t="s">
        <v>3211</v>
      </c>
      <c r="W427" s="5" t="s">
        <v>3212</v>
      </c>
      <c r="X427" s="5" t="s">
        <v>3213</v>
      </c>
      <c r="Y427" s="5" t="s">
        <v>3464</v>
      </c>
      <c r="Z427" s="5" t="s">
        <v>3635</v>
      </c>
    </row>
    <row r="428" spans="1:26" ht="15.75">
      <c r="A428" s="5" t="s">
        <v>3636</v>
      </c>
      <c r="B428" s="5" t="s">
        <v>3637</v>
      </c>
      <c r="C428" s="5" t="str">
        <f>LEFT(Table1[[#This Row],[product_name]], 27)</f>
        <v>Gizga Essentials Spiral Cab</v>
      </c>
      <c r="D428" s="5" t="s">
        <v>3638</v>
      </c>
      <c r="E428" s="5" t="str">
        <f>TRIM(LEFT(Table1[[#This Row],[category]], FIND("|", Table1[[#This Row],[category]]) - 1))</f>
        <v>Electronics</v>
      </c>
      <c r="F428" s="5" t="str">
        <f>TRIM(MID(Table1[[#This Row],[category]], FIND("|", Table1[[#This Row],[category]]) + 1, FIND("|", Table1[[#This Row],[category]], FIND("|", Table1[[#This Row],[category]]) + 1) - FIND("|", Table1[[#This Row],[category]]) - 1))</f>
        <v>Mobiles&amp;Accessories</v>
      </c>
      <c r="G42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28" s="5">
        <v>119</v>
      </c>
      <c r="I428" s="6">
        <v>299</v>
      </c>
      <c r="J428" s="7">
        <v>0.6</v>
      </c>
      <c r="K428" s="7" t="str">
        <f>IF(Table1[[#This Row],[discount_percentage]]&gt;=50%, "YES", "NO")</f>
        <v>YES</v>
      </c>
      <c r="L428" s="7" t="str">
        <f>IF(Table1[[#This Row],[discount_percentage]]&lt;20%, "&lt;20%", IF(Table1[[#This Row],[discount_percentage]]&lt;=40%, "20%-40%", IF(Table1[[#This Row],[discount_percentage]]&lt;=60%, "41%-60%", IF(Table1[[#This Row],[discount_percentage]]&lt;=80%, "61%-80%", "&gt;80%"))))</f>
        <v>41%-60%</v>
      </c>
      <c r="M428" s="7" t="str">
        <f>IF(Table1[[#This Row],[discounted_price]]&lt;200, "&lt;200", IF(Table1[[#This Row],[discounted_price]]&lt;=500, "200-500", "&gt;500"))</f>
        <v>&lt;200</v>
      </c>
      <c r="N428" s="5">
        <v>4.0999999999999996</v>
      </c>
      <c r="O428" s="8">
        <v>5999</v>
      </c>
      <c r="P428" s="9" t="str">
        <f>IF(Table1[[#This Row],[rating_count]]&gt;1000, "More than 1000", "Fewer than 1000")</f>
        <v>More than 1000</v>
      </c>
      <c r="Q428" s="8">
        <f>IFERROR( VALUE(Table1[[#This Row],[rating]]) * VALUE((Table1[[#This Row],[rating_count]]/1000)), 0)</f>
        <v>24.595899999999997</v>
      </c>
      <c r="R428" s="6">
        <f>IFERROR( VALUE(Table1[[#This Row],[actual_price]]) * VALUE(Table1[[#This Row],[rating_count]]), 0)</f>
        <v>1793701</v>
      </c>
      <c r="S428" s="5" t="s">
        <v>3639</v>
      </c>
      <c r="T428" s="5" t="s">
        <v>3640</v>
      </c>
      <c r="U428" s="5" t="s">
        <v>3641</v>
      </c>
      <c r="V428" s="5" t="s">
        <v>3642</v>
      </c>
      <c r="W428" s="5" t="s">
        <v>3643</v>
      </c>
      <c r="X428" s="5" t="s">
        <v>3644</v>
      </c>
      <c r="Y428" s="5" t="s">
        <v>3645</v>
      </c>
      <c r="Z428" s="5" t="s">
        <v>3646</v>
      </c>
    </row>
    <row r="429" spans="1:26" ht="15.75">
      <c r="A429" s="5" t="s">
        <v>3647</v>
      </c>
      <c r="B429" s="5" t="s">
        <v>3648</v>
      </c>
      <c r="C429" s="5" t="str">
        <f>LEFT(Table1[[#This Row],[product_name]], 27)</f>
        <v>Redmi Note 11 (Space Black,</v>
      </c>
      <c r="D429" s="5" t="s">
        <v>2990</v>
      </c>
      <c r="E429" s="5" t="str">
        <f>TRIM(LEFT(Table1[[#This Row],[category]], FIND("|", Table1[[#This Row],[category]]) - 1))</f>
        <v>Electronics</v>
      </c>
      <c r="F429" s="5" t="str">
        <f>TRIM(MID(Table1[[#This Row],[category]], FIND("|", Table1[[#This Row],[category]]) + 1, FIND("|", Table1[[#This Row],[category]], FIND("|", Table1[[#This Row],[category]]) + 1) - FIND("|", Table1[[#This Row],[category]]) - 1))</f>
        <v>Mobiles&amp;Accessories</v>
      </c>
      <c r="G429"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29" s="6">
        <v>12999</v>
      </c>
      <c r="I429" s="6">
        <v>17999</v>
      </c>
      <c r="J429" s="7">
        <v>0.28000000000000003</v>
      </c>
      <c r="K429" s="7" t="str">
        <f>IF(Table1[[#This Row],[discount_percentage]]&gt;=50%, "YES", "NO")</f>
        <v>NO</v>
      </c>
      <c r="L429" s="7" t="str">
        <f>IF(Table1[[#This Row],[discount_percentage]]&lt;20%, "&lt;20%", IF(Table1[[#This Row],[discount_percentage]]&lt;=40%, "20%-40%", IF(Table1[[#This Row],[discount_percentage]]&lt;=60%, "41%-60%", IF(Table1[[#This Row],[discount_percentage]]&lt;=80%, "61%-80%", "&gt;80%"))))</f>
        <v>20%-40%</v>
      </c>
      <c r="M429" s="7" t="str">
        <f>IF(Table1[[#This Row],[discounted_price]]&lt;200, "&lt;200", IF(Table1[[#This Row],[discounted_price]]&lt;=500, "200-500", "&gt;500"))</f>
        <v>&gt;500</v>
      </c>
      <c r="N429" s="5">
        <v>4.0999999999999996</v>
      </c>
      <c r="O429" s="8">
        <v>50772</v>
      </c>
      <c r="P429" s="9" t="str">
        <f>IF(Table1[[#This Row],[rating_count]]&gt;1000, "More than 1000", "Fewer than 1000")</f>
        <v>More than 1000</v>
      </c>
      <c r="Q429" s="8">
        <f>IFERROR( VALUE(Table1[[#This Row],[rating]]) * VALUE((Table1[[#This Row],[rating_count]]/1000)), 0)</f>
        <v>208.16519999999997</v>
      </c>
      <c r="R429" s="6">
        <f>IFERROR( VALUE(Table1[[#This Row],[actual_price]]) * VALUE(Table1[[#This Row],[rating_count]]), 0)</f>
        <v>913845228</v>
      </c>
      <c r="S429" s="5" t="s">
        <v>3649</v>
      </c>
      <c r="T429" s="5" t="s">
        <v>3650</v>
      </c>
      <c r="U429" s="5" t="s">
        <v>3651</v>
      </c>
      <c r="V429" s="5" t="s">
        <v>3652</v>
      </c>
      <c r="W429" s="5" t="s">
        <v>3653</v>
      </c>
      <c r="X429" s="5" t="s">
        <v>3654</v>
      </c>
      <c r="Y429" s="5" t="s">
        <v>3655</v>
      </c>
      <c r="Z429" s="5" t="s">
        <v>3656</v>
      </c>
    </row>
    <row r="430" spans="1:26" ht="15.75">
      <c r="A430" s="5" t="s">
        <v>112</v>
      </c>
      <c r="B430" s="5" t="s">
        <v>113</v>
      </c>
      <c r="C430" s="5" t="str">
        <f>LEFT(Table1[[#This Row],[product_name]], 27)</f>
        <v>Portronics Konnect L POR-10</v>
      </c>
      <c r="D430" s="5" t="s">
        <v>18</v>
      </c>
      <c r="E430" s="5" t="str">
        <f>TRIM(LEFT(Table1[[#This Row],[category]], FIND("|", Table1[[#This Row],[category]]) - 1))</f>
        <v>Computers&amp;Accessories</v>
      </c>
      <c r="F430" s="5" t="str">
        <f>TRIM(MID(Table1[[#This Row],[category]], FIND("|", Table1[[#This Row],[category]]) + 1, FIND("|", Table1[[#This Row],[category]], FIND("|", Table1[[#This Row],[category]]) + 1) - FIND("|", Table1[[#This Row],[category]]) - 1))</f>
        <v>Accessories&amp;Peripherals</v>
      </c>
      <c r="G43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30" s="5">
        <v>154</v>
      </c>
      <c r="I430" s="6">
        <v>339</v>
      </c>
      <c r="J430" s="7">
        <v>0.55000000000000004</v>
      </c>
      <c r="K430" s="7" t="str">
        <f>IF(Table1[[#This Row],[discount_percentage]]&gt;=50%, "YES", "NO")</f>
        <v>YES</v>
      </c>
      <c r="L430" s="7" t="str">
        <f>IF(Table1[[#This Row],[discount_percentage]]&lt;20%, "&lt;20%", IF(Table1[[#This Row],[discount_percentage]]&lt;=40%, "20%-40%", IF(Table1[[#This Row],[discount_percentage]]&lt;=60%, "41%-60%", IF(Table1[[#This Row],[discount_percentage]]&lt;=80%, "61%-80%", "&gt;80%"))))</f>
        <v>41%-60%</v>
      </c>
      <c r="M430" s="7" t="str">
        <f>IF(Table1[[#This Row],[discounted_price]]&lt;200, "&lt;200", IF(Table1[[#This Row],[discounted_price]]&lt;=500, "200-500", "&gt;500"))</f>
        <v>&lt;200</v>
      </c>
      <c r="N430" s="5">
        <v>4.3</v>
      </c>
      <c r="O430" s="8">
        <v>13391</v>
      </c>
      <c r="P430" s="9" t="str">
        <f>IF(Table1[[#This Row],[rating_count]]&gt;1000, "More than 1000", "Fewer than 1000")</f>
        <v>More than 1000</v>
      </c>
      <c r="Q430" s="8">
        <f>IFERROR( VALUE(Table1[[#This Row],[rating]]) * VALUE((Table1[[#This Row],[rating_count]]/1000)), 0)</f>
        <v>57.581299999999999</v>
      </c>
      <c r="R430" s="6">
        <f>IFERROR( VALUE(Table1[[#This Row],[actual_price]]) * VALUE(Table1[[#This Row],[rating_count]]), 0)</f>
        <v>4539549</v>
      </c>
      <c r="S430" s="5" t="s">
        <v>1043</v>
      </c>
      <c r="T430" s="5" t="s">
        <v>115</v>
      </c>
      <c r="U430" s="5" t="s">
        <v>116</v>
      </c>
      <c r="V430" s="5" t="s">
        <v>117</v>
      </c>
      <c r="W430" s="5" t="s">
        <v>118</v>
      </c>
      <c r="X430" s="5" t="s">
        <v>119</v>
      </c>
      <c r="Y430" s="5" t="s">
        <v>120</v>
      </c>
      <c r="Z430" s="5" t="s">
        <v>3657</v>
      </c>
    </row>
    <row r="431" spans="1:26" ht="15.75">
      <c r="A431" s="5" t="s">
        <v>3658</v>
      </c>
      <c r="B431" s="5" t="s">
        <v>3659</v>
      </c>
      <c r="C431" s="5" t="str">
        <f>LEFT(Table1[[#This Row],[product_name]], 27)</f>
        <v>Redmi Note 11 Pro + 5G (Pha</v>
      </c>
      <c r="D431" s="5" t="s">
        <v>2990</v>
      </c>
      <c r="E431" s="5" t="str">
        <f>TRIM(LEFT(Table1[[#This Row],[category]], FIND("|", Table1[[#This Row],[category]]) - 1))</f>
        <v>Electronics</v>
      </c>
      <c r="F431" s="5" t="str">
        <f>TRIM(MID(Table1[[#This Row],[category]], FIND("|", Table1[[#This Row],[category]]) + 1, FIND("|", Table1[[#This Row],[category]], FIND("|", Table1[[#This Row],[category]]) + 1) - FIND("|", Table1[[#This Row],[category]]) - 1))</f>
        <v>Mobiles&amp;Accessories</v>
      </c>
      <c r="G43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31" s="6">
        <v>20999</v>
      </c>
      <c r="I431" s="6">
        <v>26999</v>
      </c>
      <c r="J431" s="7">
        <v>0.22</v>
      </c>
      <c r="K431" s="7" t="str">
        <f>IF(Table1[[#This Row],[discount_percentage]]&gt;=50%, "YES", "NO")</f>
        <v>NO</v>
      </c>
      <c r="L431" s="7" t="str">
        <f>IF(Table1[[#This Row],[discount_percentage]]&lt;20%, "&lt;20%", IF(Table1[[#This Row],[discount_percentage]]&lt;=40%, "20%-40%", IF(Table1[[#This Row],[discount_percentage]]&lt;=60%, "41%-60%", IF(Table1[[#This Row],[discount_percentage]]&lt;=80%, "61%-80%", "&gt;80%"))))</f>
        <v>20%-40%</v>
      </c>
      <c r="M431" s="7" t="str">
        <f>IF(Table1[[#This Row],[discounted_price]]&lt;200, "&lt;200", IF(Table1[[#This Row],[discounted_price]]&lt;=500, "200-500", "&gt;500"))</f>
        <v>&gt;500</v>
      </c>
      <c r="N431" s="5">
        <v>3.9</v>
      </c>
      <c r="O431" s="8">
        <v>25824</v>
      </c>
      <c r="P431" s="9" t="str">
        <f>IF(Table1[[#This Row],[rating_count]]&gt;1000, "More than 1000", "Fewer than 1000")</f>
        <v>More than 1000</v>
      </c>
      <c r="Q431" s="8">
        <f>IFERROR( VALUE(Table1[[#This Row],[rating]]) * VALUE((Table1[[#This Row],[rating_count]]/1000)), 0)</f>
        <v>100.7136</v>
      </c>
      <c r="R431" s="6">
        <f>IFERROR( VALUE(Table1[[#This Row],[actual_price]]) * VALUE(Table1[[#This Row],[rating_count]]), 0)</f>
        <v>697222176</v>
      </c>
      <c r="S431" s="5" t="s">
        <v>3660</v>
      </c>
      <c r="T431" s="5" t="s">
        <v>3371</v>
      </c>
      <c r="U431" s="5" t="s">
        <v>3372</v>
      </c>
      <c r="V431" s="5" t="s">
        <v>3373</v>
      </c>
      <c r="W431" s="5" t="s">
        <v>3374</v>
      </c>
      <c r="X431" s="5" t="s">
        <v>3375</v>
      </c>
      <c r="Y431" s="5" t="s">
        <v>3661</v>
      </c>
      <c r="Z431" s="5" t="s">
        <v>3662</v>
      </c>
    </row>
    <row r="432" spans="1:26" ht="15.75">
      <c r="A432" s="5" t="s">
        <v>3663</v>
      </c>
      <c r="B432" s="5" t="s">
        <v>3664</v>
      </c>
      <c r="C432" s="5" t="str">
        <f>LEFT(Table1[[#This Row],[product_name]], 27)</f>
        <v>USB Charger, Oraimo Elite D</v>
      </c>
      <c r="D432" s="5" t="s">
        <v>3162</v>
      </c>
      <c r="E432" s="5" t="str">
        <f>TRIM(LEFT(Table1[[#This Row],[category]], FIND("|", Table1[[#This Row],[category]]) - 1))</f>
        <v>Electronics</v>
      </c>
      <c r="F432" s="5" t="str">
        <f>TRIM(MID(Table1[[#This Row],[category]], FIND("|", Table1[[#This Row],[category]]) + 1, FIND("|", Table1[[#This Row],[category]], FIND("|", Table1[[#This Row],[category]]) + 1) - FIND("|", Table1[[#This Row],[category]]) - 1))</f>
        <v>Mobiles&amp;Accessories</v>
      </c>
      <c r="G43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32" s="5">
        <v>249</v>
      </c>
      <c r="I432" s="6">
        <v>649</v>
      </c>
      <c r="J432" s="7">
        <v>0.62</v>
      </c>
      <c r="K432" s="7" t="str">
        <f>IF(Table1[[#This Row],[discount_percentage]]&gt;=50%, "YES", "NO")</f>
        <v>YES</v>
      </c>
      <c r="L432" s="7" t="str">
        <f>IF(Table1[[#This Row],[discount_percentage]]&lt;20%, "&lt;20%", IF(Table1[[#This Row],[discount_percentage]]&lt;=40%, "20%-40%", IF(Table1[[#This Row],[discount_percentage]]&lt;=60%, "41%-60%", IF(Table1[[#This Row],[discount_percentage]]&lt;=80%, "61%-80%", "&gt;80%"))))</f>
        <v>61%-80%</v>
      </c>
      <c r="M432" s="7" t="str">
        <f>IF(Table1[[#This Row],[discounted_price]]&lt;200, "&lt;200", IF(Table1[[#This Row],[discounted_price]]&lt;=500, "200-500", "&gt;500"))</f>
        <v>200-500</v>
      </c>
      <c r="N432" s="5">
        <v>4</v>
      </c>
      <c r="O432" s="8">
        <v>14404</v>
      </c>
      <c r="P432" s="9" t="str">
        <f>IF(Table1[[#This Row],[rating_count]]&gt;1000, "More than 1000", "Fewer than 1000")</f>
        <v>More than 1000</v>
      </c>
      <c r="Q432" s="8">
        <f>IFERROR( VALUE(Table1[[#This Row],[rating]]) * VALUE((Table1[[#This Row],[rating_count]]/1000)), 0)</f>
        <v>57.616</v>
      </c>
      <c r="R432" s="6">
        <f>IFERROR( VALUE(Table1[[#This Row],[actual_price]]) * VALUE(Table1[[#This Row],[rating_count]]), 0)</f>
        <v>9348196</v>
      </c>
      <c r="S432" s="5" t="s">
        <v>3665</v>
      </c>
      <c r="T432" s="5" t="s">
        <v>3666</v>
      </c>
      <c r="U432" s="5" t="s">
        <v>3667</v>
      </c>
      <c r="V432" s="5" t="s">
        <v>3668</v>
      </c>
      <c r="W432" s="5" t="s">
        <v>3669</v>
      </c>
      <c r="X432" s="5" t="s">
        <v>3670</v>
      </c>
      <c r="Y432" s="5" t="s">
        <v>3671</v>
      </c>
      <c r="Z432" s="5" t="s">
        <v>3672</v>
      </c>
    </row>
    <row r="433" spans="1:26" ht="15.75">
      <c r="A433" s="5" t="s">
        <v>3673</v>
      </c>
      <c r="B433" s="5" t="s">
        <v>3674</v>
      </c>
      <c r="C433" s="5" t="str">
        <f>LEFT(Table1[[#This Row],[product_name]], 27)</f>
        <v>Goldmedal Curve Plus 202042</v>
      </c>
      <c r="D433" s="5" t="s">
        <v>3162</v>
      </c>
      <c r="E433" s="5" t="str">
        <f>TRIM(LEFT(Table1[[#This Row],[category]], FIND("|", Table1[[#This Row],[category]]) - 1))</f>
        <v>Electronics</v>
      </c>
      <c r="F433" s="5" t="str">
        <f>TRIM(MID(Table1[[#This Row],[category]], FIND("|", Table1[[#This Row],[category]]) + 1, FIND("|", Table1[[#This Row],[category]], FIND("|", Table1[[#This Row],[category]]) + 1) - FIND("|", Table1[[#This Row],[category]]) - 1))</f>
        <v>Mobiles&amp;Accessories</v>
      </c>
      <c r="G43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33" s="5">
        <v>99</v>
      </c>
      <c r="I433" s="6">
        <v>171</v>
      </c>
      <c r="J433" s="7">
        <v>0.42</v>
      </c>
      <c r="K433" s="7" t="str">
        <f>IF(Table1[[#This Row],[discount_percentage]]&gt;=50%, "YES", "NO")</f>
        <v>NO</v>
      </c>
      <c r="L433" s="7" t="str">
        <f>IF(Table1[[#This Row],[discount_percentage]]&lt;20%, "&lt;20%", IF(Table1[[#This Row],[discount_percentage]]&lt;=40%, "20%-40%", IF(Table1[[#This Row],[discount_percentage]]&lt;=60%, "41%-60%", IF(Table1[[#This Row],[discount_percentage]]&lt;=80%, "61%-80%", "&gt;80%"))))</f>
        <v>41%-60%</v>
      </c>
      <c r="M433" s="7" t="str">
        <f>IF(Table1[[#This Row],[discounted_price]]&lt;200, "&lt;200", IF(Table1[[#This Row],[discounted_price]]&lt;=500, "200-500", "&gt;500"))</f>
        <v>&lt;200</v>
      </c>
      <c r="N433" s="5">
        <v>4.5</v>
      </c>
      <c r="O433" s="8">
        <v>11339</v>
      </c>
      <c r="P433" s="9" t="str">
        <f>IF(Table1[[#This Row],[rating_count]]&gt;1000, "More than 1000", "Fewer than 1000")</f>
        <v>More than 1000</v>
      </c>
      <c r="Q433" s="8">
        <f>IFERROR( VALUE(Table1[[#This Row],[rating]]) * VALUE((Table1[[#This Row],[rating_count]]/1000)), 0)</f>
        <v>51.025500000000001</v>
      </c>
      <c r="R433" s="6">
        <f>IFERROR( VALUE(Table1[[#This Row],[actual_price]]) * VALUE(Table1[[#This Row],[rating_count]]), 0)</f>
        <v>1938969</v>
      </c>
      <c r="S433" s="5" t="s">
        <v>3675</v>
      </c>
      <c r="T433" s="5" t="s">
        <v>3676</v>
      </c>
      <c r="U433" s="5" t="s">
        <v>3677</v>
      </c>
      <c r="V433" s="5" t="s">
        <v>3678</v>
      </c>
      <c r="W433" s="5" t="s">
        <v>3679</v>
      </c>
      <c r="X433" s="5" t="s">
        <v>3680</v>
      </c>
      <c r="Y433" s="5" t="s">
        <v>3681</v>
      </c>
      <c r="Z433" s="5" t="s">
        <v>3682</v>
      </c>
    </row>
    <row r="434" spans="1:26" ht="15.75">
      <c r="A434" s="5" t="s">
        <v>3683</v>
      </c>
      <c r="B434" s="5" t="s">
        <v>3684</v>
      </c>
      <c r="C434" s="5" t="str">
        <f>LEFT(Table1[[#This Row],[product_name]], 27)</f>
        <v>WeCool C1 Car Mobile Holder</v>
      </c>
      <c r="D434" s="5" t="s">
        <v>3151</v>
      </c>
      <c r="E434" s="5" t="str">
        <f>TRIM(LEFT(Table1[[#This Row],[category]], FIND("|", Table1[[#This Row],[category]]) - 1))</f>
        <v>Electronics</v>
      </c>
      <c r="F434" s="5" t="str">
        <f>TRIM(MID(Table1[[#This Row],[category]], FIND("|", Table1[[#This Row],[category]]) + 1, FIND("|", Table1[[#This Row],[category]], FIND("|", Table1[[#This Row],[category]]) + 1) - FIND("|", Table1[[#This Row],[category]]) - 1))</f>
        <v>Mobiles&amp;Accessories</v>
      </c>
      <c r="G43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34" s="5">
        <v>489</v>
      </c>
      <c r="I434" s="6">
        <v>1999</v>
      </c>
      <c r="J434" s="7">
        <v>0.76</v>
      </c>
      <c r="K434" s="7" t="str">
        <f>IF(Table1[[#This Row],[discount_percentage]]&gt;=50%, "YES", "NO")</f>
        <v>YES</v>
      </c>
      <c r="L434" s="7" t="str">
        <f>IF(Table1[[#This Row],[discount_percentage]]&lt;20%, "&lt;20%", IF(Table1[[#This Row],[discount_percentage]]&lt;=40%, "20%-40%", IF(Table1[[#This Row],[discount_percentage]]&lt;=60%, "41%-60%", IF(Table1[[#This Row],[discount_percentage]]&lt;=80%, "61%-80%", "&gt;80%"))))</f>
        <v>61%-80%</v>
      </c>
      <c r="M434" s="7" t="str">
        <f>IF(Table1[[#This Row],[discounted_price]]&lt;200, "&lt;200", IF(Table1[[#This Row],[discounted_price]]&lt;=500, "200-500", "&gt;500"))</f>
        <v>200-500</v>
      </c>
      <c r="N434" s="5">
        <v>4</v>
      </c>
      <c r="O434" s="8">
        <v>3626</v>
      </c>
      <c r="P434" s="9" t="str">
        <f>IF(Table1[[#This Row],[rating_count]]&gt;1000, "More than 1000", "Fewer than 1000")</f>
        <v>More than 1000</v>
      </c>
      <c r="Q434" s="8">
        <f>IFERROR( VALUE(Table1[[#This Row],[rating]]) * VALUE((Table1[[#This Row],[rating_count]]/1000)), 0)</f>
        <v>14.504</v>
      </c>
      <c r="R434" s="6">
        <f>IFERROR( VALUE(Table1[[#This Row],[actual_price]]) * VALUE(Table1[[#This Row],[rating_count]]), 0)</f>
        <v>7248374</v>
      </c>
      <c r="S434" s="5" t="s">
        <v>3685</v>
      </c>
      <c r="T434" s="5" t="s">
        <v>3686</v>
      </c>
      <c r="U434" s="5" t="s">
        <v>3687</v>
      </c>
      <c r="V434" s="5" t="s">
        <v>3688</v>
      </c>
      <c r="W434" s="5" t="s">
        <v>3689</v>
      </c>
      <c r="X434" s="5" t="s">
        <v>3690</v>
      </c>
      <c r="Y434" s="5" t="s">
        <v>3691</v>
      </c>
      <c r="Z434" s="5" t="s">
        <v>3692</v>
      </c>
    </row>
    <row r="435" spans="1:26" ht="15.75">
      <c r="A435" s="5" t="s">
        <v>3693</v>
      </c>
      <c r="B435" s="5" t="s">
        <v>3694</v>
      </c>
      <c r="C435" s="5" t="str">
        <f>LEFT(Table1[[#This Row],[product_name]], 27)</f>
        <v>HP 32GB Class 10 MicroSD Me</v>
      </c>
      <c r="D435" s="5" t="s">
        <v>3024</v>
      </c>
      <c r="E435" s="5" t="str">
        <f>TRIM(LEFT(Table1[[#This Row],[category]], FIND("|", Table1[[#This Row],[category]]) - 1))</f>
        <v>Electronics</v>
      </c>
      <c r="F435" s="5" t="str">
        <f>TRIM(MID(Table1[[#This Row],[category]], FIND("|", Table1[[#This Row],[category]]) + 1, FIND("|", Table1[[#This Row],[category]], FIND("|", Table1[[#This Row],[category]]) + 1) - FIND("|", Table1[[#This Row],[category]]) - 1))</f>
        <v>Accessories</v>
      </c>
      <c r="G435" s="5" t="str">
        <f>TRIM(MID(Table1[[#This Row],[category]], FIND("|", Table1[[#This Row],[category]], FIND("|", Table1[[#This Row],[category]]) + 1) + 1, FIND("|", Table1[[#This Row],[category]], FIND("|", Table1[[#This Row],[category]], FIND("|", Table1[[#This Row],[category]]) + 1) + 1) - FIND("|", Table1[[#This Row],[category]], FIND("|", Table1[[#This Row],[category]]) + 1) - 1))</f>
        <v>MemoryCards</v>
      </c>
      <c r="H435" s="5">
        <v>369</v>
      </c>
      <c r="I435" s="6">
        <v>1600</v>
      </c>
      <c r="J435" s="7">
        <v>0.77</v>
      </c>
      <c r="K435" s="7" t="str">
        <f>IF(Table1[[#This Row],[discount_percentage]]&gt;=50%, "YES", "NO")</f>
        <v>YES</v>
      </c>
      <c r="L435" s="7" t="str">
        <f>IF(Table1[[#This Row],[discount_percentage]]&lt;20%, "&lt;20%", IF(Table1[[#This Row],[discount_percentage]]&lt;=40%, "20%-40%", IF(Table1[[#This Row],[discount_percentage]]&lt;=60%, "41%-60%", IF(Table1[[#This Row],[discount_percentage]]&lt;=80%, "61%-80%", "&gt;80%"))))</f>
        <v>61%-80%</v>
      </c>
      <c r="M435" s="7" t="str">
        <f>IF(Table1[[#This Row],[discounted_price]]&lt;200, "&lt;200", IF(Table1[[#This Row],[discounted_price]]&lt;=500, "200-500", "&gt;500"))</f>
        <v>200-500</v>
      </c>
      <c r="N435" s="5">
        <v>4</v>
      </c>
      <c r="O435" s="8">
        <v>32625</v>
      </c>
      <c r="P435" s="9" t="str">
        <f>IF(Table1[[#This Row],[rating_count]]&gt;1000, "More than 1000", "Fewer than 1000")</f>
        <v>More than 1000</v>
      </c>
      <c r="Q435" s="8">
        <f>IFERROR( VALUE(Table1[[#This Row],[rating]]) * VALUE((Table1[[#This Row],[rating_count]]/1000)), 0)</f>
        <v>130.5</v>
      </c>
      <c r="R435" s="6">
        <f>IFERROR( VALUE(Table1[[#This Row],[actual_price]]) * VALUE(Table1[[#This Row],[rating_count]]), 0)</f>
        <v>52200000</v>
      </c>
      <c r="S435" s="5" t="s">
        <v>3695</v>
      </c>
      <c r="T435" s="5" t="s">
        <v>3696</v>
      </c>
      <c r="U435" s="5" t="s">
        <v>3697</v>
      </c>
      <c r="V435" s="5" t="s">
        <v>3698</v>
      </c>
      <c r="W435" s="5" t="s">
        <v>3699</v>
      </c>
      <c r="X435" s="5" t="s">
        <v>3700</v>
      </c>
      <c r="Y435" s="5" t="s">
        <v>3701</v>
      </c>
      <c r="Z435" s="5" t="s">
        <v>3702</v>
      </c>
    </row>
    <row r="436" spans="1:26" ht="15.75">
      <c r="A436" s="5" t="s">
        <v>3703</v>
      </c>
      <c r="B436" s="5" t="s">
        <v>3704</v>
      </c>
      <c r="C436" s="5" t="str">
        <f>LEFT(Table1[[#This Row],[product_name]], 27)</f>
        <v>iQOO Z6 44W by vivo (Lumina</v>
      </c>
      <c r="D436" s="5" t="s">
        <v>2990</v>
      </c>
      <c r="E436" s="5" t="str">
        <f>TRIM(LEFT(Table1[[#This Row],[category]], FIND("|", Table1[[#This Row],[category]]) - 1))</f>
        <v>Electronics</v>
      </c>
      <c r="F436" s="5" t="str">
        <f>TRIM(MID(Table1[[#This Row],[category]], FIND("|", Table1[[#This Row],[category]]) + 1, FIND("|", Table1[[#This Row],[category]], FIND("|", Table1[[#This Row],[category]]) + 1) - FIND("|", Table1[[#This Row],[category]]) - 1))</f>
        <v>Mobiles&amp;Accessories</v>
      </c>
      <c r="G43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36" s="6">
        <v>15499</v>
      </c>
      <c r="I436" s="6">
        <v>20999</v>
      </c>
      <c r="J436" s="7">
        <v>0.26</v>
      </c>
      <c r="K436" s="7" t="str">
        <f>IF(Table1[[#This Row],[discount_percentage]]&gt;=50%, "YES", "NO")</f>
        <v>NO</v>
      </c>
      <c r="L436" s="7" t="str">
        <f>IF(Table1[[#This Row],[discount_percentage]]&lt;20%, "&lt;20%", IF(Table1[[#This Row],[discount_percentage]]&lt;=40%, "20%-40%", IF(Table1[[#This Row],[discount_percentage]]&lt;=60%, "41%-60%", IF(Table1[[#This Row],[discount_percentage]]&lt;=80%, "61%-80%", "&gt;80%"))))</f>
        <v>20%-40%</v>
      </c>
      <c r="M436" s="7" t="str">
        <f>IF(Table1[[#This Row],[discounted_price]]&lt;200, "&lt;200", IF(Table1[[#This Row],[discounted_price]]&lt;=500, "200-500", "&gt;500"))</f>
        <v>&gt;500</v>
      </c>
      <c r="N436" s="5">
        <v>4.0999999999999996</v>
      </c>
      <c r="O436" s="8">
        <v>19252</v>
      </c>
      <c r="P436" s="9" t="str">
        <f>IF(Table1[[#This Row],[rating_count]]&gt;1000, "More than 1000", "Fewer than 1000")</f>
        <v>More than 1000</v>
      </c>
      <c r="Q436" s="8">
        <f>IFERROR( VALUE(Table1[[#This Row],[rating]]) * VALUE((Table1[[#This Row],[rating_count]]/1000)), 0)</f>
        <v>78.933199999999985</v>
      </c>
      <c r="R436" s="6">
        <f>IFERROR( VALUE(Table1[[#This Row],[actual_price]]) * VALUE(Table1[[#This Row],[rating_count]]), 0)</f>
        <v>404272748</v>
      </c>
      <c r="S436" s="5" t="s">
        <v>3705</v>
      </c>
      <c r="T436" s="5" t="s">
        <v>3305</v>
      </c>
      <c r="U436" s="5" t="s">
        <v>3306</v>
      </c>
      <c r="V436" s="5" t="s">
        <v>3307</v>
      </c>
      <c r="W436" s="5" t="s">
        <v>3308</v>
      </c>
      <c r="X436" s="5" t="s">
        <v>3309</v>
      </c>
      <c r="Y436" s="5" t="s">
        <v>3474</v>
      </c>
      <c r="Z436" s="5" t="s">
        <v>3706</v>
      </c>
    </row>
    <row r="437" spans="1:26" ht="15.75">
      <c r="A437" s="5" t="s">
        <v>3707</v>
      </c>
      <c r="B437" s="5" t="s">
        <v>3708</v>
      </c>
      <c r="C437" s="5" t="str">
        <f>LEFT(Table1[[#This Row],[product_name]], 27)</f>
        <v>iQOO Z6 Lite 5G by vivo (My</v>
      </c>
      <c r="D437" s="5" t="s">
        <v>2990</v>
      </c>
      <c r="E437" s="5" t="str">
        <f>TRIM(LEFT(Table1[[#This Row],[category]], FIND("|", Table1[[#This Row],[category]]) - 1))</f>
        <v>Electronics</v>
      </c>
      <c r="F437" s="5" t="str">
        <f>TRIM(MID(Table1[[#This Row],[category]], FIND("|", Table1[[#This Row],[category]]) + 1, FIND("|", Table1[[#This Row],[category]], FIND("|", Table1[[#This Row],[category]]) + 1) - FIND("|", Table1[[#This Row],[category]]) - 1))</f>
        <v>Mobiles&amp;Accessories</v>
      </c>
      <c r="G437"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37" s="6">
        <v>15499</v>
      </c>
      <c r="I437" s="6">
        <v>18999</v>
      </c>
      <c r="J437" s="7">
        <v>0.18</v>
      </c>
      <c r="K437" s="7" t="str">
        <f>IF(Table1[[#This Row],[discount_percentage]]&gt;=50%, "YES", "NO")</f>
        <v>NO</v>
      </c>
      <c r="L437" s="7" t="str">
        <f>IF(Table1[[#This Row],[discount_percentage]]&lt;20%, "&lt;20%", IF(Table1[[#This Row],[discount_percentage]]&lt;=40%, "20%-40%", IF(Table1[[#This Row],[discount_percentage]]&lt;=60%, "41%-60%", IF(Table1[[#This Row],[discount_percentage]]&lt;=80%, "61%-80%", "&gt;80%"))))</f>
        <v>&lt;20%</v>
      </c>
      <c r="M437" s="7" t="str">
        <f>IF(Table1[[#This Row],[discounted_price]]&lt;200, "&lt;200", IF(Table1[[#This Row],[discounted_price]]&lt;=500, "200-500", "&gt;500"))</f>
        <v>&gt;500</v>
      </c>
      <c r="N437" s="5">
        <v>4.0999999999999996</v>
      </c>
      <c r="O437" s="8">
        <v>19252</v>
      </c>
      <c r="P437" s="9" t="str">
        <f>IF(Table1[[#This Row],[rating_count]]&gt;1000, "More than 1000", "Fewer than 1000")</f>
        <v>More than 1000</v>
      </c>
      <c r="Q437" s="8">
        <f>IFERROR( VALUE(Table1[[#This Row],[rating]]) * VALUE((Table1[[#This Row],[rating_count]]/1000)), 0)</f>
        <v>78.933199999999985</v>
      </c>
      <c r="R437" s="6">
        <f>IFERROR( VALUE(Table1[[#This Row],[actual_price]]) * VALUE(Table1[[#This Row],[rating_count]]), 0)</f>
        <v>365768748</v>
      </c>
      <c r="S437" s="5" t="s">
        <v>3304</v>
      </c>
      <c r="T437" s="5" t="s">
        <v>3305</v>
      </c>
      <c r="U437" s="5" t="s">
        <v>3306</v>
      </c>
      <c r="V437" s="5" t="s">
        <v>3307</v>
      </c>
      <c r="W437" s="5" t="s">
        <v>3308</v>
      </c>
      <c r="X437" s="5" t="s">
        <v>3309</v>
      </c>
      <c r="Y437" s="5" t="s">
        <v>3709</v>
      </c>
      <c r="Z437" s="5" t="s">
        <v>3710</v>
      </c>
    </row>
    <row r="438" spans="1:26" ht="15.75">
      <c r="A438" s="5" t="s">
        <v>3711</v>
      </c>
      <c r="B438" s="5" t="s">
        <v>3712</v>
      </c>
      <c r="C438" s="5" t="str">
        <f>LEFT(Table1[[#This Row],[product_name]], 27)</f>
        <v>Redmi Note 11 Pro + 5G (Ste</v>
      </c>
      <c r="D438" s="5" t="s">
        <v>2990</v>
      </c>
      <c r="E438" s="5" t="str">
        <f>TRIM(LEFT(Table1[[#This Row],[category]], FIND("|", Table1[[#This Row],[category]]) - 1))</f>
        <v>Electronics</v>
      </c>
      <c r="F438" s="5" t="str">
        <f>TRIM(MID(Table1[[#This Row],[category]], FIND("|", Table1[[#This Row],[category]]) + 1, FIND("|", Table1[[#This Row],[category]], FIND("|", Table1[[#This Row],[category]]) + 1) - FIND("|", Table1[[#This Row],[category]]) - 1))</f>
        <v>Mobiles&amp;Accessories</v>
      </c>
      <c r="G43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38" s="6">
        <v>22999</v>
      </c>
      <c r="I438" s="6">
        <v>28999</v>
      </c>
      <c r="J438" s="7">
        <v>0.21</v>
      </c>
      <c r="K438" s="7" t="str">
        <f>IF(Table1[[#This Row],[discount_percentage]]&gt;=50%, "YES", "NO")</f>
        <v>NO</v>
      </c>
      <c r="L438" s="7" t="str">
        <f>IF(Table1[[#This Row],[discount_percentage]]&lt;20%, "&lt;20%", IF(Table1[[#This Row],[discount_percentage]]&lt;=40%, "20%-40%", IF(Table1[[#This Row],[discount_percentage]]&lt;=60%, "41%-60%", IF(Table1[[#This Row],[discount_percentage]]&lt;=80%, "61%-80%", "&gt;80%"))))</f>
        <v>20%-40%</v>
      </c>
      <c r="M438" s="7" t="str">
        <f>IF(Table1[[#This Row],[discounted_price]]&lt;200, "&lt;200", IF(Table1[[#This Row],[discounted_price]]&lt;=500, "200-500", "&gt;500"))</f>
        <v>&gt;500</v>
      </c>
      <c r="N438" s="5">
        <v>3.9</v>
      </c>
      <c r="O438" s="8">
        <v>25824</v>
      </c>
      <c r="P438" s="9" t="str">
        <f>IF(Table1[[#This Row],[rating_count]]&gt;1000, "More than 1000", "Fewer than 1000")</f>
        <v>More than 1000</v>
      </c>
      <c r="Q438" s="8">
        <f>IFERROR( VALUE(Table1[[#This Row],[rating]]) * VALUE((Table1[[#This Row],[rating_count]]/1000)), 0)</f>
        <v>100.7136</v>
      </c>
      <c r="R438" s="6">
        <f>IFERROR( VALUE(Table1[[#This Row],[actual_price]]) * VALUE(Table1[[#This Row],[rating_count]]), 0)</f>
        <v>748870176</v>
      </c>
      <c r="S438" s="5" t="s">
        <v>3713</v>
      </c>
      <c r="T438" s="5" t="s">
        <v>3371</v>
      </c>
      <c r="U438" s="5" t="s">
        <v>3372</v>
      </c>
      <c r="V438" s="5" t="s">
        <v>3373</v>
      </c>
      <c r="W438" s="5" t="s">
        <v>3374</v>
      </c>
      <c r="X438" s="5" t="s">
        <v>3375</v>
      </c>
      <c r="Y438" s="5" t="s">
        <v>3376</v>
      </c>
      <c r="Z438" s="5" t="s">
        <v>3714</v>
      </c>
    </row>
    <row r="439" spans="1:26" ht="15.75">
      <c r="A439" s="5" t="s">
        <v>3715</v>
      </c>
      <c r="B439" s="5" t="s">
        <v>3716</v>
      </c>
      <c r="C439" s="5" t="str">
        <f>LEFT(Table1[[#This Row],[product_name]], 27)</f>
        <v>boAt Bassheads 242 in Ear W</v>
      </c>
      <c r="D439" s="5" t="s">
        <v>3066</v>
      </c>
      <c r="E439" s="5" t="str">
        <f>TRIM(LEFT(Table1[[#This Row],[category]], FIND("|", Table1[[#This Row],[category]]) - 1))</f>
        <v>Electronics</v>
      </c>
      <c r="F439" s="5" t="str">
        <f>TRIM(MID(Table1[[#This Row],[category]], FIND("|", Table1[[#This Row],[category]]) + 1, FIND("|", Table1[[#This Row],[category]], FIND("|", Table1[[#This Row],[category]]) + 1) - FIND("|", Table1[[#This Row],[category]]) - 1))</f>
        <v>Headphones,Earbuds&amp;Accessories</v>
      </c>
      <c r="G439" s="5" t="str">
        <f>TRIM(MID(Table1[[#This Row],[category]], FIND("|", Table1[[#This Row],[category]], FIND("|", Table1[[#This Row],[category]]) + 1) + 1, FIND("|", Table1[[#This Row],[category]], FIND("|", Table1[[#This Row],[category]], FIND("|", Table1[[#This Row],[category]]) + 1) + 1) - FIND("|", Table1[[#This Row],[category]], FIND("|", Table1[[#This Row],[category]]) + 1) - 1))</f>
        <v>Headphones</v>
      </c>
      <c r="H439" s="5">
        <v>599</v>
      </c>
      <c r="I439" s="6">
        <v>1490</v>
      </c>
      <c r="J439" s="7">
        <v>0.6</v>
      </c>
      <c r="K439" s="7" t="str">
        <f>IF(Table1[[#This Row],[discount_percentage]]&gt;=50%, "YES", "NO")</f>
        <v>YES</v>
      </c>
      <c r="L439" s="7" t="str">
        <f>IF(Table1[[#This Row],[discount_percentage]]&lt;20%, "&lt;20%", IF(Table1[[#This Row],[discount_percentage]]&lt;=40%, "20%-40%", IF(Table1[[#This Row],[discount_percentage]]&lt;=60%, "41%-60%", IF(Table1[[#This Row],[discount_percentage]]&lt;=80%, "61%-80%", "&gt;80%"))))</f>
        <v>41%-60%</v>
      </c>
      <c r="M439" s="7" t="str">
        <f>IF(Table1[[#This Row],[discounted_price]]&lt;200, "&lt;200", IF(Table1[[#This Row],[discounted_price]]&lt;=500, "200-500", "&gt;500"))</f>
        <v>&gt;500</v>
      </c>
      <c r="N439" s="5">
        <v>4.0999999999999996</v>
      </c>
      <c r="O439" s="8">
        <v>161679</v>
      </c>
      <c r="P439" s="9" t="str">
        <f>IF(Table1[[#This Row],[rating_count]]&gt;1000, "More than 1000", "Fewer than 1000")</f>
        <v>More than 1000</v>
      </c>
      <c r="Q439" s="8">
        <f>IFERROR( VALUE(Table1[[#This Row],[rating]]) * VALUE((Table1[[#This Row],[rating_count]]/1000)), 0)</f>
        <v>662.88389999999993</v>
      </c>
      <c r="R439" s="6">
        <f>IFERROR( VALUE(Table1[[#This Row],[actual_price]]) * VALUE(Table1[[#This Row],[rating_count]]), 0)</f>
        <v>240901710</v>
      </c>
      <c r="S439" s="5" t="s">
        <v>3717</v>
      </c>
      <c r="T439" s="5" t="s">
        <v>3718</v>
      </c>
      <c r="U439" s="5" t="s">
        <v>3719</v>
      </c>
      <c r="V439" s="5" t="s">
        <v>3720</v>
      </c>
      <c r="W439" s="5" t="s">
        <v>3721</v>
      </c>
      <c r="X439" s="5" t="s">
        <v>3722</v>
      </c>
      <c r="Y439" s="5" t="s">
        <v>3723</v>
      </c>
      <c r="Z439" s="5" t="s">
        <v>3724</v>
      </c>
    </row>
    <row r="440" spans="1:26" ht="15.75">
      <c r="A440" s="5" t="s">
        <v>3725</v>
      </c>
      <c r="B440" s="5" t="s">
        <v>3726</v>
      </c>
      <c r="C440" s="5" t="str">
        <f>LEFT(Table1[[#This Row],[product_name]], 27)</f>
        <v>Portronics MODESK POR-122 U</v>
      </c>
      <c r="D440" s="5" t="s">
        <v>3495</v>
      </c>
      <c r="E440" s="5" t="str">
        <f>TRIM(LEFT(Table1[[#This Row],[category]], FIND("|", Table1[[#This Row],[category]]) - 1))</f>
        <v>Electronics</v>
      </c>
      <c r="F440" s="5" t="str">
        <f>TRIM(MID(Table1[[#This Row],[category]], FIND("|", Table1[[#This Row],[category]]) + 1, FIND("|", Table1[[#This Row],[category]], FIND("|", Table1[[#This Row],[category]]) + 1) - FIND("|", Table1[[#This Row],[category]]) - 1))</f>
        <v>Mobiles&amp;Accessories</v>
      </c>
      <c r="G44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40" s="5">
        <v>134</v>
      </c>
      <c r="I440" s="6">
        <v>699</v>
      </c>
      <c r="J440" s="7">
        <v>0.81</v>
      </c>
      <c r="K440" s="7" t="str">
        <f>IF(Table1[[#This Row],[discount_percentage]]&gt;=50%, "YES", "NO")</f>
        <v>YES</v>
      </c>
      <c r="L440" s="7" t="str">
        <f>IF(Table1[[#This Row],[discount_percentage]]&lt;20%, "&lt;20%", IF(Table1[[#This Row],[discount_percentage]]&lt;=40%, "20%-40%", IF(Table1[[#This Row],[discount_percentage]]&lt;=60%, "41%-60%", IF(Table1[[#This Row],[discount_percentage]]&lt;=80%, "61%-80%", "&gt;80%"))))</f>
        <v>&gt;80%</v>
      </c>
      <c r="M440" s="7" t="str">
        <f>IF(Table1[[#This Row],[discounted_price]]&lt;200, "&lt;200", IF(Table1[[#This Row],[discounted_price]]&lt;=500, "200-500", "&gt;500"))</f>
        <v>&lt;200</v>
      </c>
      <c r="N440" s="5">
        <v>4.0999999999999996</v>
      </c>
      <c r="O440" s="8">
        <v>16685</v>
      </c>
      <c r="P440" s="9" t="str">
        <f>IF(Table1[[#This Row],[rating_count]]&gt;1000, "More than 1000", "Fewer than 1000")</f>
        <v>More than 1000</v>
      </c>
      <c r="Q440" s="8">
        <f>IFERROR( VALUE(Table1[[#This Row],[rating]]) * VALUE((Table1[[#This Row],[rating_count]]/1000)), 0)</f>
        <v>68.408499999999989</v>
      </c>
      <c r="R440" s="6">
        <f>IFERROR( VALUE(Table1[[#This Row],[actual_price]]) * VALUE(Table1[[#This Row],[rating_count]]), 0)</f>
        <v>11662815</v>
      </c>
      <c r="S440" s="5" t="s">
        <v>3727</v>
      </c>
      <c r="T440" s="5" t="s">
        <v>3728</v>
      </c>
      <c r="U440" s="5" t="s">
        <v>3729</v>
      </c>
      <c r="V440" s="5" t="s">
        <v>3730</v>
      </c>
      <c r="W440" s="5" t="s">
        <v>3731</v>
      </c>
      <c r="X440" s="5" t="s">
        <v>3732</v>
      </c>
      <c r="Y440" s="5" t="s">
        <v>3733</v>
      </c>
      <c r="Z440" s="5" t="s">
        <v>3734</v>
      </c>
    </row>
    <row r="441" spans="1:26" ht="15.75">
      <c r="A441" s="5" t="s">
        <v>3735</v>
      </c>
      <c r="B441" s="5" t="s">
        <v>3736</v>
      </c>
      <c r="C441" s="5" t="str">
        <f>LEFT(Table1[[#This Row],[product_name]], 27)</f>
        <v>realme narzo 50i (Mint Gree</v>
      </c>
      <c r="D441" s="5" t="s">
        <v>2990</v>
      </c>
      <c r="E441" s="5" t="str">
        <f>TRIM(LEFT(Table1[[#This Row],[category]], FIND("|", Table1[[#This Row],[category]]) - 1))</f>
        <v>Electronics</v>
      </c>
      <c r="F441" s="5" t="str">
        <f>TRIM(MID(Table1[[#This Row],[category]], FIND("|", Table1[[#This Row],[category]]) + 1, FIND("|", Table1[[#This Row],[category]], FIND("|", Table1[[#This Row],[category]]) + 1) - FIND("|", Table1[[#This Row],[category]]) - 1))</f>
        <v>Mobiles&amp;Accessories</v>
      </c>
      <c r="G44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1" s="6">
        <v>7499</v>
      </c>
      <c r="I441" s="6">
        <v>7999</v>
      </c>
      <c r="J441" s="7">
        <v>0.06</v>
      </c>
      <c r="K441" s="7" t="str">
        <f>IF(Table1[[#This Row],[discount_percentage]]&gt;=50%, "YES", "NO")</f>
        <v>NO</v>
      </c>
      <c r="L441" s="7" t="str">
        <f>IF(Table1[[#This Row],[discount_percentage]]&lt;20%, "&lt;20%", IF(Table1[[#This Row],[discount_percentage]]&lt;=40%, "20%-40%", IF(Table1[[#This Row],[discount_percentage]]&lt;=60%, "41%-60%", IF(Table1[[#This Row],[discount_percentage]]&lt;=80%, "61%-80%", "&gt;80%"))))</f>
        <v>&lt;20%</v>
      </c>
      <c r="M441" s="7" t="str">
        <f>IF(Table1[[#This Row],[discounted_price]]&lt;200, "&lt;200", IF(Table1[[#This Row],[discounted_price]]&lt;=500, "200-500", "&gt;500"))</f>
        <v>&gt;500</v>
      </c>
      <c r="N441" s="5">
        <v>4</v>
      </c>
      <c r="O441" s="8">
        <v>30907</v>
      </c>
      <c r="P441" s="9" t="str">
        <f>IF(Table1[[#This Row],[rating_count]]&gt;1000, "More than 1000", "Fewer than 1000")</f>
        <v>More than 1000</v>
      </c>
      <c r="Q441" s="8">
        <f>IFERROR( VALUE(Table1[[#This Row],[rating]]) * VALUE((Table1[[#This Row],[rating_count]]/1000)), 0)</f>
        <v>123.628</v>
      </c>
      <c r="R441" s="6">
        <f>IFERROR( VALUE(Table1[[#This Row],[actual_price]]) * VALUE(Table1[[#This Row],[rating_count]]), 0)</f>
        <v>247225093</v>
      </c>
      <c r="S441" s="5" t="s">
        <v>3737</v>
      </c>
      <c r="T441" s="5" t="s">
        <v>3738</v>
      </c>
      <c r="U441" s="5" t="s">
        <v>3739</v>
      </c>
      <c r="V441" s="5" t="s">
        <v>3740</v>
      </c>
      <c r="W441" s="5" t="s">
        <v>3741</v>
      </c>
      <c r="X441" s="5" t="s">
        <v>3742</v>
      </c>
      <c r="Y441" s="5" t="s">
        <v>3743</v>
      </c>
      <c r="Z441" s="5" t="s">
        <v>3744</v>
      </c>
    </row>
    <row r="442" spans="1:26" ht="15.75">
      <c r="A442" s="5" t="s">
        <v>3745</v>
      </c>
      <c r="B442" s="5" t="s">
        <v>3746</v>
      </c>
      <c r="C442" s="5" t="str">
        <f>LEFT(Table1[[#This Row],[product_name]], 27)</f>
        <v>MI 10000mAh 3i Lithium Poly</v>
      </c>
      <c r="D442" s="5" t="s">
        <v>2979</v>
      </c>
      <c r="E442" s="5" t="str">
        <f>TRIM(LEFT(Table1[[#This Row],[category]], FIND("|", Table1[[#This Row],[category]]) - 1))</f>
        <v>Electronics</v>
      </c>
      <c r="F442" s="5" t="str">
        <f>TRIM(MID(Table1[[#This Row],[category]], FIND("|", Table1[[#This Row],[category]]) + 1, FIND("|", Table1[[#This Row],[category]], FIND("|", Table1[[#This Row],[category]]) + 1) - FIND("|", Table1[[#This Row],[category]]) - 1))</f>
        <v>Mobiles&amp;Accessories</v>
      </c>
      <c r="G44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42" s="6">
        <v>1149</v>
      </c>
      <c r="I442" s="6">
        <v>2199</v>
      </c>
      <c r="J442" s="7">
        <v>0.48</v>
      </c>
      <c r="K442" s="7" t="str">
        <f>IF(Table1[[#This Row],[discount_percentage]]&gt;=50%, "YES", "NO")</f>
        <v>NO</v>
      </c>
      <c r="L442" s="7" t="str">
        <f>IF(Table1[[#This Row],[discount_percentage]]&lt;20%, "&lt;20%", IF(Table1[[#This Row],[discount_percentage]]&lt;=40%, "20%-40%", IF(Table1[[#This Row],[discount_percentage]]&lt;=60%, "41%-60%", IF(Table1[[#This Row],[discount_percentage]]&lt;=80%, "61%-80%", "&gt;80%"))))</f>
        <v>41%-60%</v>
      </c>
      <c r="M442" s="7" t="str">
        <f>IF(Table1[[#This Row],[discounted_price]]&lt;200, "&lt;200", IF(Table1[[#This Row],[discounted_price]]&lt;=500, "200-500", "&gt;500"))</f>
        <v>&gt;500</v>
      </c>
      <c r="N442" s="5">
        <v>4.3</v>
      </c>
      <c r="O442" s="8">
        <v>178912</v>
      </c>
      <c r="P442" s="9" t="str">
        <f>IF(Table1[[#This Row],[rating_count]]&gt;1000, "More than 1000", "Fewer than 1000")</f>
        <v>More than 1000</v>
      </c>
      <c r="Q442" s="8">
        <f>IFERROR( VALUE(Table1[[#This Row],[rating]]) * VALUE((Table1[[#This Row],[rating_count]]/1000)), 0)</f>
        <v>769.32159999999999</v>
      </c>
      <c r="R442" s="6">
        <f>IFERROR( VALUE(Table1[[#This Row],[actual_price]]) * VALUE(Table1[[#This Row],[rating_count]]), 0)</f>
        <v>393427488</v>
      </c>
      <c r="S442" s="5" t="s">
        <v>3747</v>
      </c>
      <c r="T442" s="5" t="s">
        <v>2981</v>
      </c>
      <c r="U442" s="5" t="s">
        <v>2982</v>
      </c>
      <c r="V442" s="5" t="s">
        <v>2983</v>
      </c>
      <c r="W442" s="5" t="s">
        <v>2984</v>
      </c>
      <c r="X442" s="5" t="s">
        <v>2985</v>
      </c>
      <c r="Y442" s="5" t="s">
        <v>3748</v>
      </c>
      <c r="Z442" s="5" t="s">
        <v>3749</v>
      </c>
    </row>
    <row r="443" spans="1:26" ht="15.75">
      <c r="A443" s="5" t="s">
        <v>3750</v>
      </c>
      <c r="B443" s="5" t="s">
        <v>3751</v>
      </c>
      <c r="C443" s="5" t="str">
        <f>LEFT(Table1[[#This Row],[product_name]], 27)</f>
        <v xml:space="preserve">Nokia 105 Plus Single SIM, </v>
      </c>
      <c r="D443" s="5" t="s">
        <v>3045</v>
      </c>
      <c r="E443" s="5" t="str">
        <f>TRIM(LEFT(Table1[[#This Row],[category]], FIND("|", Table1[[#This Row],[category]]) - 1))</f>
        <v>Electronics</v>
      </c>
      <c r="F443" s="5" t="str">
        <f>TRIM(MID(Table1[[#This Row],[category]], FIND("|", Table1[[#This Row],[category]]) + 1, FIND("|", Table1[[#This Row],[category]], FIND("|", Table1[[#This Row],[category]]) + 1) - FIND("|", Table1[[#This Row],[category]]) - 1))</f>
        <v>Mobiles&amp;Accessories</v>
      </c>
      <c r="G44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3" s="6">
        <v>1324</v>
      </c>
      <c r="I443" s="6">
        <v>1699</v>
      </c>
      <c r="J443" s="7">
        <v>0.22</v>
      </c>
      <c r="K443" s="7" t="str">
        <f>IF(Table1[[#This Row],[discount_percentage]]&gt;=50%, "YES", "NO")</f>
        <v>NO</v>
      </c>
      <c r="L443" s="7" t="str">
        <f>IF(Table1[[#This Row],[discount_percentage]]&lt;20%, "&lt;20%", IF(Table1[[#This Row],[discount_percentage]]&lt;=40%, "20%-40%", IF(Table1[[#This Row],[discount_percentage]]&lt;=60%, "41%-60%", IF(Table1[[#This Row],[discount_percentage]]&lt;=80%, "61%-80%", "&gt;80%"))))</f>
        <v>20%-40%</v>
      </c>
      <c r="M443" s="7" t="str">
        <f>IF(Table1[[#This Row],[discounted_price]]&lt;200, "&lt;200", IF(Table1[[#This Row],[discounted_price]]&lt;=500, "200-500", "&gt;500"))</f>
        <v>&gt;500</v>
      </c>
      <c r="N443" s="5">
        <v>4</v>
      </c>
      <c r="O443" s="8">
        <v>128311</v>
      </c>
      <c r="P443" s="9" t="str">
        <f>IF(Table1[[#This Row],[rating_count]]&gt;1000, "More than 1000", "Fewer than 1000")</f>
        <v>More than 1000</v>
      </c>
      <c r="Q443" s="8">
        <f>IFERROR( VALUE(Table1[[#This Row],[rating]]) * VALUE((Table1[[#This Row],[rating_count]]/1000)), 0)</f>
        <v>513.24400000000003</v>
      </c>
      <c r="R443" s="6">
        <f>IFERROR( VALUE(Table1[[#This Row],[actual_price]]) * VALUE(Table1[[#This Row],[rating_count]]), 0)</f>
        <v>218000389</v>
      </c>
      <c r="S443" s="5" t="s">
        <v>3752</v>
      </c>
      <c r="T443" s="5" t="s">
        <v>3047</v>
      </c>
      <c r="U443" s="5" t="s">
        <v>3048</v>
      </c>
      <c r="V443" s="5" t="s">
        <v>3049</v>
      </c>
      <c r="W443" s="5" t="s">
        <v>3050</v>
      </c>
      <c r="X443" s="5" t="s">
        <v>3051</v>
      </c>
      <c r="Y443" s="5" t="s">
        <v>3753</v>
      </c>
      <c r="Z443" s="5" t="s">
        <v>3754</v>
      </c>
    </row>
    <row r="444" spans="1:26" ht="15.75">
      <c r="A444" s="5" t="s">
        <v>3755</v>
      </c>
      <c r="B444" s="5" t="s">
        <v>3756</v>
      </c>
      <c r="C444" s="5" t="str">
        <f>LEFT(Table1[[#This Row],[product_name]], 27)</f>
        <v xml:space="preserve">iQOO Z6 44W by vivo (Raven </v>
      </c>
      <c r="D444" s="5" t="s">
        <v>2990</v>
      </c>
      <c r="E444" s="5" t="str">
        <f>TRIM(LEFT(Table1[[#This Row],[category]], FIND("|", Table1[[#This Row],[category]]) - 1))</f>
        <v>Electronics</v>
      </c>
      <c r="F444" s="5" t="str">
        <f>TRIM(MID(Table1[[#This Row],[category]], FIND("|", Table1[[#This Row],[category]]) + 1, FIND("|", Table1[[#This Row],[category]], FIND("|", Table1[[#This Row],[category]]) + 1) - FIND("|", Table1[[#This Row],[category]]) - 1))</f>
        <v>Mobiles&amp;Accessories</v>
      </c>
      <c r="G444"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4" s="6">
        <v>13999</v>
      </c>
      <c r="I444" s="6">
        <v>19999</v>
      </c>
      <c r="J444" s="7">
        <v>0.3</v>
      </c>
      <c r="K444" s="7" t="str">
        <f>IF(Table1[[#This Row],[discount_percentage]]&gt;=50%, "YES", "NO")</f>
        <v>NO</v>
      </c>
      <c r="L444" s="7" t="str">
        <f>IF(Table1[[#This Row],[discount_percentage]]&lt;20%, "&lt;20%", IF(Table1[[#This Row],[discount_percentage]]&lt;=40%, "20%-40%", IF(Table1[[#This Row],[discount_percentage]]&lt;=60%, "41%-60%", IF(Table1[[#This Row],[discount_percentage]]&lt;=80%, "61%-80%", "&gt;80%"))))</f>
        <v>20%-40%</v>
      </c>
      <c r="M444" s="7" t="str">
        <f>IF(Table1[[#This Row],[discounted_price]]&lt;200, "&lt;200", IF(Table1[[#This Row],[discounted_price]]&lt;=500, "200-500", "&gt;500"))</f>
        <v>&gt;500</v>
      </c>
      <c r="N444" s="5">
        <v>4.0999999999999996</v>
      </c>
      <c r="O444" s="8">
        <v>19252</v>
      </c>
      <c r="P444" s="9" t="str">
        <f>IF(Table1[[#This Row],[rating_count]]&gt;1000, "More than 1000", "Fewer than 1000")</f>
        <v>More than 1000</v>
      </c>
      <c r="Q444" s="8">
        <f>IFERROR( VALUE(Table1[[#This Row],[rating]]) * VALUE((Table1[[#This Row],[rating_count]]/1000)), 0)</f>
        <v>78.933199999999985</v>
      </c>
      <c r="R444" s="6">
        <f>IFERROR( VALUE(Table1[[#This Row],[actual_price]]) * VALUE(Table1[[#This Row],[rating_count]]), 0)</f>
        <v>385020748</v>
      </c>
      <c r="S444" s="5" t="s">
        <v>3705</v>
      </c>
      <c r="T444" s="5" t="s">
        <v>3305</v>
      </c>
      <c r="U444" s="5" t="s">
        <v>3306</v>
      </c>
      <c r="V444" s="5" t="s">
        <v>3307</v>
      </c>
      <c r="W444" s="5" t="s">
        <v>3308</v>
      </c>
      <c r="X444" s="5" t="s">
        <v>3309</v>
      </c>
      <c r="Y444" s="5" t="s">
        <v>3757</v>
      </c>
      <c r="Z444" s="5" t="s">
        <v>3758</v>
      </c>
    </row>
    <row r="445" spans="1:26" ht="15.75">
      <c r="A445" s="5" t="s">
        <v>122</v>
      </c>
      <c r="B445" s="5" t="s">
        <v>123</v>
      </c>
      <c r="C445" s="5" t="str">
        <f>LEFT(Table1[[#This Row],[product_name]], 27)</f>
        <v xml:space="preserve">boAt Rugged v3 Extra Tough </v>
      </c>
      <c r="D445" s="5" t="s">
        <v>18</v>
      </c>
      <c r="E445" s="5" t="str">
        <f>TRIM(LEFT(Table1[[#This Row],[category]], FIND("|", Table1[[#This Row],[category]]) - 1))</f>
        <v>Computers&amp;Accessories</v>
      </c>
      <c r="F445" s="5" t="str">
        <f>TRIM(MID(Table1[[#This Row],[category]], FIND("|", Table1[[#This Row],[category]]) + 1, FIND("|", Table1[[#This Row],[category]], FIND("|", Table1[[#This Row],[category]]) + 1) - FIND("|", Table1[[#This Row],[category]]) - 1))</f>
        <v>Accessories&amp;Peripherals</v>
      </c>
      <c r="G44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45" s="5">
        <v>299</v>
      </c>
      <c r="I445" s="6">
        <v>799</v>
      </c>
      <c r="J445" s="7">
        <v>0.63</v>
      </c>
      <c r="K445" s="7" t="str">
        <f>IF(Table1[[#This Row],[discount_percentage]]&gt;=50%, "YES", "NO")</f>
        <v>YES</v>
      </c>
      <c r="L445" s="7" t="str">
        <f>IF(Table1[[#This Row],[discount_percentage]]&lt;20%, "&lt;20%", IF(Table1[[#This Row],[discount_percentage]]&lt;=40%, "20%-40%", IF(Table1[[#This Row],[discount_percentage]]&lt;=60%, "41%-60%", IF(Table1[[#This Row],[discount_percentage]]&lt;=80%, "61%-80%", "&gt;80%"))))</f>
        <v>61%-80%</v>
      </c>
      <c r="M445" s="7" t="str">
        <f>IF(Table1[[#This Row],[discounted_price]]&lt;200, "&lt;200", IF(Table1[[#This Row],[discounted_price]]&lt;=500, "200-500", "&gt;500"))</f>
        <v>200-500</v>
      </c>
      <c r="N445" s="5">
        <v>4.2</v>
      </c>
      <c r="O445" s="8">
        <v>94364</v>
      </c>
      <c r="P445" s="9" t="str">
        <f>IF(Table1[[#This Row],[rating_count]]&gt;1000, "More than 1000", "Fewer than 1000")</f>
        <v>More than 1000</v>
      </c>
      <c r="Q445" s="8">
        <f>IFERROR( VALUE(Table1[[#This Row],[rating]]) * VALUE((Table1[[#This Row],[rating_count]]/1000)), 0)</f>
        <v>396.32880000000006</v>
      </c>
      <c r="R445" s="6">
        <f>IFERROR( VALUE(Table1[[#This Row],[actual_price]]) * VALUE(Table1[[#This Row],[rating_count]]), 0)</f>
        <v>75396836</v>
      </c>
      <c r="S445" s="5" t="s">
        <v>124</v>
      </c>
      <c r="T445" s="5" t="s">
        <v>50</v>
      </c>
      <c r="U445" s="5" t="s">
        <v>51</v>
      </c>
      <c r="V445" s="5" t="s">
        <v>52</v>
      </c>
      <c r="W445" s="5" t="s">
        <v>53</v>
      </c>
      <c r="X445" s="5" t="s">
        <v>54</v>
      </c>
      <c r="Y445" s="5" t="s">
        <v>3759</v>
      </c>
      <c r="Z445" s="5" t="s">
        <v>3760</v>
      </c>
    </row>
    <row r="446" spans="1:26" ht="15.75">
      <c r="A446" s="5" t="s">
        <v>3761</v>
      </c>
      <c r="B446" s="5" t="s">
        <v>3762</v>
      </c>
      <c r="C446" s="5" t="str">
        <f>LEFT(Table1[[#This Row],[product_name]], 27)</f>
        <v>Ambrane 10000mAh Slim Power</v>
      </c>
      <c r="D446" s="5" t="s">
        <v>2979</v>
      </c>
      <c r="E446" s="5" t="str">
        <f>TRIM(LEFT(Table1[[#This Row],[category]], FIND("|", Table1[[#This Row],[category]]) - 1))</f>
        <v>Electronics</v>
      </c>
      <c r="F446" s="5" t="str">
        <f>TRIM(MID(Table1[[#This Row],[category]], FIND("|", Table1[[#This Row],[category]]) + 1, FIND("|", Table1[[#This Row],[category]], FIND("|", Table1[[#This Row],[category]]) + 1) - FIND("|", Table1[[#This Row],[category]]) - 1))</f>
        <v>Mobiles&amp;Accessories</v>
      </c>
      <c r="G44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46" s="5">
        <v>999</v>
      </c>
      <c r="I446" s="6">
        <v>1599</v>
      </c>
      <c r="J446" s="7">
        <v>0.38</v>
      </c>
      <c r="K446" s="7" t="str">
        <f>IF(Table1[[#This Row],[discount_percentage]]&gt;=50%, "YES", "NO")</f>
        <v>NO</v>
      </c>
      <c r="L446" s="7" t="str">
        <f>IF(Table1[[#This Row],[discount_percentage]]&lt;20%, "&lt;20%", IF(Table1[[#This Row],[discount_percentage]]&lt;=40%, "20%-40%", IF(Table1[[#This Row],[discount_percentage]]&lt;=60%, "41%-60%", IF(Table1[[#This Row],[discount_percentage]]&lt;=80%, "61%-80%", "&gt;80%"))))</f>
        <v>20%-40%</v>
      </c>
      <c r="M446" s="7" t="str">
        <f>IF(Table1[[#This Row],[discounted_price]]&lt;200, "&lt;200", IF(Table1[[#This Row],[discounted_price]]&lt;=500, "200-500", "&gt;500"))</f>
        <v>&gt;500</v>
      </c>
      <c r="N446" s="5">
        <v>4</v>
      </c>
      <c r="O446" s="8">
        <v>7222</v>
      </c>
      <c r="P446" s="9" t="str">
        <f>IF(Table1[[#This Row],[rating_count]]&gt;1000, "More than 1000", "Fewer than 1000")</f>
        <v>More than 1000</v>
      </c>
      <c r="Q446" s="8">
        <f>IFERROR( VALUE(Table1[[#This Row],[rating]]) * VALUE((Table1[[#This Row],[rating_count]]/1000)), 0)</f>
        <v>28.888000000000002</v>
      </c>
      <c r="R446" s="6">
        <f>IFERROR( VALUE(Table1[[#This Row],[actual_price]]) * VALUE(Table1[[#This Row],[rating_count]]), 0)</f>
        <v>11547978</v>
      </c>
      <c r="S446" s="5" t="s">
        <v>3763</v>
      </c>
      <c r="T446" s="5" t="s">
        <v>3567</v>
      </c>
      <c r="U446" s="5" t="s">
        <v>3568</v>
      </c>
      <c r="V446" s="5" t="s">
        <v>3569</v>
      </c>
      <c r="W446" s="5" t="s">
        <v>3570</v>
      </c>
      <c r="X446" s="5" t="s">
        <v>3571</v>
      </c>
      <c r="Y446" s="5" t="s">
        <v>3764</v>
      </c>
      <c r="Z446" s="5" t="s">
        <v>3765</v>
      </c>
    </row>
    <row r="447" spans="1:26" ht="15.75">
      <c r="A447" s="5" t="s">
        <v>3766</v>
      </c>
      <c r="B447" s="5" t="s">
        <v>3767</v>
      </c>
      <c r="C447" s="5" t="str">
        <f>LEFT(Table1[[#This Row],[product_name]], 27)</f>
        <v>Samsung Galaxy M13 (Stardus</v>
      </c>
      <c r="D447" s="5" t="s">
        <v>2990</v>
      </c>
      <c r="E447" s="5" t="str">
        <f>TRIM(LEFT(Table1[[#This Row],[category]], FIND("|", Table1[[#This Row],[category]]) - 1))</f>
        <v>Electronics</v>
      </c>
      <c r="F447" s="5" t="str">
        <f>TRIM(MID(Table1[[#This Row],[category]], FIND("|", Table1[[#This Row],[category]]) + 1, FIND("|", Table1[[#This Row],[category]], FIND("|", Table1[[#This Row],[category]]) + 1) - FIND("|", Table1[[#This Row],[category]]) - 1))</f>
        <v>Mobiles&amp;Accessories</v>
      </c>
      <c r="G447"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7" s="6">
        <v>12999</v>
      </c>
      <c r="I447" s="6">
        <v>17999</v>
      </c>
      <c r="J447" s="7">
        <v>0.28000000000000003</v>
      </c>
      <c r="K447" s="7" t="str">
        <f>IF(Table1[[#This Row],[discount_percentage]]&gt;=50%, "YES", "NO")</f>
        <v>NO</v>
      </c>
      <c r="L447" s="7" t="str">
        <f>IF(Table1[[#This Row],[discount_percentage]]&lt;20%, "&lt;20%", IF(Table1[[#This Row],[discount_percentage]]&lt;=40%, "20%-40%", IF(Table1[[#This Row],[discount_percentage]]&lt;=60%, "41%-60%", IF(Table1[[#This Row],[discount_percentage]]&lt;=80%, "61%-80%", "&gt;80%"))))</f>
        <v>20%-40%</v>
      </c>
      <c r="M447" s="7" t="str">
        <f>IF(Table1[[#This Row],[discounted_price]]&lt;200, "&lt;200", IF(Table1[[#This Row],[discounted_price]]&lt;=500, "200-500", "&gt;500"))</f>
        <v>&gt;500</v>
      </c>
      <c r="N447" s="5">
        <v>4.0999999999999996</v>
      </c>
      <c r="O447" s="8">
        <v>18998</v>
      </c>
      <c r="P447" s="9" t="str">
        <f>IF(Table1[[#This Row],[rating_count]]&gt;1000, "More than 1000", "Fewer than 1000")</f>
        <v>More than 1000</v>
      </c>
      <c r="Q447" s="8">
        <f>IFERROR( VALUE(Table1[[#This Row],[rating]]) * VALUE((Table1[[#This Row],[rating_count]]/1000)), 0)</f>
        <v>77.891800000000003</v>
      </c>
      <c r="R447" s="6">
        <f>IFERROR( VALUE(Table1[[#This Row],[actual_price]]) * VALUE(Table1[[#This Row],[rating_count]]), 0)</f>
        <v>341945002</v>
      </c>
      <c r="S447" s="5" t="s">
        <v>3208</v>
      </c>
      <c r="T447" s="5" t="s">
        <v>3209</v>
      </c>
      <c r="U447" s="5" t="s">
        <v>3210</v>
      </c>
      <c r="V447" s="5" t="s">
        <v>3211</v>
      </c>
      <c r="W447" s="5" t="s">
        <v>3212</v>
      </c>
      <c r="X447" s="5" t="s">
        <v>3213</v>
      </c>
      <c r="Y447" s="5" t="s">
        <v>3768</v>
      </c>
      <c r="Z447" s="5" t="s">
        <v>3769</v>
      </c>
    </row>
    <row r="448" spans="1:26" ht="15.75">
      <c r="A448" s="5" t="s">
        <v>3770</v>
      </c>
      <c r="B448" s="5" t="s">
        <v>3771</v>
      </c>
      <c r="C448" s="5" t="str">
        <f>LEFT(Table1[[#This Row],[product_name]], 27)</f>
        <v>OPPO A74 5G (Fluid Black, 6</v>
      </c>
      <c r="D448" s="5" t="s">
        <v>2990</v>
      </c>
      <c r="E448" s="5" t="str">
        <f>TRIM(LEFT(Table1[[#This Row],[category]], FIND("|", Table1[[#This Row],[category]]) - 1))</f>
        <v>Electronics</v>
      </c>
      <c r="F448" s="5" t="str">
        <f>TRIM(MID(Table1[[#This Row],[category]], FIND("|", Table1[[#This Row],[category]]) + 1, FIND("|", Table1[[#This Row],[category]], FIND("|", Table1[[#This Row],[category]]) + 1) - FIND("|", Table1[[#This Row],[category]]) - 1))</f>
        <v>Mobiles&amp;Accessories</v>
      </c>
      <c r="G44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8" s="6">
        <v>15490</v>
      </c>
      <c r="I448" s="6">
        <v>20990</v>
      </c>
      <c r="J448" s="7">
        <v>0.26</v>
      </c>
      <c r="K448" s="7" t="str">
        <f>IF(Table1[[#This Row],[discount_percentage]]&gt;=50%, "YES", "NO")</f>
        <v>NO</v>
      </c>
      <c r="L448" s="7" t="str">
        <f>IF(Table1[[#This Row],[discount_percentage]]&lt;20%, "&lt;20%", IF(Table1[[#This Row],[discount_percentage]]&lt;=40%, "20%-40%", IF(Table1[[#This Row],[discount_percentage]]&lt;=60%, "41%-60%", IF(Table1[[#This Row],[discount_percentage]]&lt;=80%, "61%-80%", "&gt;80%"))))</f>
        <v>20%-40%</v>
      </c>
      <c r="M448" s="7" t="str">
        <f>IF(Table1[[#This Row],[discounted_price]]&lt;200, "&lt;200", IF(Table1[[#This Row],[discounted_price]]&lt;=500, "200-500", "&gt;500"))</f>
        <v>&gt;500</v>
      </c>
      <c r="N448" s="5">
        <v>4.2</v>
      </c>
      <c r="O448" s="8">
        <v>32916</v>
      </c>
      <c r="P448" s="9" t="str">
        <f>IF(Table1[[#This Row],[rating_count]]&gt;1000, "More than 1000", "Fewer than 1000")</f>
        <v>More than 1000</v>
      </c>
      <c r="Q448" s="8">
        <f>IFERROR( VALUE(Table1[[#This Row],[rating]]) * VALUE((Table1[[#This Row],[rating_count]]/1000)), 0)</f>
        <v>138.24719999999999</v>
      </c>
      <c r="R448" s="6">
        <f>IFERROR( VALUE(Table1[[#This Row],[actual_price]]) * VALUE(Table1[[#This Row],[rating_count]]), 0)</f>
        <v>690906840</v>
      </c>
      <c r="S448" s="5" t="s">
        <v>3772</v>
      </c>
      <c r="T448" s="5" t="s">
        <v>3361</v>
      </c>
      <c r="U448" s="5" t="s">
        <v>3362</v>
      </c>
      <c r="V448" s="5" t="s">
        <v>3363</v>
      </c>
      <c r="W448" s="5" t="s">
        <v>3364</v>
      </c>
      <c r="X448" s="5" t="s">
        <v>3365</v>
      </c>
      <c r="Y448" s="5" t="s">
        <v>3773</v>
      </c>
      <c r="Z448" s="5" t="s">
        <v>3774</v>
      </c>
    </row>
    <row r="449" spans="1:26" ht="15.75">
      <c r="A449" s="5" t="s">
        <v>3775</v>
      </c>
      <c r="B449" s="5" t="s">
        <v>3776</v>
      </c>
      <c r="C449" s="5" t="str">
        <f>LEFT(Table1[[#This Row],[product_name]], 27)</f>
        <v>Spigen EZ Fit Tempered Glas</v>
      </c>
      <c r="D449" s="5" t="s">
        <v>3777</v>
      </c>
      <c r="E449" s="5" t="str">
        <f>TRIM(LEFT(Table1[[#This Row],[category]], FIND("|", Table1[[#This Row],[category]]) - 1))</f>
        <v>Electronics</v>
      </c>
      <c r="F449" s="5" t="str">
        <f>TRIM(MID(Table1[[#This Row],[category]], FIND("|", Table1[[#This Row],[category]]) + 1, FIND("|", Table1[[#This Row],[category]], FIND("|", Table1[[#This Row],[category]]) + 1) - FIND("|", Table1[[#This Row],[category]]) - 1))</f>
        <v>Mobiles&amp;Accessories</v>
      </c>
      <c r="G44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49" s="5">
        <v>999</v>
      </c>
      <c r="I449" s="6">
        <v>2899</v>
      </c>
      <c r="J449" s="7">
        <v>0.66</v>
      </c>
      <c r="K449" s="7" t="str">
        <f>IF(Table1[[#This Row],[discount_percentage]]&gt;=50%, "YES", "NO")</f>
        <v>YES</v>
      </c>
      <c r="L449" s="7" t="str">
        <f>IF(Table1[[#This Row],[discount_percentage]]&lt;20%, "&lt;20%", IF(Table1[[#This Row],[discount_percentage]]&lt;=40%, "20%-40%", IF(Table1[[#This Row],[discount_percentage]]&lt;=60%, "41%-60%", IF(Table1[[#This Row],[discount_percentage]]&lt;=80%, "61%-80%", "&gt;80%"))))</f>
        <v>61%-80%</v>
      </c>
      <c r="M449" s="7" t="str">
        <f>IF(Table1[[#This Row],[discounted_price]]&lt;200, "&lt;200", IF(Table1[[#This Row],[discounted_price]]&lt;=500, "200-500", "&gt;500"))</f>
        <v>&gt;500</v>
      </c>
      <c r="N449" s="5">
        <v>4.5999999999999996</v>
      </c>
      <c r="O449" s="8">
        <v>26603</v>
      </c>
      <c r="P449" s="9" t="str">
        <f>IF(Table1[[#This Row],[rating_count]]&gt;1000, "More than 1000", "Fewer than 1000")</f>
        <v>More than 1000</v>
      </c>
      <c r="Q449" s="8">
        <f>IFERROR( VALUE(Table1[[#This Row],[rating]]) * VALUE((Table1[[#This Row],[rating_count]]/1000)), 0)</f>
        <v>122.3738</v>
      </c>
      <c r="R449" s="6">
        <f>IFERROR( VALUE(Table1[[#This Row],[actual_price]]) * VALUE(Table1[[#This Row],[rating_count]]), 0)</f>
        <v>77122097</v>
      </c>
      <c r="S449" s="5" t="s">
        <v>3778</v>
      </c>
      <c r="T449" s="5" t="s">
        <v>3779</v>
      </c>
      <c r="U449" s="5" t="s">
        <v>3780</v>
      </c>
      <c r="V449" s="5" t="s">
        <v>3781</v>
      </c>
      <c r="W449" s="5" t="s">
        <v>3782</v>
      </c>
      <c r="X449" s="5" t="s">
        <v>3783</v>
      </c>
      <c r="Y449" s="5" t="s">
        <v>3784</v>
      </c>
      <c r="Z449" s="5" t="s">
        <v>3785</v>
      </c>
    </row>
    <row r="450" spans="1:26" ht="15.75">
      <c r="A450" s="5" t="s">
        <v>3786</v>
      </c>
      <c r="B450" s="5" t="s">
        <v>3787</v>
      </c>
      <c r="C450" s="5" t="str">
        <f>LEFT(Table1[[#This Row],[product_name]], 27)</f>
        <v>Noise ColorFit Pulse Smartw</v>
      </c>
      <c r="D450" s="5" t="s">
        <v>2948</v>
      </c>
      <c r="E450" s="5" t="str">
        <f>TRIM(LEFT(Table1[[#This Row],[category]], FIND("|", Table1[[#This Row],[category]]) - 1))</f>
        <v>Electronics</v>
      </c>
      <c r="F450" s="5" t="str">
        <f>TRIM(MID(Table1[[#This Row],[category]], FIND("|", Table1[[#This Row],[category]]) + 1, FIND("|", Table1[[#This Row],[category]], FIND("|", Table1[[#This Row],[category]]) + 1) - FIND("|", Table1[[#This Row],[category]]) - 1))</f>
        <v>WearableTechnology</v>
      </c>
      <c r="G450" s="5" t="e">
        <f>TRIM(MID(Table1[[#This Row],[category]], FIND("|", Table1[[#This Row],[category]], FIND("|", Table1[[#This Row],[category]]) + 1) + 1, FIND("|", Table1[[#This Row],[category]], FIND("|", Table1[[#This Row],[category]], FIND("|", Table1[[#This Row],[category]]) + 1) + 1) - FIND("|", Table1[[#This Row],[category]], FIND("|", Table1[[#This Row],[category]]) + 1) - 1))</f>
        <v>#VALUE!</v>
      </c>
      <c r="H450" s="6">
        <v>1599</v>
      </c>
      <c r="I450" s="6">
        <v>4999</v>
      </c>
      <c r="J450" s="7">
        <v>0.68</v>
      </c>
      <c r="K450" s="7" t="str">
        <f>IF(Table1[[#This Row],[discount_percentage]]&gt;=50%, "YES", "NO")</f>
        <v>YES</v>
      </c>
      <c r="L450" s="7" t="str">
        <f>IF(Table1[[#This Row],[discount_percentage]]&lt;20%, "&lt;20%", IF(Table1[[#This Row],[discount_percentage]]&lt;=40%, "20%-40%", IF(Table1[[#This Row],[discount_percentage]]&lt;=60%, "41%-60%", IF(Table1[[#This Row],[discount_percentage]]&lt;=80%, "61%-80%", "&gt;80%"))))</f>
        <v>61%-80%</v>
      </c>
      <c r="M450" s="7" t="str">
        <f>IF(Table1[[#This Row],[discounted_price]]&lt;200, "&lt;200", IF(Table1[[#This Row],[discounted_price]]&lt;=500, "200-500", "&gt;500"))</f>
        <v>&gt;500</v>
      </c>
      <c r="N450" s="5">
        <v>4</v>
      </c>
      <c r="O450" s="8">
        <v>67950</v>
      </c>
      <c r="P450" s="9" t="str">
        <f>IF(Table1[[#This Row],[rating_count]]&gt;1000, "More than 1000", "Fewer than 1000")</f>
        <v>More than 1000</v>
      </c>
      <c r="Q450" s="8">
        <f>IFERROR( VALUE(Table1[[#This Row],[rating]]) * VALUE((Table1[[#This Row],[rating_count]]/1000)), 0)</f>
        <v>271.8</v>
      </c>
      <c r="R450" s="6">
        <f>IFERROR( VALUE(Table1[[#This Row],[actual_price]]) * VALUE(Table1[[#This Row],[rating_count]]), 0)</f>
        <v>339682050</v>
      </c>
      <c r="S450" s="5" t="s">
        <v>3788</v>
      </c>
      <c r="T450" s="5" t="s">
        <v>3789</v>
      </c>
      <c r="U450" s="5" t="s">
        <v>3790</v>
      </c>
      <c r="V450" s="5" t="s">
        <v>3791</v>
      </c>
      <c r="W450" s="5" t="s">
        <v>3792</v>
      </c>
      <c r="X450" s="5" t="s">
        <v>3793</v>
      </c>
      <c r="Y450" s="5" t="s">
        <v>3794</v>
      </c>
      <c r="Z450" s="5" t="s">
        <v>3795</v>
      </c>
    </row>
    <row r="451" spans="1:26" ht="15.75">
      <c r="A451" s="5" t="s">
        <v>3796</v>
      </c>
      <c r="B451" s="5" t="s">
        <v>3797</v>
      </c>
      <c r="C451" s="5" t="str">
        <f>LEFT(Table1[[#This Row],[product_name]], 27)</f>
        <v xml:space="preserve">Nokia 105 Plus Single SIM, </v>
      </c>
      <c r="D451" s="5" t="s">
        <v>3045</v>
      </c>
      <c r="E451" s="5" t="str">
        <f>TRIM(LEFT(Table1[[#This Row],[category]], FIND("|", Table1[[#This Row],[category]]) - 1))</f>
        <v>Electronics</v>
      </c>
      <c r="F451" s="5" t="str">
        <f>TRIM(MID(Table1[[#This Row],[category]], FIND("|", Table1[[#This Row],[category]]) + 1, FIND("|", Table1[[#This Row],[category]], FIND("|", Table1[[#This Row],[category]]) + 1) - FIND("|", Table1[[#This Row],[category]]) - 1))</f>
        <v>Mobiles&amp;Accessories</v>
      </c>
      <c r="G45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1" s="6">
        <v>1324</v>
      </c>
      <c r="I451" s="6">
        <v>1699</v>
      </c>
      <c r="J451" s="7">
        <v>0.22</v>
      </c>
      <c r="K451" s="7" t="str">
        <f>IF(Table1[[#This Row],[discount_percentage]]&gt;=50%, "YES", "NO")</f>
        <v>NO</v>
      </c>
      <c r="L451" s="7" t="str">
        <f>IF(Table1[[#This Row],[discount_percentage]]&lt;20%, "&lt;20%", IF(Table1[[#This Row],[discount_percentage]]&lt;=40%, "20%-40%", IF(Table1[[#This Row],[discount_percentage]]&lt;=60%, "41%-60%", IF(Table1[[#This Row],[discount_percentage]]&lt;=80%, "61%-80%", "&gt;80%"))))</f>
        <v>20%-40%</v>
      </c>
      <c r="M451" s="7" t="str">
        <f>IF(Table1[[#This Row],[discounted_price]]&lt;200, "&lt;200", IF(Table1[[#This Row],[discounted_price]]&lt;=500, "200-500", "&gt;500"))</f>
        <v>&gt;500</v>
      </c>
      <c r="N451" s="5">
        <v>4</v>
      </c>
      <c r="O451" s="8">
        <v>128311</v>
      </c>
      <c r="P451" s="9" t="str">
        <f>IF(Table1[[#This Row],[rating_count]]&gt;1000, "More than 1000", "Fewer than 1000")</f>
        <v>More than 1000</v>
      </c>
      <c r="Q451" s="8">
        <f>IFERROR( VALUE(Table1[[#This Row],[rating]]) * VALUE((Table1[[#This Row],[rating_count]]/1000)), 0)</f>
        <v>513.24400000000003</v>
      </c>
      <c r="R451" s="6">
        <f>IFERROR( VALUE(Table1[[#This Row],[actual_price]]) * VALUE(Table1[[#This Row],[rating_count]]), 0)</f>
        <v>218000389</v>
      </c>
      <c r="S451" s="5" t="s">
        <v>3752</v>
      </c>
      <c r="T451" s="5" t="s">
        <v>3047</v>
      </c>
      <c r="U451" s="5" t="s">
        <v>3048</v>
      </c>
      <c r="V451" s="5" t="s">
        <v>3049</v>
      </c>
      <c r="W451" s="5" t="s">
        <v>3050</v>
      </c>
      <c r="X451" s="5" t="s">
        <v>3051</v>
      </c>
      <c r="Y451" s="5" t="s">
        <v>3052</v>
      </c>
      <c r="Z451" s="5" t="s">
        <v>3798</v>
      </c>
    </row>
    <row r="452" spans="1:26" ht="15.75">
      <c r="A452" s="5" t="s">
        <v>3799</v>
      </c>
      <c r="B452" s="5" t="s">
        <v>3800</v>
      </c>
      <c r="C452" s="5" t="str">
        <f>LEFT(Table1[[#This Row],[product_name]], 27)</f>
        <v>iQOO Z6 Pro 5G by vivo (Leg</v>
      </c>
      <c r="D452" s="5" t="s">
        <v>2990</v>
      </c>
      <c r="E452" s="5" t="str">
        <f>TRIM(LEFT(Table1[[#This Row],[category]], FIND("|", Table1[[#This Row],[category]]) - 1))</f>
        <v>Electronics</v>
      </c>
      <c r="F452" s="5" t="str">
        <f>TRIM(MID(Table1[[#This Row],[category]], FIND("|", Table1[[#This Row],[category]]) + 1, FIND("|", Table1[[#This Row],[category]], FIND("|", Table1[[#This Row],[category]]) + 1) - FIND("|", Table1[[#This Row],[category]]) - 1))</f>
        <v>Mobiles&amp;Accessories</v>
      </c>
      <c r="G45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2" s="6">
        <v>20999</v>
      </c>
      <c r="I452" s="6">
        <v>29990</v>
      </c>
      <c r="J452" s="7">
        <v>0.3</v>
      </c>
      <c r="K452" s="7" t="str">
        <f>IF(Table1[[#This Row],[discount_percentage]]&gt;=50%, "YES", "NO")</f>
        <v>NO</v>
      </c>
      <c r="L452" s="7" t="str">
        <f>IF(Table1[[#This Row],[discount_percentage]]&lt;20%, "&lt;20%", IF(Table1[[#This Row],[discount_percentage]]&lt;=40%, "20%-40%", IF(Table1[[#This Row],[discount_percentage]]&lt;=60%, "41%-60%", IF(Table1[[#This Row],[discount_percentage]]&lt;=80%, "61%-80%", "&gt;80%"))))</f>
        <v>20%-40%</v>
      </c>
      <c r="M452" s="7" t="str">
        <f>IF(Table1[[#This Row],[discounted_price]]&lt;200, "&lt;200", IF(Table1[[#This Row],[discounted_price]]&lt;=500, "200-500", "&gt;500"))</f>
        <v>&gt;500</v>
      </c>
      <c r="N452" s="5">
        <v>4.3</v>
      </c>
      <c r="O452" s="8">
        <v>9499</v>
      </c>
      <c r="P452" s="9" t="str">
        <f>IF(Table1[[#This Row],[rating_count]]&gt;1000, "More than 1000", "Fewer than 1000")</f>
        <v>More than 1000</v>
      </c>
      <c r="Q452" s="8">
        <f>IFERROR( VALUE(Table1[[#This Row],[rating]]) * VALUE((Table1[[#This Row],[rating_count]]/1000)), 0)</f>
        <v>40.845700000000001</v>
      </c>
      <c r="R452" s="6">
        <f>IFERROR( VALUE(Table1[[#This Row],[actual_price]]) * VALUE(Table1[[#This Row],[rating_count]]), 0)</f>
        <v>284875010</v>
      </c>
      <c r="S452" s="5" t="s">
        <v>3801</v>
      </c>
      <c r="T452" s="5" t="s">
        <v>3802</v>
      </c>
      <c r="U452" s="5" t="s">
        <v>3803</v>
      </c>
      <c r="V452" s="5" t="s">
        <v>3804</v>
      </c>
      <c r="W452" s="5" t="s">
        <v>3805</v>
      </c>
      <c r="X452" s="5" t="s">
        <v>3806</v>
      </c>
      <c r="Y452" s="5" t="s">
        <v>3807</v>
      </c>
      <c r="Z452" s="5" t="s">
        <v>3808</v>
      </c>
    </row>
    <row r="453" spans="1:26" ht="15.75">
      <c r="A453" s="5" t="s">
        <v>3809</v>
      </c>
      <c r="B453" s="5" t="s">
        <v>3810</v>
      </c>
      <c r="C453" s="5" t="str">
        <f>LEFT(Table1[[#This Row],[product_name]], 27)</f>
        <v xml:space="preserve">MI 33W SonicCharge 2.0 USB </v>
      </c>
      <c r="D453" s="5" t="s">
        <v>3162</v>
      </c>
      <c r="E453" s="5" t="str">
        <f>TRIM(LEFT(Table1[[#This Row],[category]], FIND("|", Table1[[#This Row],[category]]) - 1))</f>
        <v>Electronics</v>
      </c>
      <c r="F453" s="5" t="str">
        <f>TRIM(MID(Table1[[#This Row],[category]], FIND("|", Table1[[#This Row],[category]]) + 1, FIND("|", Table1[[#This Row],[category]], FIND("|", Table1[[#This Row],[category]]) + 1) - FIND("|", Table1[[#This Row],[category]]) - 1))</f>
        <v>Mobiles&amp;Accessories</v>
      </c>
      <c r="G45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53" s="5">
        <v>999</v>
      </c>
      <c r="I453" s="6">
        <v>1999</v>
      </c>
      <c r="J453" s="7">
        <v>0.5</v>
      </c>
      <c r="K453" s="7" t="str">
        <f>IF(Table1[[#This Row],[discount_percentage]]&gt;=50%, "YES", "NO")</f>
        <v>YES</v>
      </c>
      <c r="L453" s="7" t="str">
        <f>IF(Table1[[#This Row],[discount_percentage]]&lt;20%, "&lt;20%", IF(Table1[[#This Row],[discount_percentage]]&lt;=40%, "20%-40%", IF(Table1[[#This Row],[discount_percentage]]&lt;=60%, "41%-60%", IF(Table1[[#This Row],[discount_percentage]]&lt;=80%, "61%-80%", "&gt;80%"))))</f>
        <v>41%-60%</v>
      </c>
      <c r="M453" s="7" t="str">
        <f>IF(Table1[[#This Row],[discounted_price]]&lt;200, "&lt;200", IF(Table1[[#This Row],[discounted_price]]&lt;=500, "200-500", "&gt;500"))</f>
        <v>&gt;500</v>
      </c>
      <c r="N453" s="5">
        <v>4.3</v>
      </c>
      <c r="O453" s="8">
        <v>1777</v>
      </c>
      <c r="P453" s="9" t="str">
        <f>IF(Table1[[#This Row],[rating_count]]&gt;1000, "More than 1000", "Fewer than 1000")</f>
        <v>More than 1000</v>
      </c>
      <c r="Q453" s="8">
        <f>IFERROR( VALUE(Table1[[#This Row],[rating]]) * VALUE((Table1[[#This Row],[rating_count]]/1000)), 0)</f>
        <v>7.6410999999999989</v>
      </c>
      <c r="R453" s="6">
        <f>IFERROR( VALUE(Table1[[#This Row],[actual_price]]) * VALUE(Table1[[#This Row],[rating_count]]), 0)</f>
        <v>3552223</v>
      </c>
      <c r="S453" s="5" t="s">
        <v>3811</v>
      </c>
      <c r="T453" s="5" t="s">
        <v>3812</v>
      </c>
      <c r="U453" s="5" t="s">
        <v>3813</v>
      </c>
      <c r="V453" s="5" t="s">
        <v>3814</v>
      </c>
      <c r="W453" s="5" t="s">
        <v>3815</v>
      </c>
      <c r="X453" s="5" t="s">
        <v>3816</v>
      </c>
      <c r="Y453" s="5" t="s">
        <v>3817</v>
      </c>
      <c r="Z453" s="5" t="s">
        <v>3818</v>
      </c>
    </row>
    <row r="454" spans="1:26" ht="15.75">
      <c r="A454" s="5" t="s">
        <v>3819</v>
      </c>
      <c r="B454" s="5" t="s">
        <v>3820</v>
      </c>
      <c r="C454" s="5" t="str">
        <f>LEFT(Table1[[#This Row],[product_name]], 27)</f>
        <v>OPPO A31 (Mystery Black, 6G</v>
      </c>
      <c r="D454" s="5" t="s">
        <v>2990</v>
      </c>
      <c r="E454" s="5" t="str">
        <f>TRIM(LEFT(Table1[[#This Row],[category]], FIND("|", Table1[[#This Row],[category]]) - 1))</f>
        <v>Electronics</v>
      </c>
      <c r="F454" s="5" t="str">
        <f>TRIM(MID(Table1[[#This Row],[category]], FIND("|", Table1[[#This Row],[category]]) + 1, FIND("|", Table1[[#This Row],[category]], FIND("|", Table1[[#This Row],[category]]) + 1) - FIND("|", Table1[[#This Row],[category]]) - 1))</f>
        <v>Mobiles&amp;Accessories</v>
      </c>
      <c r="G454"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4" s="6">
        <v>12490</v>
      </c>
      <c r="I454" s="6">
        <v>15990</v>
      </c>
      <c r="J454" s="7">
        <v>0.22</v>
      </c>
      <c r="K454" s="7" t="str">
        <f>IF(Table1[[#This Row],[discount_percentage]]&gt;=50%, "YES", "NO")</f>
        <v>NO</v>
      </c>
      <c r="L454" s="7" t="str">
        <f>IF(Table1[[#This Row],[discount_percentage]]&lt;20%, "&lt;20%", IF(Table1[[#This Row],[discount_percentage]]&lt;=40%, "20%-40%", IF(Table1[[#This Row],[discount_percentage]]&lt;=60%, "41%-60%", IF(Table1[[#This Row],[discount_percentage]]&lt;=80%, "61%-80%", "&gt;80%"))))</f>
        <v>20%-40%</v>
      </c>
      <c r="M454" s="7" t="str">
        <f>IF(Table1[[#This Row],[discounted_price]]&lt;200, "&lt;200", IF(Table1[[#This Row],[discounted_price]]&lt;=500, "200-500", "&gt;500"))</f>
        <v>&gt;500</v>
      </c>
      <c r="N454" s="5">
        <v>4.2</v>
      </c>
      <c r="O454" s="8">
        <v>58506</v>
      </c>
      <c r="P454" s="9" t="str">
        <f>IF(Table1[[#This Row],[rating_count]]&gt;1000, "More than 1000", "Fewer than 1000")</f>
        <v>More than 1000</v>
      </c>
      <c r="Q454" s="8">
        <f>IFERROR( VALUE(Table1[[#This Row],[rating]]) * VALUE((Table1[[#This Row],[rating_count]]/1000)), 0)</f>
        <v>245.7252</v>
      </c>
      <c r="R454" s="6">
        <f>IFERROR( VALUE(Table1[[#This Row],[actual_price]]) * VALUE(Table1[[#This Row],[rating_count]]), 0)</f>
        <v>935510940</v>
      </c>
      <c r="S454" s="5" t="s">
        <v>3821</v>
      </c>
      <c r="T454" s="5" t="s">
        <v>3822</v>
      </c>
      <c r="U454" s="5" t="s">
        <v>3823</v>
      </c>
      <c r="V454" s="5" t="s">
        <v>3824</v>
      </c>
      <c r="W454" s="5" t="s">
        <v>3825</v>
      </c>
      <c r="X454" s="5" t="s">
        <v>3826</v>
      </c>
      <c r="Y454" s="5" t="s">
        <v>3827</v>
      </c>
      <c r="Z454" s="5" t="s">
        <v>3828</v>
      </c>
    </row>
    <row r="455" spans="1:26" ht="15.75">
      <c r="A455" s="5" t="s">
        <v>3829</v>
      </c>
      <c r="B455" s="5" t="s">
        <v>3830</v>
      </c>
      <c r="C455" s="5" t="str">
        <f>LEFT(Table1[[#This Row],[product_name]], 27)</f>
        <v xml:space="preserve">iQOO vivo Z6 5G (Chromatic </v>
      </c>
      <c r="D455" s="5" t="s">
        <v>2990</v>
      </c>
      <c r="E455" s="5" t="str">
        <f>TRIM(LEFT(Table1[[#This Row],[category]], FIND("|", Table1[[#This Row],[category]]) - 1))</f>
        <v>Electronics</v>
      </c>
      <c r="F455" s="5" t="str">
        <f>TRIM(MID(Table1[[#This Row],[category]], FIND("|", Table1[[#This Row],[category]]) + 1, FIND("|", Table1[[#This Row],[category]], FIND("|", Table1[[#This Row],[category]]) + 1) - FIND("|", Table1[[#This Row],[category]]) - 1))</f>
        <v>Mobiles&amp;Accessories</v>
      </c>
      <c r="G45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5" s="6">
        <v>17999</v>
      </c>
      <c r="I455" s="6">
        <v>21990</v>
      </c>
      <c r="J455" s="7">
        <v>0.18</v>
      </c>
      <c r="K455" s="7" t="str">
        <f>IF(Table1[[#This Row],[discount_percentage]]&gt;=50%, "YES", "NO")</f>
        <v>NO</v>
      </c>
      <c r="L455" s="7" t="str">
        <f>IF(Table1[[#This Row],[discount_percentage]]&lt;20%, "&lt;20%", IF(Table1[[#This Row],[discount_percentage]]&lt;=40%, "20%-40%", IF(Table1[[#This Row],[discount_percentage]]&lt;=60%, "41%-60%", IF(Table1[[#This Row],[discount_percentage]]&lt;=80%, "61%-80%", "&gt;80%"))))</f>
        <v>&lt;20%</v>
      </c>
      <c r="M455" s="7" t="str">
        <f>IF(Table1[[#This Row],[discounted_price]]&lt;200, "&lt;200", IF(Table1[[#This Row],[discounted_price]]&lt;=500, "200-500", "&gt;500"))</f>
        <v>&gt;500</v>
      </c>
      <c r="N455" s="5">
        <v>4</v>
      </c>
      <c r="O455" s="8">
        <v>21350</v>
      </c>
      <c r="P455" s="9" t="str">
        <f>IF(Table1[[#This Row],[rating_count]]&gt;1000, "More than 1000", "Fewer than 1000")</f>
        <v>More than 1000</v>
      </c>
      <c r="Q455" s="8">
        <f>IFERROR( VALUE(Table1[[#This Row],[rating]]) * VALUE((Table1[[#This Row],[rating_count]]/1000)), 0)</f>
        <v>85.4</v>
      </c>
      <c r="R455" s="6">
        <f>IFERROR( VALUE(Table1[[#This Row],[actual_price]]) * VALUE(Table1[[#This Row],[rating_count]]), 0)</f>
        <v>469486500</v>
      </c>
      <c r="S455" s="5" t="s">
        <v>3831</v>
      </c>
      <c r="T455" s="5" t="s">
        <v>3238</v>
      </c>
      <c r="U455" s="5" t="s">
        <v>3239</v>
      </c>
      <c r="V455" s="5" t="s">
        <v>3240</v>
      </c>
      <c r="W455" s="5" t="s">
        <v>3241</v>
      </c>
      <c r="X455" s="5" t="s">
        <v>3242</v>
      </c>
      <c r="Y455" s="5" t="s">
        <v>3243</v>
      </c>
      <c r="Z455" s="5" t="s">
        <v>3832</v>
      </c>
    </row>
    <row r="456" spans="1:26" ht="15.75">
      <c r="A456" s="5" t="s">
        <v>138</v>
      </c>
      <c r="B456" s="5" t="s">
        <v>139</v>
      </c>
      <c r="C456" s="5" t="str">
        <f>LEFT(Table1[[#This Row],[product_name]], 27)</f>
        <v>Portronics Konnect CL 20W P</v>
      </c>
      <c r="D456" s="5" t="s">
        <v>18</v>
      </c>
      <c r="E456" s="5" t="str">
        <f>TRIM(LEFT(Table1[[#This Row],[category]], FIND("|", Table1[[#This Row],[category]]) - 1))</f>
        <v>Computers&amp;Accessories</v>
      </c>
      <c r="F456" s="5" t="str">
        <f>TRIM(MID(Table1[[#This Row],[category]], FIND("|", Table1[[#This Row],[category]]) + 1, FIND("|", Table1[[#This Row],[category]], FIND("|", Table1[[#This Row],[category]]) + 1) - FIND("|", Table1[[#This Row],[category]]) - 1))</f>
        <v>Accessories&amp;Peripherals</v>
      </c>
      <c r="G45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56" s="5">
        <v>350</v>
      </c>
      <c r="I456" s="6">
        <v>899</v>
      </c>
      <c r="J456" s="7">
        <v>0.61</v>
      </c>
      <c r="K456" s="7" t="str">
        <f>IF(Table1[[#This Row],[discount_percentage]]&gt;=50%, "YES", "NO")</f>
        <v>YES</v>
      </c>
      <c r="L456" s="7" t="str">
        <f>IF(Table1[[#This Row],[discount_percentage]]&lt;20%, "&lt;20%", IF(Table1[[#This Row],[discount_percentage]]&lt;=40%, "20%-40%", IF(Table1[[#This Row],[discount_percentage]]&lt;=60%, "41%-60%", IF(Table1[[#This Row],[discount_percentage]]&lt;=80%, "61%-80%", "&gt;80%"))))</f>
        <v>61%-80%</v>
      </c>
      <c r="M456" s="7" t="str">
        <f>IF(Table1[[#This Row],[discounted_price]]&lt;200, "&lt;200", IF(Table1[[#This Row],[discounted_price]]&lt;=500, "200-500", "&gt;500"))</f>
        <v>200-500</v>
      </c>
      <c r="N456" s="5">
        <v>4.2</v>
      </c>
      <c r="O456" s="8">
        <v>2263</v>
      </c>
      <c r="P456" s="9" t="str">
        <f>IF(Table1[[#This Row],[rating_count]]&gt;1000, "More than 1000", "Fewer than 1000")</f>
        <v>More than 1000</v>
      </c>
      <c r="Q456" s="8">
        <f>IFERROR( VALUE(Table1[[#This Row],[rating]]) * VALUE((Table1[[#This Row],[rating_count]]/1000)), 0)</f>
        <v>9.5045999999999999</v>
      </c>
      <c r="R456" s="6">
        <f>IFERROR( VALUE(Table1[[#This Row],[actual_price]]) * VALUE(Table1[[#This Row],[rating_count]]), 0)</f>
        <v>2034437</v>
      </c>
      <c r="S456" s="5" t="s">
        <v>140</v>
      </c>
      <c r="T456" s="5" t="s">
        <v>141</v>
      </c>
      <c r="U456" s="5" t="s">
        <v>142</v>
      </c>
      <c r="V456" s="5" t="s">
        <v>143</v>
      </c>
      <c r="W456" s="5" t="s">
        <v>144</v>
      </c>
      <c r="X456" s="5" t="s">
        <v>145</v>
      </c>
      <c r="Y456" s="5" t="s">
        <v>3833</v>
      </c>
      <c r="Z456" s="5" t="s">
        <v>3834</v>
      </c>
    </row>
    <row r="457" spans="1:26" ht="15.75">
      <c r="A457" s="5" t="s">
        <v>3835</v>
      </c>
      <c r="B457" s="5" t="s">
        <v>3836</v>
      </c>
      <c r="C457" s="5" t="str">
        <f>LEFT(Table1[[#This Row],[product_name]], 27)</f>
        <v>Motorola a10 Dual Sim keypa</v>
      </c>
      <c r="D457" s="5" t="s">
        <v>3045</v>
      </c>
      <c r="E457" s="5" t="str">
        <f>TRIM(LEFT(Table1[[#This Row],[category]], FIND("|", Table1[[#This Row],[category]]) - 1))</f>
        <v>Electronics</v>
      </c>
      <c r="F457" s="5" t="str">
        <f>TRIM(MID(Table1[[#This Row],[category]], FIND("|", Table1[[#This Row],[category]]) + 1, FIND("|", Table1[[#This Row],[category]], FIND("|", Table1[[#This Row],[category]]) + 1) - FIND("|", Table1[[#This Row],[category]]) - 1))</f>
        <v>Mobiles&amp;Accessories</v>
      </c>
      <c r="G457"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7" s="6">
        <v>1399</v>
      </c>
      <c r="I457" s="6">
        <v>1630</v>
      </c>
      <c r="J457" s="7">
        <v>0.14000000000000001</v>
      </c>
      <c r="K457" s="7" t="str">
        <f>IF(Table1[[#This Row],[discount_percentage]]&gt;=50%, "YES", "NO")</f>
        <v>NO</v>
      </c>
      <c r="L457" s="7" t="str">
        <f>IF(Table1[[#This Row],[discount_percentage]]&lt;20%, "&lt;20%", IF(Table1[[#This Row],[discount_percentage]]&lt;=40%, "20%-40%", IF(Table1[[#This Row],[discount_percentage]]&lt;=60%, "41%-60%", IF(Table1[[#This Row],[discount_percentage]]&lt;=80%, "61%-80%", "&gt;80%"))))</f>
        <v>&lt;20%</v>
      </c>
      <c r="M457" s="7" t="str">
        <f>IF(Table1[[#This Row],[discounted_price]]&lt;200, "&lt;200", IF(Table1[[#This Row],[discounted_price]]&lt;=500, "200-500", "&gt;500"))</f>
        <v>&gt;500</v>
      </c>
      <c r="N457" s="5">
        <v>4</v>
      </c>
      <c r="O457" s="8">
        <v>9378</v>
      </c>
      <c r="P457" s="9" t="str">
        <f>IF(Table1[[#This Row],[rating_count]]&gt;1000, "More than 1000", "Fewer than 1000")</f>
        <v>More than 1000</v>
      </c>
      <c r="Q457" s="8">
        <f>IFERROR( VALUE(Table1[[#This Row],[rating]]) * VALUE((Table1[[#This Row],[rating_count]]/1000)), 0)</f>
        <v>37.512</v>
      </c>
      <c r="R457" s="6">
        <f>IFERROR( VALUE(Table1[[#This Row],[actual_price]]) * VALUE(Table1[[#This Row],[rating_count]]), 0)</f>
        <v>15286140</v>
      </c>
      <c r="S457" s="5" t="s">
        <v>3837</v>
      </c>
      <c r="T457" s="5" t="s">
        <v>3838</v>
      </c>
      <c r="U457" s="5" t="s">
        <v>3839</v>
      </c>
      <c r="V457" s="5" t="s">
        <v>3840</v>
      </c>
      <c r="W457" s="5" t="s">
        <v>3841</v>
      </c>
      <c r="X457" s="5" t="s">
        <v>3842</v>
      </c>
      <c r="Y457" s="5" t="s">
        <v>3843</v>
      </c>
      <c r="Z457" s="5" t="s">
        <v>3844</v>
      </c>
    </row>
    <row r="458" spans="1:26" ht="15.75">
      <c r="A458" s="5" t="s">
        <v>148</v>
      </c>
      <c r="B458" s="5" t="s">
        <v>149</v>
      </c>
      <c r="C458" s="5" t="str">
        <f>LEFT(Table1[[#This Row],[product_name]], 27)</f>
        <v>Portronics Konnect L 1.2M P</v>
      </c>
      <c r="D458" s="5" t="s">
        <v>18</v>
      </c>
      <c r="E458" s="5" t="str">
        <f>TRIM(LEFT(Table1[[#This Row],[category]], FIND("|", Table1[[#This Row],[category]]) - 1))</f>
        <v>Computers&amp;Accessories</v>
      </c>
      <c r="F458" s="5" t="str">
        <f>TRIM(MID(Table1[[#This Row],[category]], FIND("|", Table1[[#This Row],[category]]) + 1, FIND("|", Table1[[#This Row],[category]], FIND("|", Table1[[#This Row],[category]]) + 1) - FIND("|", Table1[[#This Row],[category]]) - 1))</f>
        <v>Accessories&amp;Peripherals</v>
      </c>
      <c r="G45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58" s="5">
        <v>159</v>
      </c>
      <c r="I458" s="6">
        <v>399</v>
      </c>
      <c r="J458" s="7">
        <v>0.6</v>
      </c>
      <c r="K458" s="7" t="str">
        <f>IF(Table1[[#This Row],[discount_percentage]]&gt;=50%, "YES", "NO")</f>
        <v>YES</v>
      </c>
      <c r="L458" s="7" t="str">
        <f>IF(Table1[[#This Row],[discount_percentage]]&lt;20%, "&lt;20%", IF(Table1[[#This Row],[discount_percentage]]&lt;=40%, "20%-40%", IF(Table1[[#This Row],[discount_percentage]]&lt;=60%, "41%-60%", IF(Table1[[#This Row],[discount_percentage]]&lt;=80%, "61%-80%", "&gt;80%"))))</f>
        <v>41%-60%</v>
      </c>
      <c r="M458" s="7" t="str">
        <f>IF(Table1[[#This Row],[discounted_price]]&lt;200, "&lt;200", IF(Table1[[#This Row],[discounted_price]]&lt;=500, "200-500", "&gt;500"))</f>
        <v>&lt;200</v>
      </c>
      <c r="N458" s="5">
        <v>4.0999999999999996</v>
      </c>
      <c r="O458" s="8">
        <v>4768</v>
      </c>
      <c r="P458" s="9" t="str">
        <f>IF(Table1[[#This Row],[rating_count]]&gt;1000, "More than 1000", "Fewer than 1000")</f>
        <v>More than 1000</v>
      </c>
      <c r="Q458" s="8">
        <f>IFERROR( VALUE(Table1[[#This Row],[rating]]) * VALUE((Table1[[#This Row],[rating_count]]/1000)), 0)</f>
        <v>19.548799999999996</v>
      </c>
      <c r="R458" s="6">
        <f>IFERROR( VALUE(Table1[[#This Row],[actual_price]]) * VALUE(Table1[[#This Row],[rating_count]]), 0)</f>
        <v>1902432</v>
      </c>
      <c r="S458" s="5" t="s">
        <v>59</v>
      </c>
      <c r="T458" s="5" t="s">
        <v>150</v>
      </c>
      <c r="U458" s="5" t="s">
        <v>151</v>
      </c>
      <c r="V458" s="5" t="s">
        <v>152</v>
      </c>
      <c r="W458" s="5" t="s">
        <v>153</v>
      </c>
      <c r="X458" s="5" t="s">
        <v>154</v>
      </c>
      <c r="Y458" s="5" t="s">
        <v>3845</v>
      </c>
      <c r="Z458" s="5" t="s">
        <v>3846</v>
      </c>
    </row>
    <row r="459" spans="1:26" ht="15.75">
      <c r="A459" s="5" t="s">
        <v>3847</v>
      </c>
      <c r="B459" s="5" t="s">
        <v>3848</v>
      </c>
      <c r="C459" s="5" t="str">
        <f>LEFT(Table1[[#This Row],[product_name]], 27)</f>
        <v>boAt Wave Lite Smartwatch w</v>
      </c>
      <c r="D459" s="5" t="s">
        <v>2948</v>
      </c>
      <c r="E459" s="5" t="str">
        <f>TRIM(LEFT(Table1[[#This Row],[category]], FIND("|", Table1[[#This Row],[category]]) - 1))</f>
        <v>Electronics</v>
      </c>
      <c r="F459" s="5" t="str">
        <f>TRIM(MID(Table1[[#This Row],[category]], FIND("|", Table1[[#This Row],[category]]) + 1, FIND("|", Table1[[#This Row],[category]], FIND("|", Table1[[#This Row],[category]]) + 1) - FIND("|", Table1[[#This Row],[category]]) - 1))</f>
        <v>WearableTechnology</v>
      </c>
      <c r="G459" s="5" t="e">
        <f>TRIM(MID(Table1[[#This Row],[category]], FIND("|", Table1[[#This Row],[category]], FIND("|", Table1[[#This Row],[category]]) + 1) + 1, FIND("|", Table1[[#This Row],[category]], FIND("|", Table1[[#This Row],[category]], FIND("|", Table1[[#This Row],[category]]) + 1) + 1) - FIND("|", Table1[[#This Row],[category]], FIND("|", Table1[[#This Row],[category]]) + 1) - 1))</f>
        <v>#VALUE!</v>
      </c>
      <c r="H459" s="6">
        <v>1499</v>
      </c>
      <c r="I459" s="6">
        <v>6990</v>
      </c>
      <c r="J459" s="7">
        <v>0.79</v>
      </c>
      <c r="K459" s="7" t="str">
        <f>IF(Table1[[#This Row],[discount_percentage]]&gt;=50%, "YES", "NO")</f>
        <v>YES</v>
      </c>
      <c r="L459" s="7" t="str">
        <f>IF(Table1[[#This Row],[discount_percentage]]&lt;20%, "&lt;20%", IF(Table1[[#This Row],[discount_percentage]]&lt;=40%, "20%-40%", IF(Table1[[#This Row],[discount_percentage]]&lt;=60%, "41%-60%", IF(Table1[[#This Row],[discount_percentage]]&lt;=80%, "61%-80%", "&gt;80%"))))</f>
        <v>61%-80%</v>
      </c>
      <c r="M459" s="7" t="str">
        <f>IF(Table1[[#This Row],[discounted_price]]&lt;200, "&lt;200", IF(Table1[[#This Row],[discounted_price]]&lt;=500, "200-500", "&gt;500"))</f>
        <v>&gt;500</v>
      </c>
      <c r="N459" s="5">
        <v>3.9</v>
      </c>
      <c r="O459" s="8">
        <v>21796</v>
      </c>
      <c r="P459" s="9" t="str">
        <f>IF(Table1[[#This Row],[rating_count]]&gt;1000, "More than 1000", "Fewer than 1000")</f>
        <v>More than 1000</v>
      </c>
      <c r="Q459" s="8">
        <f>IFERROR( VALUE(Table1[[#This Row],[rating]]) * VALUE((Table1[[#This Row],[rating_count]]/1000)), 0)</f>
        <v>85.00439999999999</v>
      </c>
      <c r="R459" s="6">
        <f>IFERROR( VALUE(Table1[[#This Row],[actual_price]]) * VALUE(Table1[[#This Row],[rating_count]]), 0)</f>
        <v>152354040</v>
      </c>
      <c r="S459" s="5" t="s">
        <v>3056</v>
      </c>
      <c r="T459" s="5" t="s">
        <v>3057</v>
      </c>
      <c r="U459" s="5" t="s">
        <v>3058</v>
      </c>
      <c r="V459" s="5" t="s">
        <v>3059</v>
      </c>
      <c r="W459" s="5" t="s">
        <v>3060</v>
      </c>
      <c r="X459" s="5" t="s">
        <v>3061</v>
      </c>
      <c r="Y459" s="5" t="s">
        <v>3849</v>
      </c>
      <c r="Z459" s="5" t="s">
        <v>3850</v>
      </c>
    </row>
    <row r="460" spans="1:26" ht="15.75">
      <c r="A460" s="5" t="s">
        <v>3851</v>
      </c>
      <c r="B460" s="5" t="s">
        <v>3852</v>
      </c>
      <c r="C460" s="5" t="str">
        <f>LEFT(Table1[[#This Row],[product_name]], 27)</f>
        <v>boAt Wave Call Smart Watch,</v>
      </c>
      <c r="D460" s="5" t="s">
        <v>2948</v>
      </c>
      <c r="E460" s="5" t="str">
        <f>TRIM(LEFT(Table1[[#This Row],[category]], FIND("|", Table1[[#This Row],[category]]) - 1))</f>
        <v>Electronics</v>
      </c>
      <c r="F460" s="5" t="str">
        <f>TRIM(MID(Table1[[#This Row],[category]], FIND("|", Table1[[#This Row],[category]]) + 1, FIND("|", Table1[[#This Row],[category]], FIND("|", Table1[[#This Row],[category]]) + 1) - FIND("|", Table1[[#This Row],[category]]) - 1))</f>
        <v>WearableTechnology</v>
      </c>
      <c r="G460" s="5" t="e">
        <f>TRIM(MID(Table1[[#This Row],[category]], FIND("|", Table1[[#This Row],[category]], FIND("|", Table1[[#This Row],[category]]) + 1) + 1, FIND("|", Table1[[#This Row],[category]], FIND("|", Table1[[#This Row],[category]], FIND("|", Table1[[#This Row],[category]]) + 1) + 1) - FIND("|", Table1[[#This Row],[category]], FIND("|", Table1[[#This Row],[category]]) + 1) - 1))</f>
        <v>#VALUE!</v>
      </c>
      <c r="H460" s="6">
        <v>1999</v>
      </c>
      <c r="I460" s="6">
        <v>7990</v>
      </c>
      <c r="J460" s="7">
        <v>0.75</v>
      </c>
      <c r="K460" s="7" t="str">
        <f>IF(Table1[[#This Row],[discount_percentage]]&gt;=50%, "YES", "NO")</f>
        <v>YES</v>
      </c>
      <c r="L460" s="7" t="str">
        <f>IF(Table1[[#This Row],[discount_percentage]]&lt;20%, "&lt;20%", IF(Table1[[#This Row],[discount_percentage]]&lt;=40%, "20%-40%", IF(Table1[[#This Row],[discount_percentage]]&lt;=60%, "41%-60%", IF(Table1[[#This Row],[discount_percentage]]&lt;=80%, "61%-80%", "&gt;80%"))))</f>
        <v>61%-80%</v>
      </c>
      <c r="M460" s="7" t="str">
        <f>IF(Table1[[#This Row],[discounted_price]]&lt;200, "&lt;200", IF(Table1[[#This Row],[discounted_price]]&lt;=500, "200-500", "&gt;500"))</f>
        <v>&gt;500</v>
      </c>
      <c r="N460" s="5">
        <v>3.8</v>
      </c>
      <c r="O460" s="8">
        <v>17833</v>
      </c>
      <c r="P460" s="9" t="str">
        <f>IF(Table1[[#This Row],[rating_count]]&gt;1000, "More than 1000", "Fewer than 1000")</f>
        <v>More than 1000</v>
      </c>
      <c r="Q460" s="8">
        <f>IFERROR( VALUE(Table1[[#This Row],[rating]]) * VALUE((Table1[[#This Row],[rating_count]]/1000)), 0)</f>
        <v>67.765399999999985</v>
      </c>
      <c r="R460" s="6">
        <f>IFERROR( VALUE(Table1[[#This Row],[actual_price]]) * VALUE(Table1[[#This Row],[rating_count]]), 0)</f>
        <v>142485670</v>
      </c>
      <c r="S460" s="5" t="s">
        <v>2969</v>
      </c>
      <c r="T460" s="5" t="s">
        <v>2970</v>
      </c>
      <c r="U460" s="5" t="s">
        <v>2971</v>
      </c>
      <c r="V460" s="5" t="s">
        <v>2972</v>
      </c>
      <c r="W460" s="5" t="s">
        <v>2973</v>
      </c>
      <c r="X460" s="5" t="s">
        <v>2974</v>
      </c>
      <c r="Y460" s="5" t="s">
        <v>3853</v>
      </c>
      <c r="Z460" s="5" t="s">
        <v>3854</v>
      </c>
    </row>
    <row r="461" spans="1:26" ht="15.75">
      <c r="A461" s="5" t="s">
        <v>3855</v>
      </c>
      <c r="B461" s="5" t="s">
        <v>3856</v>
      </c>
      <c r="C461" s="5" t="str">
        <f>LEFT(Table1[[#This Row],[product_name]], 27)</f>
        <v>Spigen EZ Fit Tempered Glas</v>
      </c>
      <c r="D461" s="5" t="s">
        <v>3777</v>
      </c>
      <c r="E461" s="5" t="str">
        <f>TRIM(LEFT(Table1[[#This Row],[category]], FIND("|", Table1[[#This Row],[category]]) - 1))</f>
        <v>Electronics</v>
      </c>
      <c r="F461" s="5" t="str">
        <f>TRIM(MID(Table1[[#This Row],[category]], FIND("|", Table1[[#This Row],[category]]) + 1, FIND("|", Table1[[#This Row],[category]], FIND("|", Table1[[#This Row],[category]]) + 1) - FIND("|", Table1[[#This Row],[category]]) - 1))</f>
        <v>Mobiles&amp;Accessories</v>
      </c>
      <c r="G461"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61" s="5">
        <v>999</v>
      </c>
      <c r="I461" s="6">
        <v>2899</v>
      </c>
      <c r="J461" s="7">
        <v>0.66</v>
      </c>
      <c r="K461" s="7" t="str">
        <f>IF(Table1[[#This Row],[discount_percentage]]&gt;=50%, "YES", "NO")</f>
        <v>YES</v>
      </c>
      <c r="L461" s="7" t="str">
        <f>IF(Table1[[#This Row],[discount_percentage]]&lt;20%, "&lt;20%", IF(Table1[[#This Row],[discount_percentage]]&lt;=40%, "20%-40%", IF(Table1[[#This Row],[discount_percentage]]&lt;=60%, "41%-60%", IF(Table1[[#This Row],[discount_percentage]]&lt;=80%, "61%-80%", "&gt;80%"))))</f>
        <v>61%-80%</v>
      </c>
      <c r="M461" s="7" t="str">
        <f>IF(Table1[[#This Row],[discounted_price]]&lt;200, "&lt;200", IF(Table1[[#This Row],[discounted_price]]&lt;=500, "200-500", "&gt;500"))</f>
        <v>&gt;500</v>
      </c>
      <c r="N461" s="5">
        <v>4.7</v>
      </c>
      <c r="O461" s="8">
        <v>7779</v>
      </c>
      <c r="P461" s="9" t="str">
        <f>IF(Table1[[#This Row],[rating_count]]&gt;1000, "More than 1000", "Fewer than 1000")</f>
        <v>More than 1000</v>
      </c>
      <c r="Q461" s="8">
        <f>IFERROR( VALUE(Table1[[#This Row],[rating]]) * VALUE((Table1[[#This Row],[rating_count]]/1000)), 0)</f>
        <v>36.561300000000003</v>
      </c>
      <c r="R461" s="6">
        <f>IFERROR( VALUE(Table1[[#This Row],[actual_price]]) * VALUE(Table1[[#This Row],[rating_count]]), 0)</f>
        <v>22551321</v>
      </c>
      <c r="S461" s="5" t="s">
        <v>3857</v>
      </c>
      <c r="T461" s="5" t="s">
        <v>3858</v>
      </c>
      <c r="U461" s="5" t="s">
        <v>3859</v>
      </c>
      <c r="V461" s="5" t="s">
        <v>3860</v>
      </c>
      <c r="W461" s="5" t="s">
        <v>3861</v>
      </c>
      <c r="X461" s="5" t="s">
        <v>3862</v>
      </c>
      <c r="Y461" s="5" t="s">
        <v>3863</v>
      </c>
      <c r="Z461" s="5" t="s">
        <v>3864</v>
      </c>
    </row>
    <row r="462" spans="1:26" ht="15.75">
      <c r="A462" s="5" t="s">
        <v>3865</v>
      </c>
      <c r="B462" s="5" t="s">
        <v>3866</v>
      </c>
      <c r="C462" s="5" t="str">
        <f>LEFT(Table1[[#This Row],[product_name]], 27)</f>
        <v>KINGONE Upgraded Stylus Pen</v>
      </c>
      <c r="D462" s="5" t="s">
        <v>3867</v>
      </c>
      <c r="E462" s="5" t="str">
        <f>TRIM(LEFT(Table1[[#This Row],[category]], FIND("|", Table1[[#This Row],[category]]) - 1))</f>
        <v>Electronics</v>
      </c>
      <c r="F462" s="5" t="str">
        <f>TRIM(MID(Table1[[#This Row],[category]], FIND("|", Table1[[#This Row],[category]]) + 1, FIND("|", Table1[[#This Row],[category]], FIND("|", Table1[[#This Row],[category]]) + 1) - FIND("|", Table1[[#This Row],[category]]) - 1))</f>
        <v>Mobiles&amp;Accessories</v>
      </c>
      <c r="G46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62" s="6">
        <v>2099</v>
      </c>
      <c r="I462" s="6">
        <v>5999</v>
      </c>
      <c r="J462" s="7">
        <v>0.65</v>
      </c>
      <c r="K462" s="7" t="str">
        <f>IF(Table1[[#This Row],[discount_percentage]]&gt;=50%, "YES", "NO")</f>
        <v>YES</v>
      </c>
      <c r="L462" s="7" t="str">
        <f>IF(Table1[[#This Row],[discount_percentage]]&lt;20%, "&lt;20%", IF(Table1[[#This Row],[discount_percentage]]&lt;=40%, "20%-40%", IF(Table1[[#This Row],[discount_percentage]]&lt;=60%, "41%-60%", IF(Table1[[#This Row],[discount_percentage]]&lt;=80%, "61%-80%", "&gt;80%"))))</f>
        <v>61%-80%</v>
      </c>
      <c r="M462" s="7" t="str">
        <f>IF(Table1[[#This Row],[discounted_price]]&lt;200, "&lt;200", IF(Table1[[#This Row],[discounted_price]]&lt;=500, "200-500", "&gt;500"))</f>
        <v>&gt;500</v>
      </c>
      <c r="N462" s="5">
        <v>4.3</v>
      </c>
      <c r="O462" s="8">
        <v>17129</v>
      </c>
      <c r="P462" s="9" t="str">
        <f>IF(Table1[[#This Row],[rating_count]]&gt;1000, "More than 1000", "Fewer than 1000")</f>
        <v>More than 1000</v>
      </c>
      <c r="Q462" s="8">
        <f>IFERROR( VALUE(Table1[[#This Row],[rating]]) * VALUE((Table1[[#This Row],[rating_count]]/1000)), 0)</f>
        <v>73.654700000000005</v>
      </c>
      <c r="R462" s="6">
        <f>IFERROR( VALUE(Table1[[#This Row],[actual_price]]) * VALUE(Table1[[#This Row],[rating_count]]), 0)</f>
        <v>102756871</v>
      </c>
      <c r="S462" s="5" t="s">
        <v>3868</v>
      </c>
      <c r="T462" s="5" t="s">
        <v>3869</v>
      </c>
      <c r="U462" s="5" t="s">
        <v>3870</v>
      </c>
      <c r="V462" s="5" t="s">
        <v>3871</v>
      </c>
      <c r="W462" s="5" t="s">
        <v>3872</v>
      </c>
      <c r="X462" s="5" t="s">
        <v>3873</v>
      </c>
      <c r="Y462" s="5" t="s">
        <v>3874</v>
      </c>
      <c r="Z462" s="5" t="s">
        <v>3875</v>
      </c>
    </row>
    <row r="463" spans="1:26" ht="15.75">
      <c r="A463" s="5" t="s">
        <v>3876</v>
      </c>
      <c r="B463" s="5" t="s">
        <v>3877</v>
      </c>
      <c r="C463" s="5" t="str">
        <f>LEFT(Table1[[#This Row],[product_name]], 27)</f>
        <v>Portronics CarPower Mini Ca</v>
      </c>
      <c r="D463" s="5" t="s">
        <v>3107</v>
      </c>
      <c r="E463" s="5" t="str">
        <f>TRIM(LEFT(Table1[[#This Row],[category]], FIND("|", Table1[[#This Row],[category]]) - 1))</f>
        <v>Electronics</v>
      </c>
      <c r="F463" s="5" t="str">
        <f>TRIM(MID(Table1[[#This Row],[category]], FIND("|", Table1[[#This Row],[category]]) + 1, FIND("|", Table1[[#This Row],[category]], FIND("|", Table1[[#This Row],[category]]) + 1) - FIND("|", Table1[[#This Row],[category]]) - 1))</f>
        <v>Mobiles&amp;Accessories</v>
      </c>
      <c r="G46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63" s="5">
        <v>337</v>
      </c>
      <c r="I463" s="6">
        <v>699</v>
      </c>
      <c r="J463" s="7">
        <v>0.52</v>
      </c>
      <c r="K463" s="7" t="str">
        <f>IF(Table1[[#This Row],[discount_percentage]]&gt;=50%, "YES", "NO")</f>
        <v>YES</v>
      </c>
      <c r="L463" s="7" t="str">
        <f>IF(Table1[[#This Row],[discount_percentage]]&lt;20%, "&lt;20%", IF(Table1[[#This Row],[discount_percentage]]&lt;=40%, "20%-40%", IF(Table1[[#This Row],[discount_percentage]]&lt;=60%, "41%-60%", IF(Table1[[#This Row],[discount_percentage]]&lt;=80%, "61%-80%", "&gt;80%"))))</f>
        <v>41%-60%</v>
      </c>
      <c r="M463" s="7" t="str">
        <f>IF(Table1[[#This Row],[discounted_price]]&lt;200, "&lt;200", IF(Table1[[#This Row],[discounted_price]]&lt;=500, "200-500", "&gt;500"))</f>
        <v>200-500</v>
      </c>
      <c r="N463" s="5">
        <v>4.2</v>
      </c>
      <c r="O463" s="8">
        <v>4969</v>
      </c>
      <c r="P463" s="9" t="str">
        <f>IF(Table1[[#This Row],[rating_count]]&gt;1000, "More than 1000", "Fewer than 1000")</f>
        <v>More than 1000</v>
      </c>
      <c r="Q463" s="8">
        <f>IFERROR( VALUE(Table1[[#This Row],[rating]]) * VALUE((Table1[[#This Row],[rating_count]]/1000)), 0)</f>
        <v>20.869800000000001</v>
      </c>
      <c r="R463" s="6">
        <f>IFERROR( VALUE(Table1[[#This Row],[actual_price]]) * VALUE(Table1[[#This Row],[rating_count]]), 0)</f>
        <v>3473331</v>
      </c>
      <c r="S463" s="5" t="s">
        <v>3878</v>
      </c>
      <c r="T463" s="5" t="s">
        <v>3879</v>
      </c>
      <c r="U463" s="5" t="s">
        <v>3880</v>
      </c>
      <c r="V463" s="5" t="s">
        <v>3881</v>
      </c>
      <c r="W463" s="5" t="s">
        <v>3882</v>
      </c>
      <c r="X463" s="5" t="s">
        <v>3883</v>
      </c>
      <c r="Y463" s="5" t="s">
        <v>3884</v>
      </c>
      <c r="Z463" s="5" t="s">
        <v>3885</v>
      </c>
    </row>
    <row r="464" spans="1:26" ht="15.75">
      <c r="A464" s="5" t="s">
        <v>3886</v>
      </c>
      <c r="B464" s="5" t="s">
        <v>3887</v>
      </c>
      <c r="C464" s="5" t="str">
        <f>LEFT(Table1[[#This Row],[product_name]], 27)</f>
        <v>boAt Newly Launched Wave El</v>
      </c>
      <c r="D464" s="5" t="s">
        <v>2948</v>
      </c>
      <c r="E464" s="5" t="str">
        <f>TRIM(LEFT(Table1[[#This Row],[category]], FIND("|", Table1[[#This Row],[category]]) - 1))</f>
        <v>Electronics</v>
      </c>
      <c r="F464" s="5" t="str">
        <f>TRIM(MID(Table1[[#This Row],[category]], FIND("|", Table1[[#This Row],[category]]) + 1, FIND("|", Table1[[#This Row],[category]], FIND("|", Table1[[#This Row],[category]]) + 1) - FIND("|", Table1[[#This Row],[category]]) - 1))</f>
        <v>WearableTechnology</v>
      </c>
      <c r="G464" s="5" t="e">
        <f>TRIM(MID(Table1[[#This Row],[category]], FIND("|", Table1[[#This Row],[category]], FIND("|", Table1[[#This Row],[category]]) + 1) + 1, FIND("|", Table1[[#This Row],[category]], FIND("|", Table1[[#This Row],[category]], FIND("|", Table1[[#This Row],[category]]) + 1) + 1) - FIND("|", Table1[[#This Row],[category]], FIND("|", Table1[[#This Row],[category]]) + 1) - 1))</f>
        <v>#VALUE!</v>
      </c>
      <c r="H464" s="6">
        <v>2999</v>
      </c>
      <c r="I464" s="6">
        <v>7990</v>
      </c>
      <c r="J464" s="7">
        <v>0.62</v>
      </c>
      <c r="K464" s="7" t="str">
        <f>IF(Table1[[#This Row],[discount_percentage]]&gt;=50%, "YES", "NO")</f>
        <v>YES</v>
      </c>
      <c r="L464" s="7" t="str">
        <f>IF(Table1[[#This Row],[discount_percentage]]&lt;20%, "&lt;20%", IF(Table1[[#This Row],[discount_percentage]]&lt;=40%, "20%-40%", IF(Table1[[#This Row],[discount_percentage]]&lt;=60%, "41%-60%", IF(Table1[[#This Row],[discount_percentage]]&lt;=80%, "61%-80%", "&gt;80%"))))</f>
        <v>61%-80%</v>
      </c>
      <c r="M464" s="7" t="str">
        <f>IF(Table1[[#This Row],[discounted_price]]&lt;200, "&lt;200", IF(Table1[[#This Row],[discounted_price]]&lt;=500, "200-500", "&gt;500"))</f>
        <v>&gt;500</v>
      </c>
      <c r="N464" s="5">
        <v>4.0999999999999996</v>
      </c>
      <c r="O464" s="8">
        <v>154</v>
      </c>
      <c r="P464" s="9" t="str">
        <f>IF(Table1[[#This Row],[rating_count]]&gt;1000, "More than 1000", "Fewer than 1000")</f>
        <v>Fewer than 1000</v>
      </c>
      <c r="Q464" s="8">
        <f>IFERROR( VALUE(Table1[[#This Row],[rating]]) * VALUE((Table1[[#This Row],[rating_count]]/1000)), 0)</f>
        <v>0.63139999999999996</v>
      </c>
      <c r="R464" s="6">
        <f>IFERROR( VALUE(Table1[[#This Row],[actual_price]]) * VALUE(Table1[[#This Row],[rating_count]]), 0)</f>
        <v>1230460</v>
      </c>
      <c r="S464" s="5" t="s">
        <v>3888</v>
      </c>
      <c r="T464" s="5" t="s">
        <v>3889</v>
      </c>
      <c r="U464" s="5" t="s">
        <v>3890</v>
      </c>
      <c r="V464" s="5" t="s">
        <v>3891</v>
      </c>
      <c r="W464" s="5" t="s">
        <v>13040</v>
      </c>
      <c r="X464" s="5" t="s">
        <v>3892</v>
      </c>
      <c r="Y464" s="5" t="s">
        <v>3893</v>
      </c>
      <c r="Z464" s="5" t="s">
        <v>3894</v>
      </c>
    </row>
    <row r="465" spans="1:26" ht="15.75">
      <c r="A465" s="5" t="s">
        <v>3895</v>
      </c>
      <c r="B465" s="5" t="s">
        <v>3896</v>
      </c>
      <c r="C465" s="5" t="str">
        <f>LEFT(Table1[[#This Row],[product_name]], 27)</f>
        <v xml:space="preserve">PTron Newly Launched Force </v>
      </c>
      <c r="D465" s="5" t="s">
        <v>2948</v>
      </c>
      <c r="E465" s="5" t="str">
        <f>TRIM(LEFT(Table1[[#This Row],[category]], FIND("|", Table1[[#This Row],[category]]) - 1))</f>
        <v>Electronics</v>
      </c>
      <c r="F465" s="5" t="str">
        <f>TRIM(MID(Table1[[#This Row],[category]], FIND("|", Table1[[#This Row],[category]]) + 1, FIND("|", Table1[[#This Row],[category]], FIND("|", Table1[[#This Row],[category]]) + 1) - FIND("|", Table1[[#This Row],[category]]) - 1))</f>
        <v>WearableTechnology</v>
      </c>
      <c r="G465" s="5" t="e">
        <f>TRIM(MID(Table1[[#This Row],[category]], FIND("|", Table1[[#This Row],[category]], FIND("|", Table1[[#This Row],[category]]) + 1) + 1, FIND("|", Table1[[#This Row],[category]], FIND("|", Table1[[#This Row],[category]], FIND("|", Table1[[#This Row],[category]]) + 1) + 1) - FIND("|", Table1[[#This Row],[category]], FIND("|", Table1[[#This Row],[category]]) + 1) - 1))</f>
        <v>#VALUE!</v>
      </c>
      <c r="H465" s="6">
        <v>1299</v>
      </c>
      <c r="I465" s="6">
        <v>5999</v>
      </c>
      <c r="J465" s="7">
        <v>0.78</v>
      </c>
      <c r="K465" s="7" t="str">
        <f>IF(Table1[[#This Row],[discount_percentage]]&gt;=50%, "YES", "NO")</f>
        <v>YES</v>
      </c>
      <c r="L465" s="7" t="str">
        <f>IF(Table1[[#This Row],[discount_percentage]]&lt;20%, "&lt;20%", IF(Table1[[#This Row],[discount_percentage]]&lt;=40%, "20%-40%", IF(Table1[[#This Row],[discount_percentage]]&lt;=60%, "41%-60%", IF(Table1[[#This Row],[discount_percentage]]&lt;=80%, "61%-80%", "&gt;80%"))))</f>
        <v>61%-80%</v>
      </c>
      <c r="M465" s="7" t="str">
        <f>IF(Table1[[#This Row],[discounted_price]]&lt;200, "&lt;200", IF(Table1[[#This Row],[discounted_price]]&lt;=500, "200-500", "&gt;500"))</f>
        <v>&gt;500</v>
      </c>
      <c r="N465" s="5">
        <v>3.3</v>
      </c>
      <c r="O465" s="8">
        <v>4415</v>
      </c>
      <c r="P465" s="9" t="str">
        <f>IF(Table1[[#This Row],[rating_count]]&gt;1000, "More than 1000", "Fewer than 1000")</f>
        <v>More than 1000</v>
      </c>
      <c r="Q465" s="8">
        <f>IFERROR( VALUE(Table1[[#This Row],[rating]]) * VALUE((Table1[[#This Row],[rating_count]]/1000)), 0)</f>
        <v>14.5695</v>
      </c>
      <c r="R465" s="6">
        <f>IFERROR( VALUE(Table1[[#This Row],[actual_price]]) * VALUE(Table1[[#This Row],[rating_count]]), 0)</f>
        <v>26485585</v>
      </c>
      <c r="S465" s="5" t="s">
        <v>3897</v>
      </c>
      <c r="T465" s="5" t="s">
        <v>3898</v>
      </c>
      <c r="U465" s="5" t="s">
        <v>3899</v>
      </c>
      <c r="V465" s="5" t="s">
        <v>3900</v>
      </c>
      <c r="W465" s="5" t="s">
        <v>3901</v>
      </c>
      <c r="X465" s="5" t="s">
        <v>3902</v>
      </c>
      <c r="Y465" s="5" t="s">
        <v>3903</v>
      </c>
      <c r="Z465" s="5" t="s">
        <v>3904</v>
      </c>
    </row>
    <row r="466" spans="1:26" ht="15.75">
      <c r="A466" s="5" t="s">
        <v>157</v>
      </c>
      <c r="B466" s="5" t="s">
        <v>158</v>
      </c>
      <c r="C466" s="5" t="str">
        <f>LEFT(Table1[[#This Row],[product_name]], 27)</f>
        <v>MI Braided USB Type-C Cable</v>
      </c>
      <c r="D466" s="5" t="s">
        <v>18</v>
      </c>
      <c r="E466" s="5" t="str">
        <f>TRIM(LEFT(Table1[[#This Row],[category]], FIND("|", Table1[[#This Row],[category]]) - 1))</f>
        <v>Computers&amp;Accessories</v>
      </c>
      <c r="F466" s="5" t="str">
        <f>TRIM(MID(Table1[[#This Row],[category]], FIND("|", Table1[[#This Row],[category]]) + 1, FIND("|", Table1[[#This Row],[category]], FIND("|", Table1[[#This Row],[category]]) + 1) - FIND("|", Table1[[#This Row],[category]]) - 1))</f>
        <v>Accessories&amp;Peripherals</v>
      </c>
      <c r="G46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66" s="5">
        <v>349</v>
      </c>
      <c r="I466" s="6">
        <v>399</v>
      </c>
      <c r="J466" s="7">
        <v>0.13</v>
      </c>
      <c r="K466" s="7" t="str">
        <f>IF(Table1[[#This Row],[discount_percentage]]&gt;=50%, "YES", "NO")</f>
        <v>NO</v>
      </c>
      <c r="L466" s="7" t="str">
        <f>IF(Table1[[#This Row],[discount_percentage]]&lt;20%, "&lt;20%", IF(Table1[[#This Row],[discount_percentage]]&lt;=40%, "20%-40%", IF(Table1[[#This Row],[discount_percentage]]&lt;=60%, "41%-60%", IF(Table1[[#This Row],[discount_percentage]]&lt;=80%, "61%-80%", "&gt;80%"))))</f>
        <v>&lt;20%</v>
      </c>
      <c r="M466" s="7" t="str">
        <f>IF(Table1[[#This Row],[discounted_price]]&lt;200, "&lt;200", IF(Table1[[#This Row],[discounted_price]]&lt;=500, "200-500", "&gt;500"))</f>
        <v>200-500</v>
      </c>
      <c r="N466" s="5">
        <v>4.4000000000000004</v>
      </c>
      <c r="O466" s="8">
        <v>18757</v>
      </c>
      <c r="P466" s="9" t="str">
        <f>IF(Table1[[#This Row],[rating_count]]&gt;1000, "More than 1000", "Fewer than 1000")</f>
        <v>More than 1000</v>
      </c>
      <c r="Q466" s="8">
        <f>IFERROR( VALUE(Table1[[#This Row],[rating]]) * VALUE((Table1[[#This Row],[rating_count]]/1000)), 0)</f>
        <v>82.530800000000013</v>
      </c>
      <c r="R466" s="6">
        <f>IFERROR( VALUE(Table1[[#This Row],[actual_price]]) * VALUE(Table1[[#This Row],[rating_count]]), 0)</f>
        <v>7484043</v>
      </c>
      <c r="S466" s="5" t="s">
        <v>159</v>
      </c>
      <c r="T466" s="5" t="s">
        <v>160</v>
      </c>
      <c r="U466" s="5" t="s">
        <v>161</v>
      </c>
      <c r="V466" s="5" t="s">
        <v>162</v>
      </c>
      <c r="W466" s="5" t="s">
        <v>163</v>
      </c>
      <c r="X466" s="5" t="s">
        <v>3905</v>
      </c>
      <c r="Y466" s="5" t="s">
        <v>3906</v>
      </c>
      <c r="Z466" s="5" t="s">
        <v>3907</v>
      </c>
    </row>
    <row r="467" spans="1:26" ht="15.75">
      <c r="A467" s="5" t="s">
        <v>3908</v>
      </c>
      <c r="B467" s="5" t="s">
        <v>3909</v>
      </c>
      <c r="C467" s="5" t="str">
        <f>LEFT(Table1[[#This Row],[product_name]], 27)</f>
        <v>iQOO vivo Z6 5G (Dynamo Bla</v>
      </c>
      <c r="D467" s="5" t="s">
        <v>2990</v>
      </c>
      <c r="E467" s="5" t="str">
        <f>TRIM(LEFT(Table1[[#This Row],[category]], FIND("|", Table1[[#This Row],[category]]) - 1))</f>
        <v>Electronics</v>
      </c>
      <c r="F467" s="5" t="str">
        <f>TRIM(MID(Table1[[#This Row],[category]], FIND("|", Table1[[#This Row],[category]]) + 1, FIND("|", Table1[[#This Row],[category]], FIND("|", Table1[[#This Row],[category]]) + 1) - FIND("|", Table1[[#This Row],[category]]) - 1))</f>
        <v>Mobiles&amp;Accessories</v>
      </c>
      <c r="G467"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67" s="6">
        <v>16499</v>
      </c>
      <c r="I467" s="6">
        <v>20990</v>
      </c>
      <c r="J467" s="7">
        <v>0.21</v>
      </c>
      <c r="K467" s="7" t="str">
        <f>IF(Table1[[#This Row],[discount_percentage]]&gt;=50%, "YES", "NO")</f>
        <v>NO</v>
      </c>
      <c r="L467" s="7" t="str">
        <f>IF(Table1[[#This Row],[discount_percentage]]&lt;20%, "&lt;20%", IF(Table1[[#This Row],[discount_percentage]]&lt;=40%, "20%-40%", IF(Table1[[#This Row],[discount_percentage]]&lt;=60%, "41%-60%", IF(Table1[[#This Row],[discount_percentage]]&lt;=80%, "61%-80%", "&gt;80%"))))</f>
        <v>20%-40%</v>
      </c>
      <c r="M467" s="7" t="str">
        <f>IF(Table1[[#This Row],[discounted_price]]&lt;200, "&lt;200", IF(Table1[[#This Row],[discounted_price]]&lt;=500, "200-500", "&gt;500"))</f>
        <v>&gt;500</v>
      </c>
      <c r="N467" s="5">
        <v>4</v>
      </c>
      <c r="O467" s="8">
        <v>21350</v>
      </c>
      <c r="P467" s="9" t="str">
        <f>IF(Table1[[#This Row],[rating_count]]&gt;1000, "More than 1000", "Fewer than 1000")</f>
        <v>More than 1000</v>
      </c>
      <c r="Q467" s="8">
        <f>IFERROR( VALUE(Table1[[#This Row],[rating]]) * VALUE((Table1[[#This Row],[rating_count]]/1000)), 0)</f>
        <v>85.4</v>
      </c>
      <c r="R467" s="6">
        <f>IFERROR( VALUE(Table1[[#This Row],[actual_price]]) * VALUE(Table1[[#This Row],[rating_count]]), 0)</f>
        <v>448136500</v>
      </c>
      <c r="S467" s="5" t="s">
        <v>3831</v>
      </c>
      <c r="T467" s="5" t="s">
        <v>3238</v>
      </c>
      <c r="U467" s="5" t="s">
        <v>3239</v>
      </c>
      <c r="V467" s="5" t="s">
        <v>3240</v>
      </c>
      <c r="W467" s="5" t="s">
        <v>3241</v>
      </c>
      <c r="X467" s="5" t="s">
        <v>3242</v>
      </c>
      <c r="Y467" s="5" t="s">
        <v>3910</v>
      </c>
      <c r="Z467" s="5" t="s">
        <v>3911</v>
      </c>
    </row>
    <row r="468" spans="1:26" ht="15.75">
      <c r="A468" s="5" t="s">
        <v>3912</v>
      </c>
      <c r="B468" s="5" t="s">
        <v>3913</v>
      </c>
      <c r="C468" s="5" t="str">
        <f>LEFT(Table1[[#This Row],[product_name]], 27)</f>
        <v>Samsung Ehs64 Ehs64Avfwecin</v>
      </c>
      <c r="D468" s="5" t="s">
        <v>3066</v>
      </c>
      <c r="E468" s="5" t="str">
        <f>TRIM(LEFT(Table1[[#This Row],[category]], FIND("|", Table1[[#This Row],[category]]) - 1))</f>
        <v>Electronics</v>
      </c>
      <c r="F468" s="5" t="str">
        <f>TRIM(MID(Table1[[#This Row],[category]], FIND("|", Table1[[#This Row],[category]]) + 1, FIND("|", Table1[[#This Row],[category]], FIND("|", Table1[[#This Row],[category]]) + 1) - FIND("|", Table1[[#This Row],[category]]) - 1))</f>
        <v>Headphones,Earbuds&amp;Accessories</v>
      </c>
      <c r="G468" s="5" t="str">
        <f>TRIM(MID(Table1[[#This Row],[category]], FIND("|", Table1[[#This Row],[category]], FIND("|", Table1[[#This Row],[category]]) + 1) + 1, FIND("|", Table1[[#This Row],[category]], FIND("|", Table1[[#This Row],[category]], FIND("|", Table1[[#This Row],[category]]) + 1) + 1) - FIND("|", Table1[[#This Row],[category]], FIND("|", Table1[[#This Row],[category]]) + 1) - 1))</f>
        <v>Headphones</v>
      </c>
      <c r="H468" s="5">
        <v>499</v>
      </c>
      <c r="I468" s="6">
        <v>499</v>
      </c>
      <c r="J468" s="7">
        <v>0</v>
      </c>
      <c r="K468" s="7" t="str">
        <f>IF(Table1[[#This Row],[discount_percentage]]&gt;=50%, "YES", "NO")</f>
        <v>NO</v>
      </c>
      <c r="L468" s="7" t="str">
        <f>IF(Table1[[#This Row],[discount_percentage]]&lt;20%, "&lt;20%", IF(Table1[[#This Row],[discount_percentage]]&lt;=40%, "20%-40%", IF(Table1[[#This Row],[discount_percentage]]&lt;=60%, "41%-60%", IF(Table1[[#This Row],[discount_percentage]]&lt;=80%, "61%-80%", "&gt;80%"))))</f>
        <v>&lt;20%</v>
      </c>
      <c r="M468" s="7" t="str">
        <f>IF(Table1[[#This Row],[discounted_price]]&lt;200, "&lt;200", IF(Table1[[#This Row],[discounted_price]]&lt;=500, "200-500", "&gt;500"))</f>
        <v>200-500</v>
      </c>
      <c r="N468" s="5">
        <v>4.2</v>
      </c>
      <c r="O468" s="8">
        <v>31539</v>
      </c>
      <c r="P468" s="9" t="str">
        <f>IF(Table1[[#This Row],[rating_count]]&gt;1000, "More than 1000", "Fewer than 1000")</f>
        <v>More than 1000</v>
      </c>
      <c r="Q468" s="8">
        <f>IFERROR( VALUE(Table1[[#This Row],[rating]]) * VALUE((Table1[[#This Row],[rating_count]]/1000)), 0)</f>
        <v>132.46380000000002</v>
      </c>
      <c r="R468" s="6">
        <f>IFERROR( VALUE(Table1[[#This Row],[actual_price]]) * VALUE(Table1[[#This Row],[rating_count]]), 0)</f>
        <v>15737961</v>
      </c>
      <c r="S468" s="5" t="s">
        <v>3914</v>
      </c>
      <c r="T468" s="5" t="s">
        <v>3915</v>
      </c>
      <c r="U468" s="5" t="s">
        <v>3916</v>
      </c>
      <c r="V468" s="5" t="s">
        <v>3917</v>
      </c>
      <c r="W468" s="5" t="s">
        <v>3918</v>
      </c>
      <c r="X468" s="5" t="s">
        <v>3919</v>
      </c>
      <c r="Y468" s="5" t="s">
        <v>3920</v>
      </c>
      <c r="Z468" s="5" t="s">
        <v>3921</v>
      </c>
    </row>
    <row r="469" spans="1:26" ht="15.75">
      <c r="A469" s="5" t="s">
        <v>203</v>
      </c>
      <c r="B469" s="5" t="s">
        <v>204</v>
      </c>
      <c r="C469" s="5" t="str">
        <f>LEFT(Table1[[#This Row],[product_name]], 27)</f>
        <v>Duracell USB Lightning Appl</v>
      </c>
      <c r="D469" s="5" t="s">
        <v>18</v>
      </c>
      <c r="E469" s="5" t="str">
        <f>TRIM(LEFT(Table1[[#This Row],[category]], FIND("|", Table1[[#This Row],[category]]) - 1))</f>
        <v>Computers&amp;Accessories</v>
      </c>
      <c r="F469" s="5" t="str">
        <f>TRIM(MID(Table1[[#This Row],[category]], FIND("|", Table1[[#This Row],[category]]) + 1, FIND("|", Table1[[#This Row],[category]], FIND("|", Table1[[#This Row],[category]]) + 1) - FIND("|", Table1[[#This Row],[category]]) - 1))</f>
        <v>Accessories&amp;Peripherals</v>
      </c>
      <c r="G46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69" s="5">
        <v>970</v>
      </c>
      <c r="I469" s="6">
        <v>1799</v>
      </c>
      <c r="J469" s="7">
        <v>0.46</v>
      </c>
      <c r="K469" s="7" t="str">
        <f>IF(Table1[[#This Row],[discount_percentage]]&gt;=50%, "YES", "NO")</f>
        <v>NO</v>
      </c>
      <c r="L469" s="7" t="str">
        <f>IF(Table1[[#This Row],[discount_percentage]]&lt;20%, "&lt;20%", IF(Table1[[#This Row],[discount_percentage]]&lt;=40%, "20%-40%", IF(Table1[[#This Row],[discount_percentage]]&lt;=60%, "41%-60%", IF(Table1[[#This Row],[discount_percentage]]&lt;=80%, "61%-80%", "&gt;80%"))))</f>
        <v>41%-60%</v>
      </c>
      <c r="M469" s="7" t="str">
        <f>IF(Table1[[#This Row],[discounted_price]]&lt;200, "&lt;200", IF(Table1[[#This Row],[discounted_price]]&lt;=500, "200-500", "&gt;500"))</f>
        <v>&gt;500</v>
      </c>
      <c r="N469" s="5">
        <v>4.5</v>
      </c>
      <c r="O469" s="8">
        <v>815</v>
      </c>
      <c r="P469" s="9" t="str">
        <f>IF(Table1[[#This Row],[rating_count]]&gt;1000, "More than 1000", "Fewer than 1000")</f>
        <v>Fewer than 1000</v>
      </c>
      <c r="Q469" s="8">
        <f>IFERROR( VALUE(Table1[[#This Row],[rating]]) * VALUE((Table1[[#This Row],[rating_count]]/1000)), 0)</f>
        <v>3.6674999999999995</v>
      </c>
      <c r="R469" s="6">
        <f>IFERROR( VALUE(Table1[[#This Row],[actual_price]]) * VALUE(Table1[[#This Row],[rating_count]]), 0)</f>
        <v>1466185</v>
      </c>
      <c r="S469" s="5" t="s">
        <v>205</v>
      </c>
      <c r="T469" s="5" t="s">
        <v>206</v>
      </c>
      <c r="U469" s="5" t="s">
        <v>207</v>
      </c>
      <c r="V469" s="5" t="s">
        <v>208</v>
      </c>
      <c r="W469" s="5" t="s">
        <v>209</v>
      </c>
      <c r="X469" s="5" t="s">
        <v>210</v>
      </c>
      <c r="Y469" s="5" t="s">
        <v>3922</v>
      </c>
      <c r="Z469" s="5" t="s">
        <v>3923</v>
      </c>
    </row>
    <row r="470" spans="1:26" ht="15.75">
      <c r="A470" s="5" t="s">
        <v>3924</v>
      </c>
      <c r="B470" s="5" t="s">
        <v>3925</v>
      </c>
      <c r="C470" s="5" t="str">
        <f>LEFT(Table1[[#This Row],[product_name]], 27)</f>
        <v>Spigen EZ Fit Tempered Glas</v>
      </c>
      <c r="D470" s="5" t="s">
        <v>3777</v>
      </c>
      <c r="E470" s="5" t="str">
        <f>TRIM(LEFT(Table1[[#This Row],[category]], FIND("|", Table1[[#This Row],[category]]) - 1))</f>
        <v>Electronics</v>
      </c>
      <c r="F470" s="5" t="str">
        <f>TRIM(MID(Table1[[#This Row],[category]], FIND("|", Table1[[#This Row],[category]]) + 1, FIND("|", Table1[[#This Row],[category]], FIND("|", Table1[[#This Row],[category]]) + 1) - FIND("|", Table1[[#This Row],[category]]) - 1))</f>
        <v>Mobiles&amp;Accessories</v>
      </c>
      <c r="G47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70" s="5">
        <v>999</v>
      </c>
      <c r="I470" s="6">
        <v>2899</v>
      </c>
      <c r="J470" s="7">
        <v>0.66</v>
      </c>
      <c r="K470" s="7" t="str">
        <f>IF(Table1[[#This Row],[discount_percentage]]&gt;=50%, "YES", "NO")</f>
        <v>YES</v>
      </c>
      <c r="L470" s="7" t="str">
        <f>IF(Table1[[#This Row],[discount_percentage]]&lt;20%, "&lt;20%", IF(Table1[[#This Row],[discount_percentage]]&lt;=40%, "20%-40%", IF(Table1[[#This Row],[discount_percentage]]&lt;=60%, "41%-60%", IF(Table1[[#This Row],[discount_percentage]]&lt;=80%, "61%-80%", "&gt;80%"))))</f>
        <v>61%-80%</v>
      </c>
      <c r="M470" s="7" t="str">
        <f>IF(Table1[[#This Row],[discounted_price]]&lt;200, "&lt;200", IF(Table1[[#This Row],[discounted_price]]&lt;=500, "200-500", "&gt;500"))</f>
        <v>&gt;500</v>
      </c>
      <c r="N470" s="5">
        <v>4.5999999999999996</v>
      </c>
      <c r="O470" s="8">
        <v>6129</v>
      </c>
      <c r="P470" s="9" t="str">
        <f>IF(Table1[[#This Row],[rating_count]]&gt;1000, "More than 1000", "Fewer than 1000")</f>
        <v>More than 1000</v>
      </c>
      <c r="Q470" s="8">
        <f>IFERROR( VALUE(Table1[[#This Row],[rating]]) * VALUE((Table1[[#This Row],[rating_count]]/1000)), 0)</f>
        <v>28.193399999999997</v>
      </c>
      <c r="R470" s="6">
        <f>IFERROR( VALUE(Table1[[#This Row],[actual_price]]) * VALUE(Table1[[#This Row],[rating_count]]), 0)</f>
        <v>17767971</v>
      </c>
      <c r="S470" s="5" t="s">
        <v>3926</v>
      </c>
      <c r="T470" s="5" t="s">
        <v>3927</v>
      </c>
      <c r="U470" s="5" t="s">
        <v>3928</v>
      </c>
      <c r="V470" s="5" t="s">
        <v>3929</v>
      </c>
      <c r="W470" s="5" t="s">
        <v>3930</v>
      </c>
      <c r="X470" s="5" t="s">
        <v>13041</v>
      </c>
      <c r="Y470" s="5" t="s">
        <v>3931</v>
      </c>
      <c r="Z470" s="5" t="s">
        <v>3932</v>
      </c>
    </row>
    <row r="471" spans="1:26" ht="15.75">
      <c r="A471" s="5" t="s">
        <v>3933</v>
      </c>
      <c r="B471" s="5" t="s">
        <v>3934</v>
      </c>
      <c r="C471" s="5" t="str">
        <f>LEFT(Table1[[#This Row],[product_name]], 27)</f>
        <v>Samsung Galaxy M04 Dark Blu</v>
      </c>
      <c r="D471" s="5" t="s">
        <v>2990</v>
      </c>
      <c r="E471" s="5" t="str">
        <f>TRIM(LEFT(Table1[[#This Row],[category]], FIND("|", Table1[[#This Row],[category]]) - 1))</f>
        <v>Electronics</v>
      </c>
      <c r="F471" s="5" t="str">
        <f>TRIM(MID(Table1[[#This Row],[category]], FIND("|", Table1[[#This Row],[category]]) + 1, FIND("|", Table1[[#This Row],[category]], FIND("|", Table1[[#This Row],[category]]) + 1) - FIND("|", Table1[[#This Row],[category]]) - 1))</f>
        <v>Mobiles&amp;Accessories</v>
      </c>
      <c r="G47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71" s="6">
        <v>10499</v>
      </c>
      <c r="I471" s="6">
        <v>13499</v>
      </c>
      <c r="J471" s="7">
        <v>0.22</v>
      </c>
      <c r="K471" s="7" t="str">
        <f>IF(Table1[[#This Row],[discount_percentage]]&gt;=50%, "YES", "NO")</f>
        <v>NO</v>
      </c>
      <c r="L471" s="7" t="str">
        <f>IF(Table1[[#This Row],[discount_percentage]]&lt;20%, "&lt;20%", IF(Table1[[#This Row],[discount_percentage]]&lt;=40%, "20%-40%", IF(Table1[[#This Row],[discount_percentage]]&lt;=60%, "41%-60%", IF(Table1[[#This Row],[discount_percentage]]&lt;=80%, "61%-80%", "&gt;80%"))))</f>
        <v>20%-40%</v>
      </c>
      <c r="M471" s="7" t="str">
        <f>IF(Table1[[#This Row],[discounted_price]]&lt;200, "&lt;200", IF(Table1[[#This Row],[discounted_price]]&lt;=500, "200-500", "&gt;500"))</f>
        <v>&gt;500</v>
      </c>
      <c r="N471" s="5">
        <v>4.2</v>
      </c>
      <c r="O471" s="8">
        <v>284</v>
      </c>
      <c r="P471" s="9" t="str">
        <f>IF(Table1[[#This Row],[rating_count]]&gt;1000, "More than 1000", "Fewer than 1000")</f>
        <v>Fewer than 1000</v>
      </c>
      <c r="Q471" s="8">
        <f>IFERROR( VALUE(Table1[[#This Row],[rating]]) * VALUE((Table1[[#This Row],[rating_count]]/1000)), 0)</f>
        <v>1.1927999999999999</v>
      </c>
      <c r="R471" s="6">
        <f>IFERROR( VALUE(Table1[[#This Row],[actual_price]]) * VALUE(Table1[[#This Row],[rating_count]]), 0)</f>
        <v>3833716</v>
      </c>
      <c r="S471" s="5" t="s">
        <v>3077</v>
      </c>
      <c r="T471" s="5" t="s">
        <v>3078</v>
      </c>
      <c r="U471" s="5" t="s">
        <v>3079</v>
      </c>
      <c r="V471" s="5" t="s">
        <v>3080</v>
      </c>
      <c r="W471" s="5" t="s">
        <v>3081</v>
      </c>
      <c r="X471" s="5" t="s">
        <v>3082</v>
      </c>
      <c r="Y471" s="5" t="s">
        <v>3083</v>
      </c>
      <c r="Z471" s="5" t="s">
        <v>3935</v>
      </c>
    </row>
    <row r="472" spans="1:26" ht="15.75">
      <c r="A472" s="5" t="s">
        <v>178</v>
      </c>
      <c r="B472" s="5" t="s">
        <v>179</v>
      </c>
      <c r="C472" s="5" t="str">
        <f>LEFT(Table1[[#This Row],[product_name]], 27)</f>
        <v>Ambrane Unbreakable 60W / 3</v>
      </c>
      <c r="D472" s="5" t="s">
        <v>18</v>
      </c>
      <c r="E472" s="5" t="str">
        <f>TRIM(LEFT(Table1[[#This Row],[category]], FIND("|", Table1[[#This Row],[category]]) - 1))</f>
        <v>Computers&amp;Accessories</v>
      </c>
      <c r="F472" s="5" t="str">
        <f>TRIM(MID(Table1[[#This Row],[category]], FIND("|", Table1[[#This Row],[category]]) + 1, FIND("|", Table1[[#This Row],[category]], FIND("|", Table1[[#This Row],[category]]) + 1) - FIND("|", Table1[[#This Row],[category]]) - 1))</f>
        <v>Accessories&amp;Peripherals</v>
      </c>
      <c r="G47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72" s="5">
        <v>249</v>
      </c>
      <c r="I472" s="6">
        <v>399</v>
      </c>
      <c r="J472" s="7">
        <v>0.38</v>
      </c>
      <c r="K472" s="7" t="str">
        <f>IF(Table1[[#This Row],[discount_percentage]]&gt;=50%, "YES", "NO")</f>
        <v>NO</v>
      </c>
      <c r="L472" s="7" t="str">
        <f>IF(Table1[[#This Row],[discount_percentage]]&lt;20%, "&lt;20%", IF(Table1[[#This Row],[discount_percentage]]&lt;=40%, "20%-40%", IF(Table1[[#This Row],[discount_percentage]]&lt;=60%, "41%-60%", IF(Table1[[#This Row],[discount_percentage]]&lt;=80%, "61%-80%", "&gt;80%"))))</f>
        <v>20%-40%</v>
      </c>
      <c r="M472" s="7" t="str">
        <f>IF(Table1[[#This Row],[discounted_price]]&lt;200, "&lt;200", IF(Table1[[#This Row],[discounted_price]]&lt;=500, "200-500", "&gt;500"))</f>
        <v>200-500</v>
      </c>
      <c r="N472" s="5">
        <v>4</v>
      </c>
      <c r="O472" s="8">
        <v>43994</v>
      </c>
      <c r="P472" s="9" t="str">
        <f>IF(Table1[[#This Row],[rating_count]]&gt;1000, "More than 1000", "Fewer than 1000")</f>
        <v>More than 1000</v>
      </c>
      <c r="Q472" s="8">
        <f>IFERROR( VALUE(Table1[[#This Row],[rating]]) * VALUE((Table1[[#This Row],[rating_count]]/1000)), 0)</f>
        <v>175.976</v>
      </c>
      <c r="R472" s="6">
        <f>IFERROR( VALUE(Table1[[#This Row],[actual_price]]) * VALUE(Table1[[#This Row],[rating_count]]), 0)</f>
        <v>17553606</v>
      </c>
      <c r="S472" s="5" t="s">
        <v>180</v>
      </c>
      <c r="T472" s="5" t="s">
        <v>30</v>
      </c>
      <c r="U472" s="5" t="s">
        <v>31</v>
      </c>
      <c r="V472" s="5" t="s">
        <v>32</v>
      </c>
      <c r="W472" s="5" t="s">
        <v>33</v>
      </c>
      <c r="X472" s="5" t="s">
        <v>34</v>
      </c>
      <c r="Y472" s="5" t="s">
        <v>3936</v>
      </c>
      <c r="Z472" s="5" t="s">
        <v>3937</v>
      </c>
    </row>
    <row r="473" spans="1:26" ht="15.75">
      <c r="A473" s="5" t="s">
        <v>3938</v>
      </c>
      <c r="B473" s="5" t="s">
        <v>3939</v>
      </c>
      <c r="C473" s="5" t="str">
        <f>LEFT(Table1[[#This Row],[product_name]], 27)</f>
        <v>SWAPKART Flexible Mobile Ta</v>
      </c>
      <c r="D473" s="5" t="s">
        <v>3940</v>
      </c>
      <c r="E473" s="5" t="str">
        <f>TRIM(LEFT(Table1[[#This Row],[category]], FIND("|", Table1[[#This Row],[category]]) - 1))</f>
        <v>Electronics</v>
      </c>
      <c r="F473" s="5" t="str">
        <f>TRIM(MID(Table1[[#This Row],[category]], FIND("|", Table1[[#This Row],[category]]) + 1, FIND("|", Table1[[#This Row],[category]], FIND("|", Table1[[#This Row],[category]]) + 1) - FIND("|", Table1[[#This Row],[category]]) - 1))</f>
        <v>Mobiles&amp;Accessories</v>
      </c>
      <c r="G47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73" s="5">
        <v>251</v>
      </c>
      <c r="I473" s="6">
        <v>999</v>
      </c>
      <c r="J473" s="7">
        <v>0.75</v>
      </c>
      <c r="K473" s="7" t="str">
        <f>IF(Table1[[#This Row],[discount_percentage]]&gt;=50%, "YES", "NO")</f>
        <v>YES</v>
      </c>
      <c r="L473" s="7" t="str">
        <f>IF(Table1[[#This Row],[discount_percentage]]&lt;20%, "&lt;20%", IF(Table1[[#This Row],[discount_percentage]]&lt;=40%, "20%-40%", IF(Table1[[#This Row],[discount_percentage]]&lt;=60%, "41%-60%", IF(Table1[[#This Row],[discount_percentage]]&lt;=80%, "61%-80%", "&gt;80%"))))</f>
        <v>61%-80%</v>
      </c>
      <c r="M473" s="7" t="str">
        <f>IF(Table1[[#This Row],[discounted_price]]&lt;200, "&lt;200", IF(Table1[[#This Row],[discounted_price]]&lt;=500, "200-500", "&gt;500"))</f>
        <v>200-500</v>
      </c>
      <c r="N473" s="5">
        <v>3.7</v>
      </c>
      <c r="O473" s="8">
        <v>3234</v>
      </c>
      <c r="P473" s="9" t="str">
        <f>IF(Table1[[#This Row],[rating_count]]&gt;1000, "More than 1000", "Fewer than 1000")</f>
        <v>More than 1000</v>
      </c>
      <c r="Q473" s="8">
        <f>IFERROR( VALUE(Table1[[#This Row],[rating]]) * VALUE((Table1[[#This Row],[rating_count]]/1000)), 0)</f>
        <v>11.9658</v>
      </c>
      <c r="R473" s="6">
        <f>IFERROR( VALUE(Table1[[#This Row],[actual_price]]) * VALUE(Table1[[#This Row],[rating_count]]), 0)</f>
        <v>3230766</v>
      </c>
      <c r="S473" s="5" t="s">
        <v>3941</v>
      </c>
      <c r="T473" s="5" t="s">
        <v>3942</v>
      </c>
      <c r="U473" s="5" t="s">
        <v>3943</v>
      </c>
      <c r="V473" s="5" t="s">
        <v>3944</v>
      </c>
      <c r="W473" s="5" t="s">
        <v>3945</v>
      </c>
      <c r="X473" s="5" t="s">
        <v>3946</v>
      </c>
      <c r="Y473" s="5" t="s">
        <v>3947</v>
      </c>
      <c r="Z473" s="5" t="s">
        <v>3948</v>
      </c>
    </row>
    <row r="474" spans="1:26" ht="15.75">
      <c r="A474" s="5" t="s">
        <v>183</v>
      </c>
      <c r="B474" s="5" t="s">
        <v>184</v>
      </c>
      <c r="C474" s="5" t="str">
        <f>LEFT(Table1[[#This Row],[product_name]], 27)</f>
        <v>boAt Type C A325 Tangle-fre</v>
      </c>
      <c r="D474" s="5" t="s">
        <v>18</v>
      </c>
      <c r="E474" s="5" t="str">
        <f>TRIM(LEFT(Table1[[#This Row],[category]], FIND("|", Table1[[#This Row],[category]]) - 1))</f>
        <v>Computers&amp;Accessories</v>
      </c>
      <c r="F474" s="5" t="str">
        <f>TRIM(MID(Table1[[#This Row],[category]], FIND("|", Table1[[#This Row],[category]]) + 1, FIND("|", Table1[[#This Row],[category]], FIND("|", Table1[[#This Row],[category]]) + 1) - FIND("|", Table1[[#This Row],[category]]) - 1))</f>
        <v>Accessories&amp;Peripherals</v>
      </c>
      <c r="G47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74" s="5">
        <v>199</v>
      </c>
      <c r="I474" s="6">
        <v>499</v>
      </c>
      <c r="J474" s="7">
        <v>0.6</v>
      </c>
      <c r="K474" s="7" t="str">
        <f>IF(Table1[[#This Row],[discount_percentage]]&gt;=50%, "YES", "NO")</f>
        <v>YES</v>
      </c>
      <c r="L474" s="7" t="str">
        <f>IF(Table1[[#This Row],[discount_percentage]]&lt;20%, "&lt;20%", IF(Table1[[#This Row],[discount_percentage]]&lt;=40%, "20%-40%", IF(Table1[[#This Row],[discount_percentage]]&lt;=60%, "41%-60%", IF(Table1[[#This Row],[discount_percentage]]&lt;=80%, "61%-80%", "&gt;80%"))))</f>
        <v>41%-60%</v>
      </c>
      <c r="M474" s="7" t="str">
        <f>IF(Table1[[#This Row],[discounted_price]]&lt;200, "&lt;200", IF(Table1[[#This Row],[discounted_price]]&lt;=500, "200-500", "&gt;500"))</f>
        <v>&lt;200</v>
      </c>
      <c r="N474" s="5">
        <v>4.0999999999999996</v>
      </c>
      <c r="O474" s="8">
        <v>13045</v>
      </c>
      <c r="P474" s="9" t="str">
        <f>IF(Table1[[#This Row],[rating_count]]&gt;1000, "More than 1000", "Fewer than 1000")</f>
        <v>More than 1000</v>
      </c>
      <c r="Q474" s="8">
        <f>IFERROR( VALUE(Table1[[#This Row],[rating]]) * VALUE((Table1[[#This Row],[rating_count]]/1000)), 0)</f>
        <v>53.484499999999997</v>
      </c>
      <c r="R474" s="6">
        <f>IFERROR( VALUE(Table1[[#This Row],[actual_price]]) * VALUE(Table1[[#This Row],[rating_count]]), 0)</f>
        <v>6509455</v>
      </c>
      <c r="S474" s="5" t="s">
        <v>185</v>
      </c>
      <c r="T474" s="5" t="s">
        <v>3949</v>
      </c>
      <c r="U474" s="5" t="s">
        <v>3950</v>
      </c>
      <c r="V474" s="5" t="s">
        <v>3951</v>
      </c>
      <c r="W474" s="5" t="s">
        <v>3952</v>
      </c>
      <c r="X474" s="5" t="s">
        <v>3953</v>
      </c>
      <c r="Y474" s="5" t="s">
        <v>3954</v>
      </c>
      <c r="Z474" s="5" t="s">
        <v>3955</v>
      </c>
    </row>
    <row r="475" spans="1:26" ht="15.75">
      <c r="A475" s="5" t="s">
        <v>3956</v>
      </c>
      <c r="B475" s="5" t="s">
        <v>3957</v>
      </c>
      <c r="C475" s="5" t="str">
        <f>LEFT(Table1[[#This Row],[product_name]], 27)</f>
        <v>Redmi 9A Sport (Carbon Blac</v>
      </c>
      <c r="D475" s="5" t="s">
        <v>2990</v>
      </c>
      <c r="E475" s="5" t="str">
        <f>TRIM(LEFT(Table1[[#This Row],[category]], FIND("|", Table1[[#This Row],[category]]) - 1))</f>
        <v>Electronics</v>
      </c>
      <c r="F475" s="5" t="str">
        <f>TRIM(MID(Table1[[#This Row],[category]], FIND("|", Table1[[#This Row],[category]]) + 1, FIND("|", Table1[[#This Row],[category]], FIND("|", Table1[[#This Row],[category]]) + 1) - FIND("|", Table1[[#This Row],[category]]) - 1))</f>
        <v>Mobiles&amp;Accessories</v>
      </c>
      <c r="G47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75" s="6">
        <v>6499</v>
      </c>
      <c r="I475" s="6">
        <v>7999</v>
      </c>
      <c r="J475" s="7">
        <v>0.19</v>
      </c>
      <c r="K475" s="7" t="str">
        <f>IF(Table1[[#This Row],[discount_percentage]]&gt;=50%, "YES", "NO")</f>
        <v>NO</v>
      </c>
      <c r="L475" s="7" t="str">
        <f>IF(Table1[[#This Row],[discount_percentage]]&lt;20%, "&lt;20%", IF(Table1[[#This Row],[discount_percentage]]&lt;=40%, "20%-40%", IF(Table1[[#This Row],[discount_percentage]]&lt;=60%, "41%-60%", IF(Table1[[#This Row],[discount_percentage]]&lt;=80%, "61%-80%", "&gt;80%"))))</f>
        <v>&lt;20%</v>
      </c>
      <c r="M475" s="7" t="str">
        <f>IF(Table1[[#This Row],[discounted_price]]&lt;200, "&lt;200", IF(Table1[[#This Row],[discounted_price]]&lt;=500, "200-500", "&gt;500"))</f>
        <v>&gt;500</v>
      </c>
      <c r="N475" s="5">
        <v>4.0999999999999996</v>
      </c>
      <c r="O475" s="8">
        <v>313832</v>
      </c>
      <c r="P475" s="9" t="str">
        <f>IF(Table1[[#This Row],[rating_count]]&gt;1000, "More than 1000", "Fewer than 1000")</f>
        <v>More than 1000</v>
      </c>
      <c r="Q475" s="8">
        <f>IFERROR( VALUE(Table1[[#This Row],[rating]]) * VALUE((Table1[[#This Row],[rating_count]]/1000)), 0)</f>
        <v>1286.7112</v>
      </c>
      <c r="R475" s="6">
        <f>IFERROR( VALUE(Table1[[#This Row],[actual_price]]) * VALUE(Table1[[#This Row],[rating_count]]), 0)</f>
        <v>2510342168</v>
      </c>
      <c r="S475" s="5" t="s">
        <v>3958</v>
      </c>
      <c r="T475" s="5" t="s">
        <v>3253</v>
      </c>
      <c r="U475" s="5" t="s">
        <v>3254</v>
      </c>
      <c r="V475" s="5" t="s">
        <v>3255</v>
      </c>
      <c r="W475" s="5" t="s">
        <v>3256</v>
      </c>
      <c r="X475" s="5" t="s">
        <v>3257</v>
      </c>
      <c r="Y475" s="5" t="s">
        <v>3959</v>
      </c>
      <c r="Z475" s="5" t="s">
        <v>3960</v>
      </c>
    </row>
    <row r="476" spans="1:26" ht="15.75">
      <c r="A476" s="5" t="s">
        <v>3961</v>
      </c>
      <c r="B476" s="5" t="s">
        <v>3962</v>
      </c>
      <c r="C476" s="5" t="str">
        <f>LEFT(Table1[[#This Row],[product_name]], 27)</f>
        <v>Fire-Boltt Ring 3 Smart Wat</v>
      </c>
      <c r="D476" s="5" t="s">
        <v>2948</v>
      </c>
      <c r="E476" s="5" t="str">
        <f>TRIM(LEFT(Table1[[#This Row],[category]], FIND("|", Table1[[#This Row],[category]]) - 1))</f>
        <v>Electronics</v>
      </c>
      <c r="F476" s="5" t="str">
        <f>TRIM(MID(Table1[[#This Row],[category]], FIND("|", Table1[[#This Row],[category]]) + 1, FIND("|", Table1[[#This Row],[category]], FIND("|", Table1[[#This Row],[category]]) + 1) - FIND("|", Table1[[#This Row],[category]]) - 1))</f>
        <v>WearableTechnology</v>
      </c>
      <c r="G476" s="5" t="e">
        <f>TRIM(MID(Table1[[#This Row],[category]], FIND("|", Table1[[#This Row],[category]], FIND("|", Table1[[#This Row],[category]]) + 1) + 1, FIND("|", Table1[[#This Row],[category]], FIND("|", Table1[[#This Row],[category]], FIND("|", Table1[[#This Row],[category]]) + 1) + 1) - FIND("|", Table1[[#This Row],[category]], FIND("|", Table1[[#This Row],[category]]) + 1) - 1))</f>
        <v>#VALUE!</v>
      </c>
      <c r="H476" s="6">
        <v>2999</v>
      </c>
      <c r="I476" s="6">
        <v>9999</v>
      </c>
      <c r="J476" s="7">
        <v>0.7</v>
      </c>
      <c r="K476" s="7" t="str">
        <f>IF(Table1[[#This Row],[discount_percentage]]&gt;=50%, "YES", "NO")</f>
        <v>YES</v>
      </c>
      <c r="L476" s="7" t="str">
        <f>IF(Table1[[#This Row],[discount_percentage]]&lt;20%, "&lt;20%", IF(Table1[[#This Row],[discount_percentage]]&lt;=40%, "20%-40%", IF(Table1[[#This Row],[discount_percentage]]&lt;=60%, "41%-60%", IF(Table1[[#This Row],[discount_percentage]]&lt;=80%, "61%-80%", "&gt;80%"))))</f>
        <v>61%-80%</v>
      </c>
      <c r="M476" s="7" t="str">
        <f>IF(Table1[[#This Row],[discounted_price]]&lt;200, "&lt;200", IF(Table1[[#This Row],[discounted_price]]&lt;=500, "200-500", "&gt;500"))</f>
        <v>&gt;500</v>
      </c>
      <c r="N476" s="5">
        <v>4.2</v>
      </c>
      <c r="O476" s="8">
        <v>20879</v>
      </c>
      <c r="P476" s="9" t="str">
        <f>IF(Table1[[#This Row],[rating_count]]&gt;1000, "More than 1000", "Fewer than 1000")</f>
        <v>More than 1000</v>
      </c>
      <c r="Q476" s="8">
        <f>IFERROR( VALUE(Table1[[#This Row],[rating]]) * VALUE((Table1[[#This Row],[rating_count]]/1000)), 0)</f>
        <v>87.691800000000015</v>
      </c>
      <c r="R476" s="6">
        <f>IFERROR( VALUE(Table1[[#This Row],[actual_price]]) * VALUE(Table1[[#This Row],[rating_count]]), 0)</f>
        <v>208769121</v>
      </c>
      <c r="S476" s="5" t="s">
        <v>3963</v>
      </c>
      <c r="T476" s="5" t="s">
        <v>3964</v>
      </c>
      <c r="U476" s="5" t="s">
        <v>3965</v>
      </c>
      <c r="V476" s="5" t="s">
        <v>3966</v>
      </c>
      <c r="W476" s="5" t="s">
        <v>3967</v>
      </c>
      <c r="X476" s="5" t="s">
        <v>3968</v>
      </c>
      <c r="Y476" s="5" t="s">
        <v>3969</v>
      </c>
      <c r="Z476" s="5" t="s">
        <v>3970</v>
      </c>
    </row>
    <row r="477" spans="1:26" ht="15.75">
      <c r="A477" s="5" t="s">
        <v>3971</v>
      </c>
      <c r="B477" s="5" t="s">
        <v>3972</v>
      </c>
      <c r="C477" s="5" t="str">
        <f>LEFT(Table1[[#This Row],[product_name]], 27)</f>
        <v>Amozo Ultra Hybrid Camera a</v>
      </c>
      <c r="D477" s="5" t="s">
        <v>3973</v>
      </c>
      <c r="E477" s="5" t="str">
        <f>TRIM(LEFT(Table1[[#This Row],[category]], FIND("|", Table1[[#This Row],[category]]) - 1))</f>
        <v>Electronics</v>
      </c>
      <c r="F477" s="5" t="str">
        <f>TRIM(MID(Table1[[#This Row],[category]], FIND("|", Table1[[#This Row],[category]]) + 1, FIND("|", Table1[[#This Row],[category]], FIND("|", Table1[[#This Row],[category]]) + 1) - FIND("|", Table1[[#This Row],[category]]) - 1))</f>
        <v>Mobiles&amp;Accessories</v>
      </c>
      <c r="G47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77" s="5">
        <v>279</v>
      </c>
      <c r="I477" s="6">
        <v>1499</v>
      </c>
      <c r="J477" s="7">
        <v>0.81</v>
      </c>
      <c r="K477" s="7" t="str">
        <f>IF(Table1[[#This Row],[discount_percentage]]&gt;=50%, "YES", "NO")</f>
        <v>YES</v>
      </c>
      <c r="L477" s="7" t="str">
        <f>IF(Table1[[#This Row],[discount_percentage]]&lt;20%, "&lt;20%", IF(Table1[[#This Row],[discount_percentage]]&lt;=40%, "20%-40%", IF(Table1[[#This Row],[discount_percentage]]&lt;=60%, "41%-60%", IF(Table1[[#This Row],[discount_percentage]]&lt;=80%, "61%-80%", "&gt;80%"))))</f>
        <v>&gt;80%</v>
      </c>
      <c r="M477" s="7" t="str">
        <f>IF(Table1[[#This Row],[discounted_price]]&lt;200, "&lt;200", IF(Table1[[#This Row],[discounted_price]]&lt;=500, "200-500", "&gt;500"))</f>
        <v>200-500</v>
      </c>
      <c r="N477" s="5">
        <v>4.2</v>
      </c>
      <c r="O477" s="8">
        <v>2646</v>
      </c>
      <c r="P477" s="9" t="str">
        <f>IF(Table1[[#This Row],[rating_count]]&gt;1000, "More than 1000", "Fewer than 1000")</f>
        <v>More than 1000</v>
      </c>
      <c r="Q477" s="8">
        <f>IFERROR( VALUE(Table1[[#This Row],[rating]]) * VALUE((Table1[[#This Row],[rating_count]]/1000)), 0)</f>
        <v>11.113200000000001</v>
      </c>
      <c r="R477" s="6">
        <f>IFERROR( VALUE(Table1[[#This Row],[actual_price]]) * VALUE(Table1[[#This Row],[rating_count]]), 0)</f>
        <v>3966354</v>
      </c>
      <c r="S477" s="5" t="s">
        <v>3974</v>
      </c>
      <c r="T477" s="5" t="s">
        <v>3975</v>
      </c>
      <c r="U477" s="5" t="s">
        <v>3976</v>
      </c>
      <c r="V477" s="5" t="s">
        <v>3977</v>
      </c>
      <c r="W477" s="5" t="s">
        <v>3978</v>
      </c>
      <c r="X477" s="5" t="s">
        <v>3979</v>
      </c>
      <c r="Y477" s="5" t="s">
        <v>3980</v>
      </c>
      <c r="Z477" s="5" t="s">
        <v>3981</v>
      </c>
    </row>
    <row r="478" spans="1:26" ht="15.75">
      <c r="A478" s="5" t="s">
        <v>3982</v>
      </c>
      <c r="B478" s="5" t="s">
        <v>3983</v>
      </c>
      <c r="C478" s="5" t="str">
        <f>LEFT(Table1[[#This Row],[product_name]], 27)</f>
        <v>ELV Aluminum Adjustable Mob</v>
      </c>
      <c r="D478" s="5" t="s">
        <v>3495</v>
      </c>
      <c r="E478" s="5" t="str">
        <f>TRIM(LEFT(Table1[[#This Row],[category]], FIND("|", Table1[[#This Row],[category]]) - 1))</f>
        <v>Electronics</v>
      </c>
      <c r="F478" s="5" t="str">
        <f>TRIM(MID(Table1[[#This Row],[category]], FIND("|", Table1[[#This Row],[category]]) + 1, FIND("|", Table1[[#This Row],[category]], FIND("|", Table1[[#This Row],[category]]) + 1) - FIND("|", Table1[[#This Row],[category]]) - 1))</f>
        <v>Mobiles&amp;Accessories</v>
      </c>
      <c r="G47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78" s="5">
        <v>269</v>
      </c>
      <c r="I478" s="6">
        <v>1499</v>
      </c>
      <c r="J478" s="7">
        <v>0.82</v>
      </c>
      <c r="K478" s="7" t="str">
        <f>IF(Table1[[#This Row],[discount_percentage]]&gt;=50%, "YES", "NO")</f>
        <v>YES</v>
      </c>
      <c r="L478" s="7" t="str">
        <f>IF(Table1[[#This Row],[discount_percentage]]&lt;20%, "&lt;20%", IF(Table1[[#This Row],[discount_percentage]]&lt;=40%, "20%-40%", IF(Table1[[#This Row],[discount_percentage]]&lt;=60%, "41%-60%", IF(Table1[[#This Row],[discount_percentage]]&lt;=80%, "61%-80%", "&gt;80%"))))</f>
        <v>&gt;80%</v>
      </c>
      <c r="M478" s="7" t="str">
        <f>IF(Table1[[#This Row],[discounted_price]]&lt;200, "&lt;200", IF(Table1[[#This Row],[discounted_price]]&lt;=500, "200-500", "&gt;500"))</f>
        <v>200-500</v>
      </c>
      <c r="N478" s="5">
        <v>4.5</v>
      </c>
      <c r="O478" s="8">
        <v>28978</v>
      </c>
      <c r="P478" s="9" t="str">
        <f>IF(Table1[[#This Row],[rating_count]]&gt;1000, "More than 1000", "Fewer than 1000")</f>
        <v>More than 1000</v>
      </c>
      <c r="Q478" s="8">
        <f>IFERROR( VALUE(Table1[[#This Row],[rating]]) * VALUE((Table1[[#This Row],[rating_count]]/1000)), 0)</f>
        <v>130.40100000000001</v>
      </c>
      <c r="R478" s="6">
        <f>IFERROR( VALUE(Table1[[#This Row],[actual_price]]) * VALUE(Table1[[#This Row],[rating_count]]), 0)</f>
        <v>43438022</v>
      </c>
      <c r="S478" s="5" t="s">
        <v>3984</v>
      </c>
      <c r="T478" s="5" t="s">
        <v>3985</v>
      </c>
      <c r="U478" s="5" t="s">
        <v>3986</v>
      </c>
      <c r="V478" s="5" t="s">
        <v>3987</v>
      </c>
      <c r="W478" s="5" t="s">
        <v>3988</v>
      </c>
      <c r="X478" s="5" t="s">
        <v>3989</v>
      </c>
      <c r="Y478" s="5" t="s">
        <v>3990</v>
      </c>
      <c r="Z478" s="5" t="s">
        <v>3991</v>
      </c>
    </row>
    <row r="479" spans="1:26" ht="15.75">
      <c r="A479" s="5" t="s">
        <v>3992</v>
      </c>
      <c r="B479" s="5" t="s">
        <v>3993</v>
      </c>
      <c r="C479" s="5" t="str">
        <f>LEFT(Table1[[#This Row],[product_name]], 27)</f>
        <v xml:space="preserve">Tecno Spark 9 (Sky Mirror, </v>
      </c>
      <c r="D479" s="5" t="s">
        <v>2990</v>
      </c>
      <c r="E479" s="5" t="str">
        <f>TRIM(LEFT(Table1[[#This Row],[category]], FIND("|", Table1[[#This Row],[category]]) - 1))</f>
        <v>Electronics</v>
      </c>
      <c r="F479" s="5" t="str">
        <f>TRIM(MID(Table1[[#This Row],[category]], FIND("|", Table1[[#This Row],[category]]) + 1, FIND("|", Table1[[#This Row],[category]], FIND("|", Table1[[#This Row],[category]]) + 1) - FIND("|", Table1[[#This Row],[category]]) - 1))</f>
        <v>Mobiles&amp;Accessories</v>
      </c>
      <c r="G479"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79" s="6">
        <v>8999</v>
      </c>
      <c r="I479" s="6">
        <v>13499</v>
      </c>
      <c r="J479" s="7">
        <v>0.33</v>
      </c>
      <c r="K479" s="7" t="str">
        <f>IF(Table1[[#This Row],[discount_percentage]]&gt;=50%, "YES", "NO")</f>
        <v>NO</v>
      </c>
      <c r="L479" s="7" t="str">
        <f>IF(Table1[[#This Row],[discount_percentage]]&lt;20%, "&lt;20%", IF(Table1[[#This Row],[discount_percentage]]&lt;=40%, "20%-40%", IF(Table1[[#This Row],[discount_percentage]]&lt;=60%, "41%-60%", IF(Table1[[#This Row],[discount_percentage]]&lt;=80%, "61%-80%", "&gt;80%"))))</f>
        <v>20%-40%</v>
      </c>
      <c r="M479" s="7" t="str">
        <f>IF(Table1[[#This Row],[discounted_price]]&lt;200, "&lt;200", IF(Table1[[#This Row],[discounted_price]]&lt;=500, "200-500", "&gt;500"))</f>
        <v>&gt;500</v>
      </c>
      <c r="N479" s="5">
        <v>3.8</v>
      </c>
      <c r="O479" s="8">
        <v>3145</v>
      </c>
      <c r="P479" s="9" t="str">
        <f>IF(Table1[[#This Row],[rating_count]]&gt;1000, "More than 1000", "Fewer than 1000")</f>
        <v>More than 1000</v>
      </c>
      <c r="Q479" s="8">
        <f>IFERROR( VALUE(Table1[[#This Row],[rating]]) * VALUE((Table1[[#This Row],[rating_count]]/1000)), 0)</f>
        <v>11.950999999999999</v>
      </c>
      <c r="R479" s="6">
        <f>IFERROR( VALUE(Table1[[#This Row],[actual_price]]) * VALUE(Table1[[#This Row],[rating_count]]), 0)</f>
        <v>42454355</v>
      </c>
      <c r="S479" s="5" t="s">
        <v>3994</v>
      </c>
      <c r="T479" s="5" t="s">
        <v>3995</v>
      </c>
      <c r="U479" s="5" t="s">
        <v>3996</v>
      </c>
      <c r="V479" s="5" t="s">
        <v>3997</v>
      </c>
      <c r="W479" s="5" t="s">
        <v>3998</v>
      </c>
      <c r="X479" s="5" t="s">
        <v>3999</v>
      </c>
      <c r="Y479" s="5" t="s">
        <v>4000</v>
      </c>
      <c r="Z479" s="5" t="s">
        <v>4001</v>
      </c>
    </row>
    <row r="480" spans="1:26" ht="15.75">
      <c r="A480" s="5" t="s">
        <v>233</v>
      </c>
      <c r="B480" s="5" t="s">
        <v>234</v>
      </c>
      <c r="C480" s="5" t="str">
        <f>LEFT(Table1[[#This Row],[product_name]], 27)</f>
        <v>Flix Micro Usb Cable For Sm</v>
      </c>
      <c r="D480" s="5" t="s">
        <v>18</v>
      </c>
      <c r="E480" s="5" t="str">
        <f>TRIM(LEFT(Table1[[#This Row],[category]], FIND("|", Table1[[#This Row],[category]]) - 1))</f>
        <v>Computers&amp;Accessories</v>
      </c>
      <c r="F480" s="5" t="str">
        <f>TRIM(MID(Table1[[#This Row],[category]], FIND("|", Table1[[#This Row],[category]]) + 1, FIND("|", Table1[[#This Row],[category]], FIND("|", Table1[[#This Row],[category]]) + 1) - FIND("|", Table1[[#This Row],[category]]) - 1))</f>
        <v>Accessories&amp;Peripherals</v>
      </c>
      <c r="G48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80" s="5">
        <v>59</v>
      </c>
      <c r="I480" s="6">
        <v>199</v>
      </c>
      <c r="J480" s="7">
        <v>0.7</v>
      </c>
      <c r="K480" s="7" t="str">
        <f>IF(Table1[[#This Row],[discount_percentage]]&gt;=50%, "YES", "NO")</f>
        <v>YES</v>
      </c>
      <c r="L480" s="7" t="str">
        <f>IF(Table1[[#This Row],[discount_percentage]]&lt;20%, "&lt;20%", IF(Table1[[#This Row],[discount_percentage]]&lt;=40%, "20%-40%", IF(Table1[[#This Row],[discount_percentage]]&lt;=60%, "41%-60%", IF(Table1[[#This Row],[discount_percentage]]&lt;=80%, "61%-80%", "&gt;80%"))))</f>
        <v>61%-80%</v>
      </c>
      <c r="M480" s="7" t="str">
        <f>IF(Table1[[#This Row],[discounted_price]]&lt;200, "&lt;200", IF(Table1[[#This Row],[discounted_price]]&lt;=500, "200-500", "&gt;500"))</f>
        <v>&lt;200</v>
      </c>
      <c r="N480" s="5">
        <v>4</v>
      </c>
      <c r="O480" s="8">
        <v>9377</v>
      </c>
      <c r="P480" s="9" t="str">
        <f>IF(Table1[[#This Row],[rating_count]]&gt;1000, "More than 1000", "Fewer than 1000")</f>
        <v>More than 1000</v>
      </c>
      <c r="Q480" s="8">
        <f>IFERROR( VALUE(Table1[[#This Row],[rating]]) * VALUE((Table1[[#This Row],[rating_count]]/1000)), 0)</f>
        <v>37.508000000000003</v>
      </c>
      <c r="R480" s="6">
        <f>IFERROR( VALUE(Table1[[#This Row],[actual_price]]) * VALUE(Table1[[#This Row],[rating_count]]), 0)</f>
        <v>1866023</v>
      </c>
      <c r="S480" s="5" t="s">
        <v>235</v>
      </c>
      <c r="T480" s="5" t="s">
        <v>236</v>
      </c>
      <c r="U480" s="5" t="s">
        <v>237</v>
      </c>
      <c r="V480" s="5" t="s">
        <v>238</v>
      </c>
      <c r="W480" s="5" t="s">
        <v>239</v>
      </c>
      <c r="X480" s="5" t="s">
        <v>240</v>
      </c>
      <c r="Y480" s="5" t="s">
        <v>4002</v>
      </c>
      <c r="Z480" s="5" t="s">
        <v>4003</v>
      </c>
    </row>
    <row r="481" spans="1:26" ht="15.75">
      <c r="A481" s="5" t="s">
        <v>4004</v>
      </c>
      <c r="B481" s="5" t="s">
        <v>4005</v>
      </c>
      <c r="C481" s="5" t="str">
        <f>LEFT(Table1[[#This Row],[product_name]], 27)</f>
        <v>JBL C100SI Wired In Ear Hea</v>
      </c>
      <c r="D481" s="5" t="s">
        <v>3066</v>
      </c>
      <c r="E481" s="5" t="str">
        <f>TRIM(LEFT(Table1[[#This Row],[category]], FIND("|", Table1[[#This Row],[category]]) - 1))</f>
        <v>Electronics</v>
      </c>
      <c r="F481" s="5" t="str">
        <f>TRIM(MID(Table1[[#This Row],[category]], FIND("|", Table1[[#This Row],[category]]) + 1, FIND("|", Table1[[#This Row],[category]], FIND("|", Table1[[#This Row],[category]]) + 1) - FIND("|", Table1[[#This Row],[category]]) - 1))</f>
        <v>Headphones,Earbuds&amp;Accessories</v>
      </c>
      <c r="G481" s="5" t="str">
        <f>TRIM(MID(Table1[[#This Row],[category]], FIND("|", Table1[[#This Row],[category]], FIND("|", Table1[[#This Row],[category]]) + 1) + 1, FIND("|", Table1[[#This Row],[category]], FIND("|", Table1[[#This Row],[category]], FIND("|", Table1[[#This Row],[category]]) + 1) + 1) - FIND("|", Table1[[#This Row],[category]], FIND("|", Table1[[#This Row],[category]]) + 1) - 1))</f>
        <v>Headphones</v>
      </c>
      <c r="H481" s="5">
        <v>599</v>
      </c>
      <c r="I481" s="6">
        <v>1299</v>
      </c>
      <c r="J481" s="7">
        <v>0.54</v>
      </c>
      <c r="K481" s="7" t="str">
        <f>IF(Table1[[#This Row],[discount_percentage]]&gt;=50%, "YES", "NO")</f>
        <v>YES</v>
      </c>
      <c r="L481" s="7" t="str">
        <f>IF(Table1[[#This Row],[discount_percentage]]&lt;20%, "&lt;20%", IF(Table1[[#This Row],[discount_percentage]]&lt;=40%, "20%-40%", IF(Table1[[#This Row],[discount_percentage]]&lt;=60%, "41%-60%", IF(Table1[[#This Row],[discount_percentage]]&lt;=80%, "61%-80%", "&gt;80%"))))</f>
        <v>41%-60%</v>
      </c>
      <c r="M481" s="7" t="str">
        <f>IF(Table1[[#This Row],[discounted_price]]&lt;200, "&lt;200", IF(Table1[[#This Row],[discounted_price]]&lt;=500, "200-500", "&gt;500"))</f>
        <v>&gt;500</v>
      </c>
      <c r="N481" s="5">
        <v>4.0999999999999996</v>
      </c>
      <c r="O481" s="8">
        <v>192589</v>
      </c>
      <c r="P481" s="9" t="str">
        <f>IF(Table1[[#This Row],[rating_count]]&gt;1000, "More than 1000", "Fewer than 1000")</f>
        <v>More than 1000</v>
      </c>
      <c r="Q481" s="8">
        <f>IFERROR( VALUE(Table1[[#This Row],[rating]]) * VALUE((Table1[[#This Row],[rating_count]]/1000)), 0)</f>
        <v>789.61489999999992</v>
      </c>
      <c r="R481" s="6">
        <f>IFERROR( VALUE(Table1[[#This Row],[actual_price]]) * VALUE(Table1[[#This Row],[rating_count]]), 0)</f>
        <v>250173111</v>
      </c>
      <c r="S481" s="5" t="s">
        <v>4006</v>
      </c>
      <c r="T481" s="5" t="s">
        <v>3068</v>
      </c>
      <c r="U481" s="5" t="s">
        <v>3069</v>
      </c>
      <c r="V481" s="5" t="s">
        <v>3070</v>
      </c>
      <c r="W481" s="5" t="s">
        <v>3071</v>
      </c>
      <c r="X481" s="5" t="s">
        <v>3072</v>
      </c>
      <c r="Y481" s="5" t="s">
        <v>4007</v>
      </c>
      <c r="Z481" s="5" t="s">
        <v>4008</v>
      </c>
    </row>
    <row r="482" spans="1:26" ht="15.75">
      <c r="A482" s="5" t="s">
        <v>4009</v>
      </c>
      <c r="B482" s="5" t="s">
        <v>4010</v>
      </c>
      <c r="C482" s="5" t="str">
        <f>LEFT(Table1[[#This Row],[product_name]], 27)</f>
        <v>Tukzer Capacitive Stylus Pe</v>
      </c>
      <c r="D482" s="5" t="s">
        <v>3867</v>
      </c>
      <c r="E482" s="5" t="str">
        <f>TRIM(LEFT(Table1[[#This Row],[category]], FIND("|", Table1[[#This Row],[category]]) - 1))</f>
        <v>Electronics</v>
      </c>
      <c r="F482" s="5" t="str">
        <f>TRIM(MID(Table1[[#This Row],[category]], FIND("|", Table1[[#This Row],[category]]) + 1, FIND("|", Table1[[#This Row],[category]], FIND("|", Table1[[#This Row],[category]]) + 1) - FIND("|", Table1[[#This Row],[category]]) - 1))</f>
        <v>Mobiles&amp;Accessories</v>
      </c>
      <c r="G48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82" s="5">
        <v>349</v>
      </c>
      <c r="I482" s="6">
        <v>999</v>
      </c>
      <c r="J482" s="7">
        <v>0.65</v>
      </c>
      <c r="K482" s="7" t="str">
        <f>IF(Table1[[#This Row],[discount_percentage]]&gt;=50%, "YES", "NO")</f>
        <v>YES</v>
      </c>
      <c r="L482" s="7" t="str">
        <f>IF(Table1[[#This Row],[discount_percentage]]&lt;20%, "&lt;20%", IF(Table1[[#This Row],[discount_percentage]]&lt;=40%, "20%-40%", IF(Table1[[#This Row],[discount_percentage]]&lt;=60%, "41%-60%", IF(Table1[[#This Row],[discount_percentage]]&lt;=80%, "61%-80%", "&gt;80%"))))</f>
        <v>61%-80%</v>
      </c>
      <c r="M482" s="7" t="str">
        <f>IF(Table1[[#This Row],[discounted_price]]&lt;200, "&lt;200", IF(Table1[[#This Row],[discounted_price]]&lt;=500, "200-500", "&gt;500"))</f>
        <v>200-500</v>
      </c>
      <c r="N482" s="5">
        <v>3.8</v>
      </c>
      <c r="O482" s="8">
        <v>16557</v>
      </c>
      <c r="P482" s="9" t="str">
        <f>IF(Table1[[#This Row],[rating_count]]&gt;1000, "More than 1000", "Fewer than 1000")</f>
        <v>More than 1000</v>
      </c>
      <c r="Q482" s="8">
        <f>IFERROR( VALUE(Table1[[#This Row],[rating]]) * VALUE((Table1[[#This Row],[rating_count]]/1000)), 0)</f>
        <v>62.916599999999988</v>
      </c>
      <c r="R482" s="6">
        <f>IFERROR( VALUE(Table1[[#This Row],[actual_price]]) * VALUE(Table1[[#This Row],[rating_count]]), 0)</f>
        <v>16540443</v>
      </c>
      <c r="S482" s="5" t="s">
        <v>4011</v>
      </c>
      <c r="T482" s="5" t="s">
        <v>4012</v>
      </c>
      <c r="U482" s="5" t="s">
        <v>4013</v>
      </c>
      <c r="V482" s="5" t="s">
        <v>4014</v>
      </c>
      <c r="W482" s="5" t="s">
        <v>4015</v>
      </c>
      <c r="X482" s="5" t="s">
        <v>4016</v>
      </c>
      <c r="Y482" s="5" t="s">
        <v>4017</v>
      </c>
      <c r="Z482" s="5" t="s">
        <v>4018</v>
      </c>
    </row>
    <row r="483" spans="1:26" ht="15.75">
      <c r="A483" s="5" t="s">
        <v>4019</v>
      </c>
      <c r="B483" s="5" t="s">
        <v>3462</v>
      </c>
      <c r="C483" s="5" t="str">
        <f>LEFT(Table1[[#This Row],[product_name]], 27)</f>
        <v>Samsung Galaxy M13 5G (Aqua</v>
      </c>
      <c r="D483" s="5" t="s">
        <v>2990</v>
      </c>
      <c r="E483" s="5" t="str">
        <f>TRIM(LEFT(Table1[[#This Row],[category]], FIND("|", Table1[[#This Row],[category]]) - 1))</f>
        <v>Electronics</v>
      </c>
      <c r="F483" s="5" t="str">
        <f>TRIM(MID(Table1[[#This Row],[category]], FIND("|", Table1[[#This Row],[category]]) + 1, FIND("|", Table1[[#This Row],[category]], FIND("|", Table1[[#This Row],[category]]) + 1) - FIND("|", Table1[[#This Row],[category]]) - 1))</f>
        <v>Mobiles&amp;Accessories</v>
      </c>
      <c r="G48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83" s="6">
        <v>13999</v>
      </c>
      <c r="I483" s="6">
        <v>19499</v>
      </c>
      <c r="J483" s="7">
        <v>0.28000000000000003</v>
      </c>
      <c r="K483" s="7" t="str">
        <f>IF(Table1[[#This Row],[discount_percentage]]&gt;=50%, "YES", "NO")</f>
        <v>NO</v>
      </c>
      <c r="L483" s="7" t="str">
        <f>IF(Table1[[#This Row],[discount_percentage]]&lt;20%, "&lt;20%", IF(Table1[[#This Row],[discount_percentage]]&lt;=40%, "20%-40%", IF(Table1[[#This Row],[discount_percentage]]&lt;=60%, "41%-60%", IF(Table1[[#This Row],[discount_percentage]]&lt;=80%, "61%-80%", "&gt;80%"))))</f>
        <v>20%-40%</v>
      </c>
      <c r="M483" s="7" t="str">
        <f>IF(Table1[[#This Row],[discounted_price]]&lt;200, "&lt;200", IF(Table1[[#This Row],[discounted_price]]&lt;=500, "200-500", "&gt;500"))</f>
        <v>&gt;500</v>
      </c>
      <c r="N483" s="5">
        <v>4.0999999999999996</v>
      </c>
      <c r="O483" s="8">
        <v>18998</v>
      </c>
      <c r="P483" s="9" t="str">
        <f>IF(Table1[[#This Row],[rating_count]]&gt;1000, "More than 1000", "Fewer than 1000")</f>
        <v>More than 1000</v>
      </c>
      <c r="Q483" s="8">
        <f>IFERROR( VALUE(Table1[[#This Row],[rating]]) * VALUE((Table1[[#This Row],[rating_count]]/1000)), 0)</f>
        <v>77.891800000000003</v>
      </c>
      <c r="R483" s="6">
        <f>IFERROR( VALUE(Table1[[#This Row],[actual_price]]) * VALUE(Table1[[#This Row],[rating_count]]), 0)</f>
        <v>370442002</v>
      </c>
      <c r="S483" s="5" t="s">
        <v>3463</v>
      </c>
      <c r="T483" s="5" t="s">
        <v>3209</v>
      </c>
      <c r="U483" s="5" t="s">
        <v>3210</v>
      </c>
      <c r="V483" s="5" t="s">
        <v>3211</v>
      </c>
      <c r="W483" s="5" t="s">
        <v>3212</v>
      </c>
      <c r="X483" s="5" t="s">
        <v>3213</v>
      </c>
      <c r="Y483" s="5" t="s">
        <v>3464</v>
      </c>
      <c r="Z483" s="5" t="s">
        <v>4020</v>
      </c>
    </row>
    <row r="484" spans="1:26" ht="15.75">
      <c r="A484" s="5" t="s">
        <v>4021</v>
      </c>
      <c r="B484" s="5" t="s">
        <v>4022</v>
      </c>
      <c r="C484" s="5" t="str">
        <f>LEFT(Table1[[#This Row],[product_name]], 27)</f>
        <v>Tukzer Capacitive Stylus Pe</v>
      </c>
      <c r="D484" s="5" t="s">
        <v>3867</v>
      </c>
      <c r="E484" s="5" t="str">
        <f>TRIM(LEFT(Table1[[#This Row],[category]], FIND("|", Table1[[#This Row],[category]]) - 1))</f>
        <v>Electronics</v>
      </c>
      <c r="F484" s="5" t="str">
        <f>TRIM(MID(Table1[[#This Row],[category]], FIND("|", Table1[[#This Row],[category]]) + 1, FIND("|", Table1[[#This Row],[category]], FIND("|", Table1[[#This Row],[category]]) + 1) - FIND("|", Table1[[#This Row],[category]]) - 1))</f>
        <v>Mobiles&amp;Accessories</v>
      </c>
      <c r="G48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84" s="5">
        <v>349</v>
      </c>
      <c r="I484" s="6">
        <v>999</v>
      </c>
      <c r="J484" s="7">
        <v>0.65</v>
      </c>
      <c r="K484" s="7" t="str">
        <f>IF(Table1[[#This Row],[discount_percentage]]&gt;=50%, "YES", "NO")</f>
        <v>YES</v>
      </c>
      <c r="L484" s="7" t="str">
        <f>IF(Table1[[#This Row],[discount_percentage]]&lt;20%, "&lt;20%", IF(Table1[[#This Row],[discount_percentage]]&lt;=40%, "20%-40%", IF(Table1[[#This Row],[discount_percentage]]&lt;=60%, "41%-60%", IF(Table1[[#This Row],[discount_percentage]]&lt;=80%, "61%-80%", "&gt;80%"))))</f>
        <v>61%-80%</v>
      </c>
      <c r="M484" s="7" t="str">
        <f>IF(Table1[[#This Row],[discounted_price]]&lt;200, "&lt;200", IF(Table1[[#This Row],[discounted_price]]&lt;=500, "200-500", "&gt;500"))</f>
        <v>200-500</v>
      </c>
      <c r="N484" s="5">
        <v>3.8</v>
      </c>
      <c r="O484" s="8">
        <v>16557</v>
      </c>
      <c r="P484" s="9" t="str">
        <f>IF(Table1[[#This Row],[rating_count]]&gt;1000, "More than 1000", "Fewer than 1000")</f>
        <v>More than 1000</v>
      </c>
      <c r="Q484" s="8">
        <f>IFERROR( VALUE(Table1[[#This Row],[rating]]) * VALUE((Table1[[#This Row],[rating_count]]/1000)), 0)</f>
        <v>62.916599999999988</v>
      </c>
      <c r="R484" s="6">
        <f>IFERROR( VALUE(Table1[[#This Row],[actual_price]]) * VALUE(Table1[[#This Row],[rating_count]]), 0)</f>
        <v>16540443</v>
      </c>
      <c r="S484" s="5" t="s">
        <v>4023</v>
      </c>
      <c r="T484" s="5" t="s">
        <v>4012</v>
      </c>
      <c r="U484" s="5" t="s">
        <v>4013</v>
      </c>
      <c r="V484" s="5" t="s">
        <v>4014</v>
      </c>
      <c r="W484" s="5" t="s">
        <v>4015</v>
      </c>
      <c r="X484" s="5" t="s">
        <v>4016</v>
      </c>
      <c r="Y484" s="5" t="s">
        <v>4024</v>
      </c>
      <c r="Z484" s="5" t="s">
        <v>4025</v>
      </c>
    </row>
    <row r="485" spans="1:26" ht="15.75">
      <c r="A485" s="5" t="s">
        <v>4026</v>
      </c>
      <c r="B485" s="5" t="s">
        <v>4027</v>
      </c>
      <c r="C485" s="5" t="str">
        <f>LEFT(Table1[[#This Row],[product_name]], 27)</f>
        <v>Mi 10W Wall Charger for Mob</v>
      </c>
      <c r="D485" s="5" t="s">
        <v>3162</v>
      </c>
      <c r="E485" s="5" t="str">
        <f>TRIM(LEFT(Table1[[#This Row],[category]], FIND("|", Table1[[#This Row],[category]]) - 1))</f>
        <v>Electronics</v>
      </c>
      <c r="F485" s="5" t="str">
        <f>TRIM(MID(Table1[[#This Row],[category]], FIND("|", Table1[[#This Row],[category]]) + 1, FIND("|", Table1[[#This Row],[category]], FIND("|", Table1[[#This Row],[category]]) + 1) - FIND("|", Table1[[#This Row],[category]]) - 1))</f>
        <v>Mobiles&amp;Accessories</v>
      </c>
      <c r="G48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85" s="5">
        <v>499</v>
      </c>
      <c r="I485" s="6">
        <v>599</v>
      </c>
      <c r="J485" s="7">
        <v>0.17</v>
      </c>
      <c r="K485" s="7" t="str">
        <f>IF(Table1[[#This Row],[discount_percentage]]&gt;=50%, "YES", "NO")</f>
        <v>NO</v>
      </c>
      <c r="L485" s="7" t="str">
        <f>IF(Table1[[#This Row],[discount_percentage]]&lt;20%, "&lt;20%", IF(Table1[[#This Row],[discount_percentage]]&lt;=40%, "20%-40%", IF(Table1[[#This Row],[discount_percentage]]&lt;=60%, "41%-60%", IF(Table1[[#This Row],[discount_percentage]]&lt;=80%, "61%-80%", "&gt;80%"))))</f>
        <v>&lt;20%</v>
      </c>
      <c r="M485" s="7" t="str">
        <f>IF(Table1[[#This Row],[discounted_price]]&lt;200, "&lt;200", IF(Table1[[#This Row],[discounted_price]]&lt;=500, "200-500", "&gt;500"))</f>
        <v>200-500</v>
      </c>
      <c r="N485" s="5">
        <v>4.2</v>
      </c>
      <c r="O485" s="8">
        <v>21916</v>
      </c>
      <c r="P485" s="9" t="str">
        <f>IF(Table1[[#This Row],[rating_count]]&gt;1000, "More than 1000", "Fewer than 1000")</f>
        <v>More than 1000</v>
      </c>
      <c r="Q485" s="8">
        <f>IFERROR( VALUE(Table1[[#This Row],[rating]]) * VALUE((Table1[[#This Row],[rating_count]]/1000)), 0)</f>
        <v>92.047200000000004</v>
      </c>
      <c r="R485" s="6">
        <f>IFERROR( VALUE(Table1[[#This Row],[actual_price]]) * VALUE(Table1[[#This Row],[rating_count]]), 0)</f>
        <v>13127684</v>
      </c>
      <c r="S485" s="5" t="s">
        <v>4028</v>
      </c>
      <c r="T485" s="5" t="s">
        <v>4029</v>
      </c>
      <c r="U485" s="5" t="s">
        <v>4030</v>
      </c>
      <c r="V485" s="5" t="s">
        <v>4031</v>
      </c>
      <c r="W485" s="5" t="s">
        <v>4032</v>
      </c>
      <c r="X485" s="5" t="s">
        <v>4033</v>
      </c>
      <c r="Y485" s="5" t="s">
        <v>4034</v>
      </c>
      <c r="Z485" s="5" t="s">
        <v>4035</v>
      </c>
    </row>
    <row r="486" spans="1:26" ht="15.75">
      <c r="A486" s="5" t="s">
        <v>4036</v>
      </c>
      <c r="B486" s="5" t="s">
        <v>3221</v>
      </c>
      <c r="C486" s="5" t="str">
        <f>LEFT(Table1[[#This Row],[product_name]], 27)</f>
        <v>Fire-Boltt India's No 1 Sma</v>
      </c>
      <c r="D486" s="5" t="s">
        <v>2948</v>
      </c>
      <c r="E486" s="5" t="str">
        <f>TRIM(LEFT(Table1[[#This Row],[category]], FIND("|", Table1[[#This Row],[category]]) - 1))</f>
        <v>Electronics</v>
      </c>
      <c r="F486" s="5" t="str">
        <f>TRIM(MID(Table1[[#This Row],[category]], FIND("|", Table1[[#This Row],[category]]) + 1, FIND("|", Table1[[#This Row],[category]], FIND("|", Table1[[#This Row],[category]]) + 1) - FIND("|", Table1[[#This Row],[category]]) - 1))</f>
        <v>WearableTechnology</v>
      </c>
      <c r="G486" s="5" t="e">
        <f>TRIM(MID(Table1[[#This Row],[category]], FIND("|", Table1[[#This Row],[category]], FIND("|", Table1[[#This Row],[category]]) + 1) + 1, FIND("|", Table1[[#This Row],[category]], FIND("|", Table1[[#This Row],[category]], FIND("|", Table1[[#This Row],[category]]) + 1) + 1) - FIND("|", Table1[[#This Row],[category]], FIND("|", Table1[[#This Row],[category]]) + 1) - 1))</f>
        <v>#VALUE!</v>
      </c>
      <c r="H486" s="6">
        <v>2199</v>
      </c>
      <c r="I486" s="6">
        <v>9999</v>
      </c>
      <c r="J486" s="7">
        <v>0.78</v>
      </c>
      <c r="K486" s="7" t="str">
        <f>IF(Table1[[#This Row],[discount_percentage]]&gt;=50%, "YES", "NO")</f>
        <v>YES</v>
      </c>
      <c r="L486" s="7" t="str">
        <f>IF(Table1[[#This Row],[discount_percentage]]&lt;20%, "&lt;20%", IF(Table1[[#This Row],[discount_percentage]]&lt;=40%, "20%-40%", IF(Table1[[#This Row],[discount_percentage]]&lt;=60%, "41%-60%", IF(Table1[[#This Row],[discount_percentage]]&lt;=80%, "61%-80%", "&gt;80%"))))</f>
        <v>61%-80%</v>
      </c>
      <c r="M486" s="7" t="str">
        <f>IF(Table1[[#This Row],[discounted_price]]&lt;200, "&lt;200", IF(Table1[[#This Row],[discounted_price]]&lt;=500, "200-500", "&gt;500"))</f>
        <v>&gt;500</v>
      </c>
      <c r="N486" s="5">
        <v>4.2</v>
      </c>
      <c r="O486" s="8">
        <v>29472</v>
      </c>
      <c r="P486" s="9" t="str">
        <f>IF(Table1[[#This Row],[rating_count]]&gt;1000, "More than 1000", "Fewer than 1000")</f>
        <v>More than 1000</v>
      </c>
      <c r="Q486" s="8">
        <f>IFERROR( VALUE(Table1[[#This Row],[rating]]) * VALUE((Table1[[#This Row],[rating_count]]/1000)), 0)</f>
        <v>123.78240000000001</v>
      </c>
      <c r="R486" s="6">
        <f>IFERROR( VALUE(Table1[[#This Row],[actual_price]]) * VALUE(Table1[[#This Row],[rating_count]]), 0)</f>
        <v>294690528</v>
      </c>
      <c r="S486" s="5" t="s">
        <v>4037</v>
      </c>
      <c r="T486" s="5" t="s">
        <v>3223</v>
      </c>
      <c r="U486" s="5" t="s">
        <v>3224</v>
      </c>
      <c r="V486" s="5" t="s">
        <v>3225</v>
      </c>
      <c r="W486" s="5" t="s">
        <v>3226</v>
      </c>
      <c r="X486" s="5" t="s">
        <v>3227</v>
      </c>
      <c r="Y486" s="5" t="s">
        <v>4038</v>
      </c>
      <c r="Z486" s="5" t="s">
        <v>4039</v>
      </c>
    </row>
    <row r="487" spans="1:26" ht="15.75">
      <c r="A487" s="5" t="s">
        <v>4040</v>
      </c>
      <c r="B487" s="5" t="s">
        <v>4041</v>
      </c>
      <c r="C487" s="5" t="str">
        <f>LEFT(Table1[[#This Row],[product_name]], 27)</f>
        <v>STRIFF 12 Pieces Highly Fle</v>
      </c>
      <c r="D487" s="5" t="s">
        <v>3638</v>
      </c>
      <c r="E487" s="5" t="str">
        <f>TRIM(LEFT(Table1[[#This Row],[category]], FIND("|", Table1[[#This Row],[category]]) - 1))</f>
        <v>Electronics</v>
      </c>
      <c r="F487" s="5" t="str">
        <f>TRIM(MID(Table1[[#This Row],[category]], FIND("|", Table1[[#This Row],[category]]) + 1, FIND("|", Table1[[#This Row],[category]], FIND("|", Table1[[#This Row],[category]]) + 1) - FIND("|", Table1[[#This Row],[category]]) - 1))</f>
        <v>Mobiles&amp;Accessories</v>
      </c>
      <c r="G48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87" s="5">
        <v>95</v>
      </c>
      <c r="I487" s="6">
        <v>499</v>
      </c>
      <c r="J487" s="7">
        <v>0.81</v>
      </c>
      <c r="K487" s="7" t="str">
        <f>IF(Table1[[#This Row],[discount_percentage]]&gt;=50%, "YES", "NO")</f>
        <v>YES</v>
      </c>
      <c r="L487" s="7" t="str">
        <f>IF(Table1[[#This Row],[discount_percentage]]&lt;20%, "&lt;20%", IF(Table1[[#This Row],[discount_percentage]]&lt;=40%, "20%-40%", IF(Table1[[#This Row],[discount_percentage]]&lt;=60%, "41%-60%", IF(Table1[[#This Row],[discount_percentage]]&lt;=80%, "61%-80%", "&gt;80%"))))</f>
        <v>&gt;80%</v>
      </c>
      <c r="M487" s="7" t="str">
        <f>IF(Table1[[#This Row],[discounted_price]]&lt;200, "&lt;200", IF(Table1[[#This Row],[discounted_price]]&lt;=500, "200-500", "&gt;500"))</f>
        <v>&lt;200</v>
      </c>
      <c r="N487" s="5">
        <v>4.2</v>
      </c>
      <c r="O487" s="8">
        <v>1949</v>
      </c>
      <c r="P487" s="9" t="str">
        <f>IF(Table1[[#This Row],[rating_count]]&gt;1000, "More than 1000", "Fewer than 1000")</f>
        <v>More than 1000</v>
      </c>
      <c r="Q487" s="8">
        <f>IFERROR( VALUE(Table1[[#This Row],[rating]]) * VALUE((Table1[[#This Row],[rating_count]]/1000)), 0)</f>
        <v>8.1858000000000004</v>
      </c>
      <c r="R487" s="6">
        <f>IFERROR( VALUE(Table1[[#This Row],[actual_price]]) * VALUE(Table1[[#This Row],[rating_count]]), 0)</f>
        <v>972551</v>
      </c>
      <c r="S487" s="5" t="s">
        <v>4042</v>
      </c>
      <c r="T487" s="5" t="s">
        <v>4043</v>
      </c>
      <c r="U487" s="5" t="s">
        <v>4044</v>
      </c>
      <c r="V487" s="5" t="s">
        <v>4045</v>
      </c>
      <c r="W487" s="5" t="s">
        <v>4046</v>
      </c>
      <c r="X487" s="5" t="s">
        <v>4047</v>
      </c>
      <c r="Y487" s="5" t="s">
        <v>4048</v>
      </c>
      <c r="Z487" s="5" t="s">
        <v>4049</v>
      </c>
    </row>
    <row r="488" spans="1:26" ht="15.75">
      <c r="A488" s="5" t="s">
        <v>4050</v>
      </c>
      <c r="B488" s="5" t="s">
        <v>4051</v>
      </c>
      <c r="C488" s="5" t="str">
        <f>LEFT(Table1[[#This Row],[product_name]], 27)</f>
        <v>FLiX (Beetel) USB to Type C</v>
      </c>
      <c r="D488" s="5" t="s">
        <v>18</v>
      </c>
      <c r="E488" s="5" t="str">
        <f>TRIM(LEFT(Table1[[#This Row],[category]], FIND("|", Table1[[#This Row],[category]]) - 1))</f>
        <v>Computers&amp;Accessories</v>
      </c>
      <c r="F488" s="5" t="str">
        <f>TRIM(MID(Table1[[#This Row],[category]], FIND("|", Table1[[#This Row],[category]]) + 1, FIND("|", Table1[[#This Row],[category]], FIND("|", Table1[[#This Row],[category]]) + 1) - FIND("|", Table1[[#This Row],[category]]) - 1))</f>
        <v>Accessories&amp;Peripherals</v>
      </c>
      <c r="G48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88" s="5">
        <v>139</v>
      </c>
      <c r="I488" s="6">
        <v>249</v>
      </c>
      <c r="J488" s="7">
        <v>0.44</v>
      </c>
      <c r="K488" s="7" t="str">
        <f>IF(Table1[[#This Row],[discount_percentage]]&gt;=50%, "YES", "NO")</f>
        <v>NO</v>
      </c>
      <c r="L488" s="7" t="str">
        <f>IF(Table1[[#This Row],[discount_percentage]]&lt;20%, "&lt;20%", IF(Table1[[#This Row],[discount_percentage]]&lt;=40%, "20%-40%", IF(Table1[[#This Row],[discount_percentage]]&lt;=60%, "41%-60%", IF(Table1[[#This Row],[discount_percentage]]&lt;=80%, "61%-80%", "&gt;80%"))))</f>
        <v>41%-60%</v>
      </c>
      <c r="M488" s="7" t="str">
        <f>IF(Table1[[#This Row],[discounted_price]]&lt;200, "&lt;200", IF(Table1[[#This Row],[discounted_price]]&lt;=500, "200-500", "&gt;500"))</f>
        <v>&lt;200</v>
      </c>
      <c r="N488" s="5">
        <v>4</v>
      </c>
      <c r="O488" s="8">
        <v>9377</v>
      </c>
      <c r="P488" s="9" t="str">
        <f>IF(Table1[[#This Row],[rating_count]]&gt;1000, "More than 1000", "Fewer than 1000")</f>
        <v>More than 1000</v>
      </c>
      <c r="Q488" s="8">
        <f>IFERROR( VALUE(Table1[[#This Row],[rating]]) * VALUE((Table1[[#This Row],[rating_count]]/1000)), 0)</f>
        <v>37.508000000000003</v>
      </c>
      <c r="R488" s="6">
        <f>IFERROR( VALUE(Table1[[#This Row],[actual_price]]) * VALUE(Table1[[#This Row],[rating_count]]), 0)</f>
        <v>2334873</v>
      </c>
      <c r="S488" s="5" t="s">
        <v>764</v>
      </c>
      <c r="T488" s="5" t="s">
        <v>236</v>
      </c>
      <c r="U488" s="5" t="s">
        <v>237</v>
      </c>
      <c r="V488" s="5" t="s">
        <v>238</v>
      </c>
      <c r="W488" s="5" t="s">
        <v>239</v>
      </c>
      <c r="X488" s="5" t="s">
        <v>240</v>
      </c>
      <c r="Y488" s="5" t="s">
        <v>4052</v>
      </c>
      <c r="Z488" s="5" t="s">
        <v>4053</v>
      </c>
    </row>
    <row r="489" spans="1:26" ht="15.75">
      <c r="A489" s="5" t="s">
        <v>4054</v>
      </c>
      <c r="B489" s="5" t="s">
        <v>4055</v>
      </c>
      <c r="C489" s="5" t="str">
        <f>LEFT(Table1[[#This Row],[product_name]], 27)</f>
        <v xml:space="preserve">Noise ColorFit Pro 4 Alpha </v>
      </c>
      <c r="D489" s="5" t="s">
        <v>2948</v>
      </c>
      <c r="E489" s="5" t="str">
        <f>TRIM(LEFT(Table1[[#This Row],[category]], FIND("|", Table1[[#This Row],[category]]) - 1))</f>
        <v>Electronics</v>
      </c>
      <c r="F489" s="5" t="str">
        <f>TRIM(MID(Table1[[#This Row],[category]], FIND("|", Table1[[#This Row],[category]]) + 1, FIND("|", Table1[[#This Row],[category]], FIND("|", Table1[[#This Row],[category]]) + 1) - FIND("|", Table1[[#This Row],[category]]) - 1))</f>
        <v>WearableTechnology</v>
      </c>
      <c r="G489" s="5" t="e">
        <f>TRIM(MID(Table1[[#This Row],[category]], FIND("|", Table1[[#This Row],[category]], FIND("|", Table1[[#This Row],[category]]) + 1) + 1, FIND("|", Table1[[#This Row],[category]], FIND("|", Table1[[#This Row],[category]], FIND("|", Table1[[#This Row],[category]]) + 1) + 1) - FIND("|", Table1[[#This Row],[category]], FIND("|", Table1[[#This Row],[category]]) + 1) - 1))</f>
        <v>#VALUE!</v>
      </c>
      <c r="H489" s="6">
        <v>4499</v>
      </c>
      <c r="I489" s="6">
        <v>7999</v>
      </c>
      <c r="J489" s="7">
        <v>0.44</v>
      </c>
      <c r="K489" s="7" t="str">
        <f>IF(Table1[[#This Row],[discount_percentage]]&gt;=50%, "YES", "NO")</f>
        <v>NO</v>
      </c>
      <c r="L489" s="7" t="str">
        <f>IF(Table1[[#This Row],[discount_percentage]]&lt;20%, "&lt;20%", IF(Table1[[#This Row],[discount_percentage]]&lt;=40%, "20%-40%", IF(Table1[[#This Row],[discount_percentage]]&lt;=60%, "41%-60%", IF(Table1[[#This Row],[discount_percentage]]&lt;=80%, "61%-80%", "&gt;80%"))))</f>
        <v>41%-60%</v>
      </c>
      <c r="M489" s="7" t="str">
        <f>IF(Table1[[#This Row],[discounted_price]]&lt;200, "&lt;200", IF(Table1[[#This Row],[discounted_price]]&lt;=500, "200-500", "&gt;500"))</f>
        <v>&gt;500</v>
      </c>
      <c r="N489" s="5">
        <v>3.5</v>
      </c>
      <c r="O489" s="8">
        <v>37</v>
      </c>
      <c r="P489" s="9" t="str">
        <f>IF(Table1[[#This Row],[rating_count]]&gt;1000, "More than 1000", "Fewer than 1000")</f>
        <v>Fewer than 1000</v>
      </c>
      <c r="Q489" s="8">
        <f>IFERROR( VALUE(Table1[[#This Row],[rating]]) * VALUE((Table1[[#This Row],[rating_count]]/1000)), 0)</f>
        <v>0.1295</v>
      </c>
      <c r="R489" s="6">
        <f>IFERROR( VALUE(Table1[[#This Row],[actual_price]]) * VALUE(Table1[[#This Row],[rating_count]]), 0)</f>
        <v>295963</v>
      </c>
      <c r="S489" s="5" t="s">
        <v>4056</v>
      </c>
      <c r="T489" s="5" t="s">
        <v>4057</v>
      </c>
      <c r="U489" s="5" t="s">
        <v>4058</v>
      </c>
      <c r="V489" s="5" t="s">
        <v>4059</v>
      </c>
      <c r="W489" s="5" t="s">
        <v>4060</v>
      </c>
      <c r="X489" s="5" t="s">
        <v>4061</v>
      </c>
      <c r="Y489" s="5" t="s">
        <v>4062</v>
      </c>
      <c r="Z489" s="5" t="s">
        <v>4063</v>
      </c>
    </row>
    <row r="490" spans="1:26" ht="15.75">
      <c r="A490" s="5" t="s">
        <v>4064</v>
      </c>
      <c r="B490" s="5" t="s">
        <v>4065</v>
      </c>
      <c r="C490" s="5" t="str">
        <f>LEFT(Table1[[#This Row],[product_name]], 27)</f>
        <v>Elv Mobile Phone Mount Tabl</v>
      </c>
      <c r="D490" s="5" t="s">
        <v>3495</v>
      </c>
      <c r="E490" s="5" t="str">
        <f>TRIM(LEFT(Table1[[#This Row],[category]], FIND("|", Table1[[#This Row],[category]]) - 1))</f>
        <v>Electronics</v>
      </c>
      <c r="F490" s="5" t="str">
        <f>TRIM(MID(Table1[[#This Row],[category]], FIND("|", Table1[[#This Row],[category]]) + 1, FIND("|", Table1[[#This Row],[category]], FIND("|", Table1[[#This Row],[category]]) + 1) - FIND("|", Table1[[#This Row],[category]]) - 1))</f>
        <v>Mobiles&amp;Accessories</v>
      </c>
      <c r="G49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90" s="5">
        <v>89</v>
      </c>
      <c r="I490" s="6">
        <v>599</v>
      </c>
      <c r="J490" s="7">
        <v>0.85</v>
      </c>
      <c r="K490" s="7" t="str">
        <f>IF(Table1[[#This Row],[discount_percentage]]&gt;=50%, "YES", "NO")</f>
        <v>YES</v>
      </c>
      <c r="L490" s="7" t="str">
        <f>IF(Table1[[#This Row],[discount_percentage]]&lt;20%, "&lt;20%", IF(Table1[[#This Row],[discount_percentage]]&lt;=40%, "20%-40%", IF(Table1[[#This Row],[discount_percentage]]&lt;=60%, "41%-60%", IF(Table1[[#This Row],[discount_percentage]]&lt;=80%, "61%-80%", "&gt;80%"))))</f>
        <v>&gt;80%</v>
      </c>
      <c r="M490" s="7" t="str">
        <f>IF(Table1[[#This Row],[discounted_price]]&lt;200, "&lt;200", IF(Table1[[#This Row],[discounted_price]]&lt;=500, "200-500", "&gt;500"))</f>
        <v>&lt;200</v>
      </c>
      <c r="N490" s="5">
        <v>4.3</v>
      </c>
      <c r="O490" s="8">
        <v>2351</v>
      </c>
      <c r="P490" s="9" t="str">
        <f>IF(Table1[[#This Row],[rating_count]]&gt;1000, "More than 1000", "Fewer than 1000")</f>
        <v>More than 1000</v>
      </c>
      <c r="Q490" s="8">
        <f>IFERROR( VALUE(Table1[[#This Row],[rating]]) * VALUE((Table1[[#This Row],[rating_count]]/1000)), 0)</f>
        <v>10.109299999999999</v>
      </c>
      <c r="R490" s="6">
        <f>IFERROR( VALUE(Table1[[#This Row],[actual_price]]) * VALUE(Table1[[#This Row],[rating_count]]), 0)</f>
        <v>1408249</v>
      </c>
      <c r="S490" s="5" t="s">
        <v>4066</v>
      </c>
      <c r="T490" s="5" t="s">
        <v>4067</v>
      </c>
      <c r="U490" s="5" t="s">
        <v>4068</v>
      </c>
      <c r="V490" s="5" t="s">
        <v>4069</v>
      </c>
      <c r="W490" s="5" t="s">
        <v>4070</v>
      </c>
      <c r="X490" s="5" t="s">
        <v>4071</v>
      </c>
      <c r="Y490" s="5" t="s">
        <v>4072</v>
      </c>
      <c r="Z490" s="5" t="s">
        <v>4073</v>
      </c>
    </row>
    <row r="491" spans="1:26" ht="15.75">
      <c r="A491" s="5" t="s">
        <v>4074</v>
      </c>
      <c r="B491" s="5" t="s">
        <v>4075</v>
      </c>
      <c r="C491" s="5" t="str">
        <f>LEFT(Table1[[#This Row],[product_name]], 27)</f>
        <v xml:space="preserve">iQOO Z6 44W by vivo (Raven </v>
      </c>
      <c r="D491" s="5" t="s">
        <v>2990</v>
      </c>
      <c r="E491" s="5" t="str">
        <f>TRIM(LEFT(Table1[[#This Row],[category]], FIND("|", Table1[[#This Row],[category]]) - 1))</f>
        <v>Electronics</v>
      </c>
      <c r="F491" s="5" t="str">
        <f>TRIM(MID(Table1[[#This Row],[category]], FIND("|", Table1[[#This Row],[category]]) + 1, FIND("|", Table1[[#This Row],[category]], FIND("|", Table1[[#This Row],[category]]) + 1) - FIND("|", Table1[[#This Row],[category]]) - 1))</f>
        <v>Mobiles&amp;Accessories</v>
      </c>
      <c r="G49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91" s="6">
        <v>15499</v>
      </c>
      <c r="I491" s="6">
        <v>20999</v>
      </c>
      <c r="J491" s="7">
        <v>0.26</v>
      </c>
      <c r="K491" s="7" t="str">
        <f>IF(Table1[[#This Row],[discount_percentage]]&gt;=50%, "YES", "NO")</f>
        <v>NO</v>
      </c>
      <c r="L491" s="7" t="str">
        <f>IF(Table1[[#This Row],[discount_percentage]]&lt;20%, "&lt;20%", IF(Table1[[#This Row],[discount_percentage]]&lt;=40%, "20%-40%", IF(Table1[[#This Row],[discount_percentage]]&lt;=60%, "41%-60%", IF(Table1[[#This Row],[discount_percentage]]&lt;=80%, "61%-80%", "&gt;80%"))))</f>
        <v>20%-40%</v>
      </c>
      <c r="M491" s="7" t="str">
        <f>IF(Table1[[#This Row],[discounted_price]]&lt;200, "&lt;200", IF(Table1[[#This Row],[discounted_price]]&lt;=500, "200-500", "&gt;500"))</f>
        <v>&gt;500</v>
      </c>
      <c r="N491" s="5">
        <v>4.0999999999999996</v>
      </c>
      <c r="O491" s="8">
        <v>19253</v>
      </c>
      <c r="P491" s="9" t="str">
        <f>IF(Table1[[#This Row],[rating_count]]&gt;1000, "More than 1000", "Fewer than 1000")</f>
        <v>More than 1000</v>
      </c>
      <c r="Q491" s="8">
        <f>IFERROR( VALUE(Table1[[#This Row],[rating]]) * VALUE((Table1[[#This Row],[rating_count]]/1000)), 0)</f>
        <v>78.937299999999993</v>
      </c>
      <c r="R491" s="6">
        <f>IFERROR( VALUE(Table1[[#This Row],[actual_price]]) * VALUE(Table1[[#This Row],[rating_count]]), 0)</f>
        <v>404293747</v>
      </c>
      <c r="S491" s="5" t="s">
        <v>3705</v>
      </c>
      <c r="T491" s="5" t="s">
        <v>3305</v>
      </c>
      <c r="U491" s="5" t="s">
        <v>3306</v>
      </c>
      <c r="V491" s="5" t="s">
        <v>3307</v>
      </c>
      <c r="W491" s="5" t="s">
        <v>3308</v>
      </c>
      <c r="X491" s="5" t="s">
        <v>3309</v>
      </c>
      <c r="Y491" s="5" t="s">
        <v>3757</v>
      </c>
      <c r="Z491" s="5" t="s">
        <v>4076</v>
      </c>
    </row>
    <row r="492" spans="1:26" ht="15.75">
      <c r="A492" s="5" t="s">
        <v>4077</v>
      </c>
      <c r="B492" s="5" t="s">
        <v>4078</v>
      </c>
      <c r="C492" s="5" t="str">
        <f>LEFT(Table1[[#This Row],[product_name]], 27)</f>
        <v>Redmi 11 Prime 5G (Meadow G</v>
      </c>
      <c r="D492" s="5" t="s">
        <v>2990</v>
      </c>
      <c r="E492" s="5" t="str">
        <f>TRIM(LEFT(Table1[[#This Row],[category]], FIND("|", Table1[[#This Row],[category]]) - 1))</f>
        <v>Electronics</v>
      </c>
      <c r="F492" s="5" t="str">
        <f>TRIM(MID(Table1[[#This Row],[category]], FIND("|", Table1[[#This Row],[category]]) + 1, FIND("|", Table1[[#This Row],[category]], FIND("|", Table1[[#This Row],[category]]) + 1) - FIND("|", Table1[[#This Row],[category]]) - 1))</f>
        <v>Mobiles&amp;Accessories</v>
      </c>
      <c r="G49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92" s="6">
        <v>13999</v>
      </c>
      <c r="I492" s="6">
        <v>15999</v>
      </c>
      <c r="J492" s="7">
        <v>0.13</v>
      </c>
      <c r="K492" s="7" t="str">
        <f>IF(Table1[[#This Row],[discount_percentage]]&gt;=50%, "YES", "NO")</f>
        <v>NO</v>
      </c>
      <c r="L492" s="7" t="str">
        <f>IF(Table1[[#This Row],[discount_percentage]]&lt;20%, "&lt;20%", IF(Table1[[#This Row],[discount_percentage]]&lt;=40%, "20%-40%", IF(Table1[[#This Row],[discount_percentage]]&lt;=60%, "41%-60%", IF(Table1[[#This Row],[discount_percentage]]&lt;=80%, "61%-80%", "&gt;80%"))))</f>
        <v>&lt;20%</v>
      </c>
      <c r="M492" s="7" t="str">
        <f>IF(Table1[[#This Row],[discounted_price]]&lt;200, "&lt;200", IF(Table1[[#This Row],[discounted_price]]&lt;=500, "200-500", "&gt;500"))</f>
        <v>&gt;500</v>
      </c>
      <c r="N492" s="5">
        <v>3.9</v>
      </c>
      <c r="O492" s="8">
        <v>2180</v>
      </c>
      <c r="P492" s="9" t="str">
        <f>IF(Table1[[#This Row],[rating_count]]&gt;1000, "More than 1000", "Fewer than 1000")</f>
        <v>More than 1000</v>
      </c>
      <c r="Q492" s="8">
        <f>IFERROR( VALUE(Table1[[#This Row],[rating]]) * VALUE((Table1[[#This Row],[rating_count]]/1000)), 0)</f>
        <v>8.5020000000000007</v>
      </c>
      <c r="R492" s="6">
        <f>IFERROR( VALUE(Table1[[#This Row],[actual_price]]) * VALUE(Table1[[#This Row],[rating_count]]), 0)</f>
        <v>34877820</v>
      </c>
      <c r="S492" s="5" t="s">
        <v>4079</v>
      </c>
      <c r="T492" s="5" t="s">
        <v>4080</v>
      </c>
      <c r="U492" s="5" t="s">
        <v>4081</v>
      </c>
      <c r="V492" s="5" t="s">
        <v>4082</v>
      </c>
      <c r="W492" s="5" t="s">
        <v>4083</v>
      </c>
      <c r="X492" s="5" t="s">
        <v>4084</v>
      </c>
      <c r="Y492" s="5" t="s">
        <v>4085</v>
      </c>
      <c r="Z492" s="5" t="s">
        <v>4086</v>
      </c>
    </row>
    <row r="493" spans="1:26" ht="15.75">
      <c r="A493" s="5" t="s">
        <v>4087</v>
      </c>
      <c r="B493" s="5" t="s">
        <v>4088</v>
      </c>
      <c r="C493" s="5" t="str">
        <f>LEFT(Table1[[#This Row],[product_name]], 27)</f>
        <v>Noise Pulse Buzz 1.69" Blue</v>
      </c>
      <c r="D493" s="5" t="s">
        <v>2948</v>
      </c>
      <c r="E493" s="5" t="str">
        <f>TRIM(LEFT(Table1[[#This Row],[category]], FIND("|", Table1[[#This Row],[category]]) - 1))</f>
        <v>Electronics</v>
      </c>
      <c r="F493" s="5" t="str">
        <f>TRIM(MID(Table1[[#This Row],[category]], FIND("|", Table1[[#This Row],[category]]) + 1, FIND("|", Table1[[#This Row],[category]], FIND("|", Table1[[#This Row],[category]]) + 1) - FIND("|", Table1[[#This Row],[category]]) - 1))</f>
        <v>WearableTechnology</v>
      </c>
      <c r="G493" s="5" t="e">
        <f>TRIM(MID(Table1[[#This Row],[category]], FIND("|", Table1[[#This Row],[category]], FIND("|", Table1[[#This Row],[category]]) + 1) + 1, FIND("|", Table1[[#This Row],[category]], FIND("|", Table1[[#This Row],[category]], FIND("|", Table1[[#This Row],[category]]) + 1) + 1) - FIND("|", Table1[[#This Row],[category]], FIND("|", Table1[[#This Row],[category]]) + 1) - 1))</f>
        <v>#VALUE!</v>
      </c>
      <c r="H493" s="6">
        <v>1999</v>
      </c>
      <c r="I493" s="6">
        <v>4999</v>
      </c>
      <c r="J493" s="7">
        <v>0.6</v>
      </c>
      <c r="K493" s="7" t="str">
        <f>IF(Table1[[#This Row],[discount_percentage]]&gt;=50%, "YES", "NO")</f>
        <v>YES</v>
      </c>
      <c r="L493" s="7" t="str">
        <f>IF(Table1[[#This Row],[discount_percentage]]&lt;20%, "&lt;20%", IF(Table1[[#This Row],[discount_percentage]]&lt;=40%, "20%-40%", IF(Table1[[#This Row],[discount_percentage]]&lt;=60%, "41%-60%", IF(Table1[[#This Row],[discount_percentage]]&lt;=80%, "61%-80%", "&gt;80%"))))</f>
        <v>41%-60%</v>
      </c>
      <c r="M493" s="7" t="str">
        <f>IF(Table1[[#This Row],[discounted_price]]&lt;200, "&lt;200", IF(Table1[[#This Row],[discounted_price]]&lt;=500, "200-500", "&gt;500"))</f>
        <v>&gt;500</v>
      </c>
      <c r="N493" s="5">
        <v>3.9</v>
      </c>
      <c r="O493" s="8">
        <v>7571</v>
      </c>
      <c r="P493" s="9" t="str">
        <f>IF(Table1[[#This Row],[rating_count]]&gt;1000, "More than 1000", "Fewer than 1000")</f>
        <v>More than 1000</v>
      </c>
      <c r="Q493" s="8">
        <f>IFERROR( VALUE(Table1[[#This Row],[rating]]) * VALUE((Table1[[#This Row],[rating_count]]/1000)), 0)</f>
        <v>29.526899999999998</v>
      </c>
      <c r="R493" s="6">
        <f>IFERROR( VALUE(Table1[[#This Row],[actual_price]]) * VALUE(Table1[[#This Row],[rating_count]]), 0)</f>
        <v>37847429</v>
      </c>
      <c r="S493" s="5" t="s">
        <v>4089</v>
      </c>
      <c r="T493" s="5" t="s">
        <v>4090</v>
      </c>
      <c r="U493" s="5" t="s">
        <v>4091</v>
      </c>
      <c r="V493" s="5" t="s">
        <v>4092</v>
      </c>
      <c r="W493" s="5" t="s">
        <v>4093</v>
      </c>
      <c r="X493" s="5" t="s">
        <v>4094</v>
      </c>
      <c r="Y493" s="5" t="s">
        <v>4095</v>
      </c>
      <c r="Z493" s="5" t="s">
        <v>4096</v>
      </c>
    </row>
    <row r="494" spans="1:26" ht="15.75">
      <c r="A494" s="5" t="s">
        <v>4097</v>
      </c>
      <c r="B494" s="5" t="s">
        <v>4098</v>
      </c>
      <c r="C494" s="5" t="str">
        <f>LEFT(Table1[[#This Row],[product_name]], 27)</f>
        <v xml:space="preserve">PTron Newly Launched Force </v>
      </c>
      <c r="D494" s="5" t="s">
        <v>2948</v>
      </c>
      <c r="E494" s="5" t="str">
        <f>TRIM(LEFT(Table1[[#This Row],[category]], FIND("|", Table1[[#This Row],[category]]) - 1))</f>
        <v>Electronics</v>
      </c>
      <c r="F494" s="5" t="str">
        <f>TRIM(MID(Table1[[#This Row],[category]], FIND("|", Table1[[#This Row],[category]]) + 1, FIND("|", Table1[[#This Row],[category]], FIND("|", Table1[[#This Row],[category]]) + 1) - FIND("|", Table1[[#This Row],[category]]) - 1))</f>
        <v>WearableTechnology</v>
      </c>
      <c r="G494" s="5" t="e">
        <f>TRIM(MID(Table1[[#This Row],[category]], FIND("|", Table1[[#This Row],[category]], FIND("|", Table1[[#This Row],[category]]) + 1) + 1, FIND("|", Table1[[#This Row],[category]], FIND("|", Table1[[#This Row],[category]], FIND("|", Table1[[#This Row],[category]]) + 1) + 1) - FIND("|", Table1[[#This Row],[category]], FIND("|", Table1[[#This Row],[category]]) + 1) - 1))</f>
        <v>#VALUE!</v>
      </c>
      <c r="H494" s="6">
        <v>1399</v>
      </c>
      <c r="I494" s="6">
        <v>5999</v>
      </c>
      <c r="J494" s="7">
        <v>0.77</v>
      </c>
      <c r="K494" s="7" t="str">
        <f>IF(Table1[[#This Row],[discount_percentage]]&gt;=50%, "YES", "NO")</f>
        <v>YES</v>
      </c>
      <c r="L494" s="7" t="str">
        <f>IF(Table1[[#This Row],[discount_percentage]]&lt;20%, "&lt;20%", IF(Table1[[#This Row],[discount_percentage]]&lt;=40%, "20%-40%", IF(Table1[[#This Row],[discount_percentage]]&lt;=60%, "41%-60%", IF(Table1[[#This Row],[discount_percentage]]&lt;=80%, "61%-80%", "&gt;80%"))))</f>
        <v>61%-80%</v>
      </c>
      <c r="M494" s="7" t="str">
        <f>IF(Table1[[#This Row],[discounted_price]]&lt;200, "&lt;200", IF(Table1[[#This Row],[discounted_price]]&lt;=500, "200-500", "&gt;500"))</f>
        <v>&gt;500</v>
      </c>
      <c r="N494" s="5">
        <v>3.3</v>
      </c>
      <c r="O494" s="8">
        <v>4415</v>
      </c>
      <c r="P494" s="9" t="str">
        <f>IF(Table1[[#This Row],[rating_count]]&gt;1000, "More than 1000", "Fewer than 1000")</f>
        <v>More than 1000</v>
      </c>
      <c r="Q494" s="8">
        <f>IFERROR( VALUE(Table1[[#This Row],[rating]]) * VALUE((Table1[[#This Row],[rating_count]]/1000)), 0)</f>
        <v>14.5695</v>
      </c>
      <c r="R494" s="6">
        <f>IFERROR( VALUE(Table1[[#This Row],[actual_price]]) * VALUE(Table1[[#This Row],[rating_count]]), 0)</f>
        <v>26485585</v>
      </c>
      <c r="S494" s="5" t="s">
        <v>4099</v>
      </c>
      <c r="T494" s="5" t="s">
        <v>3898</v>
      </c>
      <c r="U494" s="5" t="s">
        <v>3899</v>
      </c>
      <c r="V494" s="5" t="s">
        <v>3900</v>
      </c>
      <c r="W494" s="5" t="s">
        <v>3901</v>
      </c>
      <c r="X494" s="5" t="s">
        <v>3902</v>
      </c>
      <c r="Y494" s="5" t="s">
        <v>4100</v>
      </c>
      <c r="Z494" s="5" t="s">
        <v>4101</v>
      </c>
    </row>
    <row r="495" spans="1:26" ht="15.75">
      <c r="A495" s="5" t="s">
        <v>4102</v>
      </c>
      <c r="B495" s="5" t="s">
        <v>4103</v>
      </c>
      <c r="C495" s="5" t="str">
        <f>LEFT(Table1[[#This Row],[product_name]], 27)</f>
        <v>Portronics CLAMP X Car-Vent</v>
      </c>
      <c r="D495" s="5" t="s">
        <v>3151</v>
      </c>
      <c r="E495" s="5" t="str">
        <f>TRIM(LEFT(Table1[[#This Row],[category]], FIND("|", Table1[[#This Row],[category]]) - 1))</f>
        <v>Electronics</v>
      </c>
      <c r="F495" s="5" t="str">
        <f>TRIM(MID(Table1[[#This Row],[category]], FIND("|", Table1[[#This Row],[category]]) + 1, FIND("|", Table1[[#This Row],[category]], FIND("|", Table1[[#This Row],[category]]) + 1) - FIND("|", Table1[[#This Row],[category]]) - 1))</f>
        <v>Mobiles&amp;Accessories</v>
      </c>
      <c r="G49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95" s="5">
        <v>599</v>
      </c>
      <c r="I495" s="6">
        <v>999</v>
      </c>
      <c r="J495" s="7">
        <v>0.4</v>
      </c>
      <c r="K495" s="7" t="str">
        <f>IF(Table1[[#This Row],[discount_percentage]]&gt;=50%, "YES", "NO")</f>
        <v>NO</v>
      </c>
      <c r="L495" s="7" t="str">
        <f>IF(Table1[[#This Row],[discount_percentage]]&lt;20%, "&lt;20%", IF(Table1[[#This Row],[discount_percentage]]&lt;=40%, "20%-40%", IF(Table1[[#This Row],[discount_percentage]]&lt;=60%, "41%-60%", IF(Table1[[#This Row],[discount_percentage]]&lt;=80%, "61%-80%", "&gt;80%"))))</f>
        <v>20%-40%</v>
      </c>
      <c r="M495" s="7" t="str">
        <f>IF(Table1[[#This Row],[discounted_price]]&lt;200, "&lt;200", IF(Table1[[#This Row],[discounted_price]]&lt;=500, "200-500", "&gt;500"))</f>
        <v>&gt;500</v>
      </c>
      <c r="N495" s="5">
        <v>4</v>
      </c>
      <c r="O495" s="8">
        <v>18654</v>
      </c>
      <c r="P495" s="9" t="str">
        <f>IF(Table1[[#This Row],[rating_count]]&gt;1000, "More than 1000", "Fewer than 1000")</f>
        <v>More than 1000</v>
      </c>
      <c r="Q495" s="8">
        <f>IFERROR( VALUE(Table1[[#This Row],[rating]]) * VALUE((Table1[[#This Row],[rating_count]]/1000)), 0)</f>
        <v>74.616</v>
      </c>
      <c r="R495" s="6">
        <f>IFERROR( VALUE(Table1[[#This Row],[actual_price]]) * VALUE(Table1[[#This Row],[rating_count]]), 0)</f>
        <v>18635346</v>
      </c>
      <c r="S495" s="5" t="s">
        <v>4104</v>
      </c>
      <c r="T495" s="5" t="s">
        <v>4105</v>
      </c>
      <c r="U495" s="5" t="s">
        <v>4106</v>
      </c>
      <c r="V495" s="5" t="s">
        <v>4107</v>
      </c>
      <c r="W495" s="5" t="s">
        <v>4108</v>
      </c>
      <c r="X495" s="5" t="s">
        <v>4109</v>
      </c>
      <c r="Y495" s="5" t="s">
        <v>4110</v>
      </c>
      <c r="Z495" s="5" t="s">
        <v>4111</v>
      </c>
    </row>
    <row r="496" spans="1:26" ht="15.75">
      <c r="A496" s="5" t="s">
        <v>4112</v>
      </c>
      <c r="B496" s="5" t="s">
        <v>4113</v>
      </c>
      <c r="C496" s="5" t="str">
        <f>LEFT(Table1[[#This Row],[product_name]], 27)</f>
        <v>pTron Volta Dual Port 12W S</v>
      </c>
      <c r="D496" s="5" t="s">
        <v>3162</v>
      </c>
      <c r="E496" s="5" t="str">
        <f>TRIM(LEFT(Table1[[#This Row],[category]], FIND("|", Table1[[#This Row],[category]]) - 1))</f>
        <v>Electronics</v>
      </c>
      <c r="F496" s="5" t="str">
        <f>TRIM(MID(Table1[[#This Row],[category]], FIND("|", Table1[[#This Row],[category]]) + 1, FIND("|", Table1[[#This Row],[category]], FIND("|", Table1[[#This Row],[category]]) + 1) - FIND("|", Table1[[#This Row],[category]]) - 1))</f>
        <v>Mobiles&amp;Accessories</v>
      </c>
      <c r="G49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96" s="5">
        <v>199</v>
      </c>
      <c r="I496" s="6">
        <v>1099</v>
      </c>
      <c r="J496" s="7">
        <v>0.82</v>
      </c>
      <c r="K496" s="7" t="str">
        <f>IF(Table1[[#This Row],[discount_percentage]]&gt;=50%, "YES", "NO")</f>
        <v>YES</v>
      </c>
      <c r="L496" s="7" t="str">
        <f>IF(Table1[[#This Row],[discount_percentage]]&lt;20%, "&lt;20%", IF(Table1[[#This Row],[discount_percentage]]&lt;=40%, "20%-40%", IF(Table1[[#This Row],[discount_percentage]]&lt;=60%, "41%-60%", IF(Table1[[#This Row],[discount_percentage]]&lt;=80%, "61%-80%", "&gt;80%"))))</f>
        <v>&gt;80%</v>
      </c>
      <c r="M496" s="7" t="str">
        <f>IF(Table1[[#This Row],[discounted_price]]&lt;200, "&lt;200", IF(Table1[[#This Row],[discounted_price]]&lt;=500, "200-500", "&gt;500"))</f>
        <v>&lt;200</v>
      </c>
      <c r="N496" s="5">
        <v>4</v>
      </c>
      <c r="O496" s="8">
        <v>3197</v>
      </c>
      <c r="P496" s="9" t="str">
        <f>IF(Table1[[#This Row],[rating_count]]&gt;1000, "More than 1000", "Fewer than 1000")</f>
        <v>More than 1000</v>
      </c>
      <c r="Q496" s="8">
        <f>IFERROR( VALUE(Table1[[#This Row],[rating]]) * VALUE((Table1[[#This Row],[rating_count]]/1000)), 0)</f>
        <v>12.788</v>
      </c>
      <c r="R496" s="6">
        <f>IFERROR( VALUE(Table1[[#This Row],[actual_price]]) * VALUE(Table1[[#This Row],[rating_count]]), 0)</f>
        <v>3513503</v>
      </c>
      <c r="S496" s="5" t="s">
        <v>4114</v>
      </c>
      <c r="T496" s="5" t="s">
        <v>4115</v>
      </c>
      <c r="U496" s="5" t="s">
        <v>4116</v>
      </c>
      <c r="V496" s="5" t="s">
        <v>4117</v>
      </c>
      <c r="W496" s="5" t="s">
        <v>4118</v>
      </c>
      <c r="X496" s="5" t="s">
        <v>4119</v>
      </c>
      <c r="Y496" s="5" t="s">
        <v>4120</v>
      </c>
      <c r="Z496" s="5" t="s">
        <v>4121</v>
      </c>
    </row>
    <row r="497" spans="1:26" ht="15.75">
      <c r="A497" s="5" t="s">
        <v>4122</v>
      </c>
      <c r="B497" s="5" t="s">
        <v>4123</v>
      </c>
      <c r="C497" s="5" t="str">
        <f>LEFT(Table1[[#This Row],[product_name]], 27)</f>
        <v>boAt Flash Edition Smart Wa</v>
      </c>
      <c r="D497" s="5" t="s">
        <v>2948</v>
      </c>
      <c r="E497" s="5" t="str">
        <f>TRIM(LEFT(Table1[[#This Row],[category]], FIND("|", Table1[[#This Row],[category]]) - 1))</f>
        <v>Electronics</v>
      </c>
      <c r="F497" s="5" t="str">
        <f>TRIM(MID(Table1[[#This Row],[category]], FIND("|", Table1[[#This Row],[category]]) + 1, FIND("|", Table1[[#This Row],[category]], FIND("|", Table1[[#This Row],[category]]) + 1) - FIND("|", Table1[[#This Row],[category]]) - 1))</f>
        <v>WearableTechnology</v>
      </c>
      <c r="G497" s="5" t="e">
        <f>TRIM(MID(Table1[[#This Row],[category]], FIND("|", Table1[[#This Row],[category]], FIND("|", Table1[[#This Row],[category]]) + 1) + 1, FIND("|", Table1[[#This Row],[category]], FIND("|", Table1[[#This Row],[category]], FIND("|", Table1[[#This Row],[category]]) + 1) + 1) - FIND("|", Table1[[#This Row],[category]], FIND("|", Table1[[#This Row],[category]]) + 1) - 1))</f>
        <v>#VALUE!</v>
      </c>
      <c r="H497" s="6">
        <v>1799</v>
      </c>
      <c r="I497" s="6">
        <v>6990</v>
      </c>
      <c r="J497" s="7">
        <v>0.74</v>
      </c>
      <c r="K497" s="7" t="str">
        <f>IF(Table1[[#This Row],[discount_percentage]]&gt;=50%, "YES", "NO")</f>
        <v>YES</v>
      </c>
      <c r="L497" s="7" t="str">
        <f>IF(Table1[[#This Row],[discount_percentage]]&lt;20%, "&lt;20%", IF(Table1[[#This Row],[discount_percentage]]&lt;=40%, "20%-40%", IF(Table1[[#This Row],[discount_percentage]]&lt;=60%, "41%-60%", IF(Table1[[#This Row],[discount_percentage]]&lt;=80%, "61%-80%", "&gt;80%"))))</f>
        <v>61%-80%</v>
      </c>
      <c r="M497" s="7" t="str">
        <f>IF(Table1[[#This Row],[discounted_price]]&lt;200, "&lt;200", IF(Table1[[#This Row],[discounted_price]]&lt;=500, "200-500", "&gt;500"))</f>
        <v>&gt;500</v>
      </c>
      <c r="N497" s="5">
        <v>4</v>
      </c>
      <c r="O497" s="8">
        <v>26880</v>
      </c>
      <c r="P497" s="9" t="str">
        <f>IF(Table1[[#This Row],[rating_count]]&gt;1000, "More than 1000", "Fewer than 1000")</f>
        <v>More than 1000</v>
      </c>
      <c r="Q497" s="8">
        <f>IFERROR( VALUE(Table1[[#This Row],[rating]]) * VALUE((Table1[[#This Row],[rating_count]]/1000)), 0)</f>
        <v>107.52</v>
      </c>
      <c r="R497" s="6">
        <f>IFERROR( VALUE(Table1[[#This Row],[actual_price]]) * VALUE(Table1[[#This Row],[rating_count]]), 0)</f>
        <v>187891200</v>
      </c>
      <c r="S497" s="5" t="s">
        <v>4124</v>
      </c>
      <c r="T497" s="5" t="s">
        <v>4125</v>
      </c>
      <c r="U497" s="5" t="s">
        <v>4126</v>
      </c>
      <c r="V497" s="5" t="s">
        <v>4127</v>
      </c>
      <c r="W497" s="5" t="s">
        <v>4128</v>
      </c>
      <c r="X497" s="5" t="s">
        <v>4129</v>
      </c>
      <c r="Y497" s="5" t="s">
        <v>4130</v>
      </c>
      <c r="Z497" s="5" t="s">
        <v>4131</v>
      </c>
    </row>
    <row r="498" spans="1:26" ht="15.75">
      <c r="A498" s="5" t="s">
        <v>4132</v>
      </c>
      <c r="B498" s="5" t="s">
        <v>4133</v>
      </c>
      <c r="C498" s="5" t="str">
        <f>LEFT(Table1[[#This Row],[product_name]], 27)</f>
        <v>boAt Wave Lite Smartwatch w</v>
      </c>
      <c r="D498" s="5" t="s">
        <v>2948</v>
      </c>
      <c r="E498" s="5" t="str">
        <f>TRIM(LEFT(Table1[[#This Row],[category]], FIND("|", Table1[[#This Row],[category]]) - 1))</f>
        <v>Electronics</v>
      </c>
      <c r="F498" s="5" t="str">
        <f>TRIM(MID(Table1[[#This Row],[category]], FIND("|", Table1[[#This Row],[category]]) + 1, FIND("|", Table1[[#This Row],[category]], FIND("|", Table1[[#This Row],[category]]) + 1) - FIND("|", Table1[[#This Row],[category]]) - 1))</f>
        <v>WearableTechnology</v>
      </c>
      <c r="G498" s="5" t="e">
        <f>TRIM(MID(Table1[[#This Row],[category]], FIND("|", Table1[[#This Row],[category]], FIND("|", Table1[[#This Row],[category]]) + 1) + 1, FIND("|", Table1[[#This Row],[category]], FIND("|", Table1[[#This Row],[category]], FIND("|", Table1[[#This Row],[category]]) + 1) + 1) - FIND("|", Table1[[#This Row],[category]], FIND("|", Table1[[#This Row],[category]]) + 1) - 1))</f>
        <v>#VALUE!</v>
      </c>
      <c r="H498" s="6">
        <v>1499</v>
      </c>
      <c r="I498" s="6">
        <v>6990</v>
      </c>
      <c r="J498" s="7">
        <v>0.79</v>
      </c>
      <c r="K498" s="7" t="str">
        <f>IF(Table1[[#This Row],[discount_percentage]]&gt;=50%, "YES", "NO")</f>
        <v>YES</v>
      </c>
      <c r="L498" s="7" t="str">
        <f>IF(Table1[[#This Row],[discount_percentage]]&lt;20%, "&lt;20%", IF(Table1[[#This Row],[discount_percentage]]&lt;=40%, "20%-40%", IF(Table1[[#This Row],[discount_percentage]]&lt;=60%, "41%-60%", IF(Table1[[#This Row],[discount_percentage]]&lt;=80%, "61%-80%", "&gt;80%"))))</f>
        <v>61%-80%</v>
      </c>
      <c r="M498" s="7" t="str">
        <f>IF(Table1[[#This Row],[discounted_price]]&lt;200, "&lt;200", IF(Table1[[#This Row],[discounted_price]]&lt;=500, "200-500", "&gt;500"))</f>
        <v>&gt;500</v>
      </c>
      <c r="N498" s="5">
        <v>3.9</v>
      </c>
      <c r="O498" s="8">
        <v>21796</v>
      </c>
      <c r="P498" s="9" t="str">
        <f>IF(Table1[[#This Row],[rating_count]]&gt;1000, "More than 1000", "Fewer than 1000")</f>
        <v>More than 1000</v>
      </c>
      <c r="Q498" s="8">
        <f>IFERROR( VALUE(Table1[[#This Row],[rating]]) * VALUE((Table1[[#This Row],[rating_count]]/1000)), 0)</f>
        <v>85.00439999999999</v>
      </c>
      <c r="R498" s="6">
        <f>IFERROR( VALUE(Table1[[#This Row],[actual_price]]) * VALUE(Table1[[#This Row],[rating_count]]), 0)</f>
        <v>152354040</v>
      </c>
      <c r="S498" s="5" t="s">
        <v>3056</v>
      </c>
      <c r="T498" s="5" t="s">
        <v>3057</v>
      </c>
      <c r="U498" s="5" t="s">
        <v>3058</v>
      </c>
      <c r="V498" s="5" t="s">
        <v>3059</v>
      </c>
      <c r="W498" s="5" t="s">
        <v>3060</v>
      </c>
      <c r="X498" s="5" t="s">
        <v>3061</v>
      </c>
      <c r="Y498" s="5" t="s">
        <v>4134</v>
      </c>
      <c r="Z498" s="5" t="s">
        <v>4135</v>
      </c>
    </row>
    <row r="499" spans="1:26" ht="15.75">
      <c r="A499" s="5" t="s">
        <v>4136</v>
      </c>
      <c r="B499" s="5" t="s">
        <v>4137</v>
      </c>
      <c r="C499" s="5" t="str">
        <f>LEFT(Table1[[#This Row],[product_name]], 27)</f>
        <v>iQOO Z6 Pro 5G by vivo (Pha</v>
      </c>
      <c r="D499" s="5" t="s">
        <v>2990</v>
      </c>
      <c r="E499" s="5" t="str">
        <f>TRIM(LEFT(Table1[[#This Row],[category]], FIND("|", Table1[[#This Row],[category]]) - 1))</f>
        <v>Electronics</v>
      </c>
      <c r="F499" s="5" t="str">
        <f>TRIM(MID(Table1[[#This Row],[category]], FIND("|", Table1[[#This Row],[category]]) + 1, FIND("|", Table1[[#This Row],[category]], FIND("|", Table1[[#This Row],[category]]) + 1) - FIND("|", Table1[[#This Row],[category]]) - 1))</f>
        <v>Mobiles&amp;Accessories</v>
      </c>
      <c r="G499"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99" s="6">
        <v>20999</v>
      </c>
      <c r="I499" s="6">
        <v>29990</v>
      </c>
      <c r="J499" s="7">
        <v>0.3</v>
      </c>
      <c r="K499" s="7" t="str">
        <f>IF(Table1[[#This Row],[discount_percentage]]&gt;=50%, "YES", "NO")</f>
        <v>NO</v>
      </c>
      <c r="L499" s="7" t="str">
        <f>IF(Table1[[#This Row],[discount_percentage]]&lt;20%, "&lt;20%", IF(Table1[[#This Row],[discount_percentage]]&lt;=40%, "20%-40%", IF(Table1[[#This Row],[discount_percentage]]&lt;=60%, "41%-60%", IF(Table1[[#This Row],[discount_percentage]]&lt;=80%, "61%-80%", "&gt;80%"))))</f>
        <v>20%-40%</v>
      </c>
      <c r="M499" s="7" t="str">
        <f>IF(Table1[[#This Row],[discounted_price]]&lt;200, "&lt;200", IF(Table1[[#This Row],[discounted_price]]&lt;=500, "200-500", "&gt;500"))</f>
        <v>&gt;500</v>
      </c>
      <c r="N499" s="5">
        <v>4.3</v>
      </c>
      <c r="O499" s="8">
        <v>9499</v>
      </c>
      <c r="P499" s="9" t="str">
        <f>IF(Table1[[#This Row],[rating_count]]&gt;1000, "More than 1000", "Fewer than 1000")</f>
        <v>More than 1000</v>
      </c>
      <c r="Q499" s="8">
        <f>IFERROR( VALUE(Table1[[#This Row],[rating]]) * VALUE((Table1[[#This Row],[rating_count]]/1000)), 0)</f>
        <v>40.845700000000001</v>
      </c>
      <c r="R499" s="6">
        <f>IFERROR( VALUE(Table1[[#This Row],[actual_price]]) * VALUE(Table1[[#This Row],[rating_count]]), 0)</f>
        <v>284875010</v>
      </c>
      <c r="S499" s="5" t="s">
        <v>3801</v>
      </c>
      <c r="T499" s="5" t="s">
        <v>3802</v>
      </c>
      <c r="U499" s="5" t="s">
        <v>3803</v>
      </c>
      <c r="V499" s="5" t="s">
        <v>3804</v>
      </c>
      <c r="W499" s="5" t="s">
        <v>3805</v>
      </c>
      <c r="X499" s="5" t="s">
        <v>3806</v>
      </c>
      <c r="Y499" s="5" t="s">
        <v>4138</v>
      </c>
      <c r="Z499" s="5" t="s">
        <v>4139</v>
      </c>
    </row>
    <row r="500" spans="1:26" ht="15.75">
      <c r="A500" s="5" t="s">
        <v>4140</v>
      </c>
      <c r="B500" s="5" t="s">
        <v>4141</v>
      </c>
      <c r="C500" s="5" t="str">
        <f>LEFT(Table1[[#This Row],[product_name]], 27)</f>
        <v>Samsung Galaxy M32 Prime Ed</v>
      </c>
      <c r="D500" s="5" t="s">
        <v>2990</v>
      </c>
      <c r="E500" s="5" t="str">
        <f>TRIM(LEFT(Table1[[#This Row],[category]], FIND("|", Table1[[#This Row],[category]]) - 1))</f>
        <v>Electronics</v>
      </c>
      <c r="F500" s="5" t="str">
        <f>TRIM(MID(Table1[[#This Row],[category]], FIND("|", Table1[[#This Row],[category]]) + 1, FIND("|", Table1[[#This Row],[category]], FIND("|", Table1[[#This Row],[category]]) + 1) - FIND("|", Table1[[#This Row],[category]]) - 1))</f>
        <v>Mobiles&amp;Accessories</v>
      </c>
      <c r="G500"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00" s="6">
        <v>12999</v>
      </c>
      <c r="I500" s="6">
        <v>13499</v>
      </c>
      <c r="J500" s="7">
        <v>0.04</v>
      </c>
      <c r="K500" s="7" t="str">
        <f>IF(Table1[[#This Row],[discount_percentage]]&gt;=50%, "YES", "NO")</f>
        <v>NO</v>
      </c>
      <c r="L500" s="7" t="str">
        <f>IF(Table1[[#This Row],[discount_percentage]]&lt;20%, "&lt;20%", IF(Table1[[#This Row],[discount_percentage]]&lt;=40%, "20%-40%", IF(Table1[[#This Row],[discount_percentage]]&lt;=60%, "41%-60%", IF(Table1[[#This Row],[discount_percentage]]&lt;=80%, "61%-80%", "&gt;80%"))))</f>
        <v>&lt;20%</v>
      </c>
      <c r="M500" s="7" t="str">
        <f>IF(Table1[[#This Row],[discounted_price]]&lt;200, "&lt;200", IF(Table1[[#This Row],[discounted_price]]&lt;=500, "200-500", "&gt;500"))</f>
        <v>&gt;500</v>
      </c>
      <c r="N500" s="5">
        <v>4.0999999999999996</v>
      </c>
      <c r="O500" s="8">
        <v>56098</v>
      </c>
      <c r="P500" s="9" t="str">
        <f>IF(Table1[[#This Row],[rating_count]]&gt;1000, "More than 1000", "Fewer than 1000")</f>
        <v>More than 1000</v>
      </c>
      <c r="Q500" s="8">
        <f>IFERROR( VALUE(Table1[[#This Row],[rating]]) * VALUE((Table1[[#This Row],[rating_count]]/1000)), 0)</f>
        <v>230.00179999999997</v>
      </c>
      <c r="R500" s="6">
        <f>IFERROR( VALUE(Table1[[#This Row],[actual_price]]) * VALUE(Table1[[#This Row],[rating_count]]), 0)</f>
        <v>757266902</v>
      </c>
      <c r="S500" s="5" t="s">
        <v>4142</v>
      </c>
      <c r="T500" s="5" t="s">
        <v>4143</v>
      </c>
      <c r="U500" s="5" t="s">
        <v>4144</v>
      </c>
      <c r="V500" s="5" t="s">
        <v>4145</v>
      </c>
      <c r="W500" s="5" t="s">
        <v>4146</v>
      </c>
      <c r="X500" s="5" t="s">
        <v>4147</v>
      </c>
      <c r="Y500" s="5" t="s">
        <v>4148</v>
      </c>
      <c r="Z500" s="5" t="s">
        <v>4149</v>
      </c>
    </row>
    <row r="501" spans="1:26" ht="15.75">
      <c r="A501" s="5" t="s">
        <v>4150</v>
      </c>
      <c r="B501" s="5" t="s">
        <v>4151</v>
      </c>
      <c r="C501" s="5" t="str">
        <f>LEFT(Table1[[#This Row],[product_name]], 27)</f>
        <v>Redmi Note 11T 5G (Matte Bl</v>
      </c>
      <c r="D501" s="5" t="s">
        <v>2990</v>
      </c>
      <c r="E501" s="5" t="str">
        <f>TRIM(LEFT(Table1[[#This Row],[category]], FIND("|", Table1[[#This Row],[category]]) - 1))</f>
        <v>Electronics</v>
      </c>
      <c r="F501" s="5" t="str">
        <f>TRIM(MID(Table1[[#This Row],[category]], FIND("|", Table1[[#This Row],[category]]) + 1, FIND("|", Table1[[#This Row],[category]], FIND("|", Table1[[#This Row],[category]]) + 1) - FIND("|", Table1[[#This Row],[category]]) - 1))</f>
        <v>Mobiles&amp;Accessories</v>
      </c>
      <c r="G50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01" s="6">
        <v>16999</v>
      </c>
      <c r="I501" s="6">
        <v>20999</v>
      </c>
      <c r="J501" s="7">
        <v>0.19</v>
      </c>
      <c r="K501" s="7" t="str">
        <f>IF(Table1[[#This Row],[discount_percentage]]&gt;=50%, "YES", "NO")</f>
        <v>NO</v>
      </c>
      <c r="L501" s="7" t="str">
        <f>IF(Table1[[#This Row],[discount_percentage]]&lt;20%, "&lt;20%", IF(Table1[[#This Row],[discount_percentage]]&lt;=40%, "20%-40%", IF(Table1[[#This Row],[discount_percentage]]&lt;=60%, "41%-60%", IF(Table1[[#This Row],[discount_percentage]]&lt;=80%, "61%-80%", "&gt;80%"))))</f>
        <v>&lt;20%</v>
      </c>
      <c r="M501" s="7" t="str">
        <f>IF(Table1[[#This Row],[discounted_price]]&lt;200, "&lt;200", IF(Table1[[#This Row],[discounted_price]]&lt;=500, "200-500", "&gt;500"))</f>
        <v>&gt;500</v>
      </c>
      <c r="N501" s="5">
        <v>4.0999999999999996</v>
      </c>
      <c r="O501" s="8">
        <v>31822</v>
      </c>
      <c r="P501" s="9" t="str">
        <f>IF(Table1[[#This Row],[rating_count]]&gt;1000, "More than 1000", "Fewer than 1000")</f>
        <v>More than 1000</v>
      </c>
      <c r="Q501" s="8">
        <f>IFERROR( VALUE(Table1[[#This Row],[rating]]) * VALUE((Table1[[#This Row],[rating_count]]/1000)), 0)</f>
        <v>130.47019999999998</v>
      </c>
      <c r="R501" s="6">
        <f>IFERROR( VALUE(Table1[[#This Row],[actual_price]]) * VALUE(Table1[[#This Row],[rating_count]]), 0)</f>
        <v>668230178</v>
      </c>
      <c r="S501" s="5" t="s">
        <v>4152</v>
      </c>
      <c r="T501" s="5" t="s">
        <v>4153</v>
      </c>
      <c r="U501" s="5" t="s">
        <v>4154</v>
      </c>
      <c r="V501" s="5" t="s">
        <v>4155</v>
      </c>
      <c r="W501" s="5" t="s">
        <v>4156</v>
      </c>
      <c r="X501" s="5" t="s">
        <v>4157</v>
      </c>
      <c r="Y501" s="5" t="s">
        <v>4158</v>
      </c>
      <c r="Z501" s="5" t="s">
        <v>4159</v>
      </c>
    </row>
    <row r="502" spans="1:26" ht="15.75">
      <c r="A502" s="5" t="s">
        <v>4160</v>
      </c>
      <c r="B502" s="5" t="s">
        <v>4161</v>
      </c>
      <c r="C502" s="5" t="str">
        <f>LEFT(Table1[[#This Row],[product_name]], 27)</f>
        <v>iQOO Z6 Pro 5G by vivo (Leg</v>
      </c>
      <c r="D502" s="5" t="s">
        <v>2990</v>
      </c>
      <c r="E502" s="5" t="str">
        <f>TRIM(LEFT(Table1[[#This Row],[category]], FIND("|", Table1[[#This Row],[category]]) - 1))</f>
        <v>Electronics</v>
      </c>
      <c r="F502" s="5" t="str">
        <f>TRIM(MID(Table1[[#This Row],[category]], FIND("|", Table1[[#This Row],[category]]) + 1, FIND("|", Table1[[#This Row],[category]], FIND("|", Table1[[#This Row],[category]]) + 1) - FIND("|", Table1[[#This Row],[category]]) - 1))</f>
        <v>Mobiles&amp;Accessories</v>
      </c>
      <c r="G50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02" s="6">
        <v>19999</v>
      </c>
      <c r="I502" s="6">
        <v>27990</v>
      </c>
      <c r="J502" s="7">
        <v>0.28999999999999998</v>
      </c>
      <c r="K502" s="7" t="str">
        <f>IF(Table1[[#This Row],[discount_percentage]]&gt;=50%, "YES", "NO")</f>
        <v>NO</v>
      </c>
      <c r="L502" s="7" t="str">
        <f>IF(Table1[[#This Row],[discount_percentage]]&lt;20%, "&lt;20%", IF(Table1[[#This Row],[discount_percentage]]&lt;=40%, "20%-40%", IF(Table1[[#This Row],[discount_percentage]]&lt;=60%, "41%-60%", IF(Table1[[#This Row],[discount_percentage]]&lt;=80%, "61%-80%", "&gt;80%"))))</f>
        <v>20%-40%</v>
      </c>
      <c r="M502" s="7" t="str">
        <f>IF(Table1[[#This Row],[discounted_price]]&lt;200, "&lt;200", IF(Table1[[#This Row],[discounted_price]]&lt;=500, "200-500", "&gt;500"))</f>
        <v>&gt;500</v>
      </c>
      <c r="N502" s="5">
        <v>4.3</v>
      </c>
      <c r="O502" s="8">
        <v>9499</v>
      </c>
      <c r="P502" s="9" t="str">
        <f>IF(Table1[[#This Row],[rating_count]]&gt;1000, "More than 1000", "Fewer than 1000")</f>
        <v>More than 1000</v>
      </c>
      <c r="Q502" s="8">
        <f>IFERROR( VALUE(Table1[[#This Row],[rating]]) * VALUE((Table1[[#This Row],[rating_count]]/1000)), 0)</f>
        <v>40.845700000000001</v>
      </c>
      <c r="R502" s="6">
        <f>IFERROR( VALUE(Table1[[#This Row],[actual_price]]) * VALUE(Table1[[#This Row],[rating_count]]), 0)</f>
        <v>265877010</v>
      </c>
      <c r="S502" s="5" t="s">
        <v>4162</v>
      </c>
      <c r="T502" s="5" t="s">
        <v>3802</v>
      </c>
      <c r="U502" s="5" t="s">
        <v>3803</v>
      </c>
      <c r="V502" s="5" t="s">
        <v>3804</v>
      </c>
      <c r="W502" s="5" t="s">
        <v>3805</v>
      </c>
      <c r="X502" s="5" t="s">
        <v>3806</v>
      </c>
      <c r="Y502" s="5" t="s">
        <v>3807</v>
      </c>
      <c r="Z502" s="5" t="s">
        <v>4163</v>
      </c>
    </row>
    <row r="503" spans="1:26" ht="15.75">
      <c r="A503" s="5" t="s">
        <v>4164</v>
      </c>
      <c r="B503" s="5" t="s">
        <v>4165</v>
      </c>
      <c r="C503" s="5" t="str">
        <f>LEFT(Table1[[#This Row],[product_name]], 27)</f>
        <v>Redmi Note 11 (Horizon Blue</v>
      </c>
      <c r="D503" s="5" t="s">
        <v>2990</v>
      </c>
      <c r="E503" s="5" t="str">
        <f>TRIM(LEFT(Table1[[#This Row],[category]], FIND("|", Table1[[#This Row],[category]]) - 1))</f>
        <v>Electronics</v>
      </c>
      <c r="F503" s="5" t="str">
        <f>TRIM(MID(Table1[[#This Row],[category]], FIND("|", Table1[[#This Row],[category]]) + 1, FIND("|", Table1[[#This Row],[category]], FIND("|", Table1[[#This Row],[category]]) + 1) - FIND("|", Table1[[#This Row],[category]]) - 1))</f>
        <v>Mobiles&amp;Accessories</v>
      </c>
      <c r="G50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03" s="6">
        <v>12999</v>
      </c>
      <c r="I503" s="6">
        <v>18999</v>
      </c>
      <c r="J503" s="7">
        <v>0.32</v>
      </c>
      <c r="K503" s="7" t="str">
        <f>IF(Table1[[#This Row],[discount_percentage]]&gt;=50%, "YES", "NO")</f>
        <v>NO</v>
      </c>
      <c r="L503" s="7" t="str">
        <f>IF(Table1[[#This Row],[discount_percentage]]&lt;20%, "&lt;20%", IF(Table1[[#This Row],[discount_percentage]]&lt;=40%, "20%-40%", IF(Table1[[#This Row],[discount_percentage]]&lt;=60%, "41%-60%", IF(Table1[[#This Row],[discount_percentage]]&lt;=80%, "61%-80%", "&gt;80%"))))</f>
        <v>20%-40%</v>
      </c>
      <c r="M503" s="7" t="str">
        <f>IF(Table1[[#This Row],[discounted_price]]&lt;200, "&lt;200", IF(Table1[[#This Row],[discounted_price]]&lt;=500, "200-500", "&gt;500"))</f>
        <v>&gt;500</v>
      </c>
      <c r="N503" s="5">
        <v>4.0999999999999996</v>
      </c>
      <c r="O503" s="8">
        <v>50772</v>
      </c>
      <c r="P503" s="9" t="str">
        <f>IF(Table1[[#This Row],[rating_count]]&gt;1000, "More than 1000", "Fewer than 1000")</f>
        <v>More than 1000</v>
      </c>
      <c r="Q503" s="8">
        <f>IFERROR( VALUE(Table1[[#This Row],[rating]]) * VALUE((Table1[[#This Row],[rating_count]]/1000)), 0)</f>
        <v>208.16519999999997</v>
      </c>
      <c r="R503" s="6">
        <f>IFERROR( VALUE(Table1[[#This Row],[actual_price]]) * VALUE(Table1[[#This Row],[rating_count]]), 0)</f>
        <v>964617228</v>
      </c>
      <c r="S503" s="5" t="s">
        <v>4166</v>
      </c>
      <c r="T503" s="5" t="s">
        <v>3650</v>
      </c>
      <c r="U503" s="5" t="s">
        <v>3651</v>
      </c>
      <c r="V503" s="5" t="s">
        <v>3652</v>
      </c>
      <c r="W503" s="5" t="s">
        <v>3653</v>
      </c>
      <c r="X503" s="5" t="s">
        <v>3654</v>
      </c>
      <c r="Y503" s="5" t="s">
        <v>4167</v>
      </c>
      <c r="Z503" s="5" t="s">
        <v>4168</v>
      </c>
    </row>
    <row r="504" spans="1:26" ht="15.75">
      <c r="A504" s="5" t="s">
        <v>4169</v>
      </c>
      <c r="B504" s="5" t="s">
        <v>4170</v>
      </c>
      <c r="C504" s="5" t="str">
        <f>LEFT(Table1[[#This Row],[product_name]], 27)</f>
        <v xml:space="preserve">Noise Pulse 2 Max Advanced </v>
      </c>
      <c r="D504" s="5" t="s">
        <v>2948</v>
      </c>
      <c r="E504" s="5" t="str">
        <f>TRIM(LEFT(Table1[[#This Row],[category]], FIND("|", Table1[[#This Row],[category]]) - 1))</f>
        <v>Electronics</v>
      </c>
      <c r="F504" s="5" t="str">
        <f>TRIM(MID(Table1[[#This Row],[category]], FIND("|", Table1[[#This Row],[category]]) + 1, FIND("|", Table1[[#This Row],[category]], FIND("|", Table1[[#This Row],[category]]) + 1) - FIND("|", Table1[[#This Row],[category]]) - 1))</f>
        <v>WearableTechnology</v>
      </c>
      <c r="G504" s="5" t="e">
        <f>TRIM(MID(Table1[[#This Row],[category]], FIND("|", Table1[[#This Row],[category]], FIND("|", Table1[[#This Row],[category]]) + 1) + 1, FIND("|", Table1[[#This Row],[category]], FIND("|", Table1[[#This Row],[category]], FIND("|", Table1[[#This Row],[category]]) + 1) + 1) - FIND("|", Table1[[#This Row],[category]], FIND("|", Table1[[#This Row],[category]]) + 1) - 1))</f>
        <v>#VALUE!</v>
      </c>
      <c r="H504" s="6">
        <v>2999</v>
      </c>
      <c r="I504" s="6">
        <v>5999</v>
      </c>
      <c r="J504" s="7">
        <v>0.5</v>
      </c>
      <c r="K504" s="7" t="str">
        <f>IF(Table1[[#This Row],[discount_percentage]]&gt;=50%, "YES", "NO")</f>
        <v>YES</v>
      </c>
      <c r="L504" s="7" t="str">
        <f>IF(Table1[[#This Row],[discount_percentage]]&lt;20%, "&lt;20%", IF(Table1[[#This Row],[discount_percentage]]&lt;=40%, "20%-40%", IF(Table1[[#This Row],[discount_percentage]]&lt;=60%, "41%-60%", IF(Table1[[#This Row],[discount_percentage]]&lt;=80%, "61%-80%", "&gt;80%"))))</f>
        <v>41%-60%</v>
      </c>
      <c r="M504" s="7" t="str">
        <f>IF(Table1[[#This Row],[discounted_price]]&lt;200, "&lt;200", IF(Table1[[#This Row],[discounted_price]]&lt;=500, "200-500", "&gt;500"))</f>
        <v>&gt;500</v>
      </c>
      <c r="N504" s="5">
        <v>4.0999999999999996</v>
      </c>
      <c r="O504" s="8">
        <v>7148</v>
      </c>
      <c r="P504" s="9" t="str">
        <f>IF(Table1[[#This Row],[rating_count]]&gt;1000, "More than 1000", "Fewer than 1000")</f>
        <v>More than 1000</v>
      </c>
      <c r="Q504" s="8">
        <f>IFERROR( VALUE(Table1[[#This Row],[rating]]) * VALUE((Table1[[#This Row],[rating_count]]/1000)), 0)</f>
        <v>29.306799999999996</v>
      </c>
      <c r="R504" s="6">
        <f>IFERROR( VALUE(Table1[[#This Row],[actual_price]]) * VALUE(Table1[[#This Row],[rating_count]]), 0)</f>
        <v>42880852</v>
      </c>
      <c r="S504" s="5" t="s">
        <v>4171</v>
      </c>
      <c r="T504" s="5" t="s">
        <v>4172</v>
      </c>
      <c r="U504" s="5" t="s">
        <v>4173</v>
      </c>
      <c r="V504" s="5" t="s">
        <v>4174</v>
      </c>
      <c r="W504" s="5" t="s">
        <v>4175</v>
      </c>
      <c r="X504" s="5" t="s">
        <v>4176</v>
      </c>
      <c r="Y504" s="5" t="s">
        <v>4177</v>
      </c>
      <c r="Z504" s="5" t="s">
        <v>4178</v>
      </c>
    </row>
    <row r="505" spans="1:26" ht="15.75">
      <c r="A505" s="5" t="s">
        <v>292</v>
      </c>
      <c r="B505" s="5" t="s">
        <v>293</v>
      </c>
      <c r="C505" s="5" t="str">
        <f>LEFT(Table1[[#This Row],[product_name]], 27)</f>
        <v>boAt A400 USB Type-C to USB</v>
      </c>
      <c r="D505" s="5" t="s">
        <v>18</v>
      </c>
      <c r="E505" s="5" t="str">
        <f>TRIM(LEFT(Table1[[#This Row],[category]], FIND("|", Table1[[#This Row],[category]]) - 1))</f>
        <v>Computers&amp;Accessories</v>
      </c>
      <c r="F505" s="5" t="str">
        <f>TRIM(MID(Table1[[#This Row],[category]], FIND("|", Table1[[#This Row],[category]]) + 1, FIND("|", Table1[[#This Row],[category]], FIND("|", Table1[[#This Row],[category]]) + 1) - FIND("|", Table1[[#This Row],[category]]) - 1))</f>
        <v>Accessories&amp;Peripherals</v>
      </c>
      <c r="G50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05" s="5">
        <v>299</v>
      </c>
      <c r="I505" s="6">
        <v>999</v>
      </c>
      <c r="J505" s="7">
        <v>0.7</v>
      </c>
      <c r="K505" s="7" t="str">
        <f>IF(Table1[[#This Row],[discount_percentage]]&gt;=50%, "YES", "NO")</f>
        <v>YES</v>
      </c>
      <c r="L505" s="7" t="str">
        <f>IF(Table1[[#This Row],[discount_percentage]]&lt;20%, "&lt;20%", IF(Table1[[#This Row],[discount_percentage]]&lt;=40%, "20%-40%", IF(Table1[[#This Row],[discount_percentage]]&lt;=60%, "41%-60%", IF(Table1[[#This Row],[discount_percentage]]&lt;=80%, "61%-80%", "&gt;80%"))))</f>
        <v>61%-80%</v>
      </c>
      <c r="M505" s="7" t="str">
        <f>IF(Table1[[#This Row],[discounted_price]]&lt;200, "&lt;200", IF(Table1[[#This Row],[discounted_price]]&lt;=500, "200-500", "&gt;500"))</f>
        <v>200-500</v>
      </c>
      <c r="N505" s="5">
        <v>4.3</v>
      </c>
      <c r="O505" s="8">
        <v>20850</v>
      </c>
      <c r="P505" s="9" t="str">
        <f>IF(Table1[[#This Row],[rating_count]]&gt;1000, "More than 1000", "Fewer than 1000")</f>
        <v>More than 1000</v>
      </c>
      <c r="Q505" s="8">
        <f>IFERROR( VALUE(Table1[[#This Row],[rating]]) * VALUE((Table1[[#This Row],[rating_count]]/1000)), 0)</f>
        <v>89.655000000000001</v>
      </c>
      <c r="R505" s="6">
        <f>IFERROR( VALUE(Table1[[#This Row],[actual_price]]) * VALUE(Table1[[#This Row],[rating_count]]), 0)</f>
        <v>20829150</v>
      </c>
      <c r="S505" s="5" t="s">
        <v>294</v>
      </c>
      <c r="T505" s="5" t="s">
        <v>4179</v>
      </c>
      <c r="U505" s="5" t="s">
        <v>4180</v>
      </c>
      <c r="V505" s="5" t="s">
        <v>4181</v>
      </c>
      <c r="W505" s="5" t="s">
        <v>4182</v>
      </c>
      <c r="X505" s="5" t="s">
        <v>4183</v>
      </c>
      <c r="Y505" s="5" t="s">
        <v>4184</v>
      </c>
      <c r="Z505" s="5" t="s">
        <v>4185</v>
      </c>
    </row>
    <row r="506" spans="1:26" ht="15.75">
      <c r="A506" s="5" t="s">
        <v>282</v>
      </c>
      <c r="B506" s="5" t="s">
        <v>283</v>
      </c>
      <c r="C506" s="5" t="str">
        <f>LEFT(Table1[[#This Row],[product_name]], 27)</f>
        <v>Duracell USB C To Lightning</v>
      </c>
      <c r="D506" s="5" t="s">
        <v>18</v>
      </c>
      <c r="E506" s="5" t="str">
        <f>TRIM(LEFT(Table1[[#This Row],[category]], FIND("|", Table1[[#This Row],[category]]) - 1))</f>
        <v>Computers&amp;Accessories</v>
      </c>
      <c r="F506" s="5" t="str">
        <f>TRIM(MID(Table1[[#This Row],[category]], FIND("|", Table1[[#This Row],[category]]) + 1, FIND("|", Table1[[#This Row],[category]], FIND("|", Table1[[#This Row],[category]]) + 1) - FIND("|", Table1[[#This Row],[category]]) - 1))</f>
        <v>Accessories&amp;Peripherals</v>
      </c>
      <c r="G50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06" s="5">
        <v>970</v>
      </c>
      <c r="I506" s="6">
        <v>1999</v>
      </c>
      <c r="J506" s="7">
        <v>0.51</v>
      </c>
      <c r="K506" s="7" t="str">
        <f>IF(Table1[[#This Row],[discount_percentage]]&gt;=50%, "YES", "NO")</f>
        <v>YES</v>
      </c>
      <c r="L506" s="7" t="str">
        <f>IF(Table1[[#This Row],[discount_percentage]]&lt;20%, "&lt;20%", IF(Table1[[#This Row],[discount_percentage]]&lt;=40%, "20%-40%", IF(Table1[[#This Row],[discount_percentage]]&lt;=60%, "41%-60%", IF(Table1[[#This Row],[discount_percentage]]&lt;=80%, "61%-80%", "&gt;80%"))))</f>
        <v>41%-60%</v>
      </c>
      <c r="M506" s="7" t="str">
        <f>IF(Table1[[#This Row],[discounted_price]]&lt;200, "&lt;200", IF(Table1[[#This Row],[discounted_price]]&lt;=500, "200-500", "&gt;500"))</f>
        <v>&gt;500</v>
      </c>
      <c r="N506" s="5">
        <v>4.4000000000000004</v>
      </c>
      <c r="O506" s="8">
        <v>184</v>
      </c>
      <c r="P506" s="9" t="str">
        <f>IF(Table1[[#This Row],[rating_count]]&gt;1000, "More than 1000", "Fewer than 1000")</f>
        <v>Fewer than 1000</v>
      </c>
      <c r="Q506" s="8">
        <f>IFERROR( VALUE(Table1[[#This Row],[rating]]) * VALUE((Table1[[#This Row],[rating_count]]/1000)), 0)</f>
        <v>0.8096000000000001</v>
      </c>
      <c r="R506" s="6">
        <f>IFERROR( VALUE(Table1[[#This Row],[actual_price]]) * VALUE(Table1[[#This Row],[rating_count]]), 0)</f>
        <v>367816</v>
      </c>
      <c r="S506" s="5" t="s">
        <v>284</v>
      </c>
      <c r="T506" s="5" t="s">
        <v>285</v>
      </c>
      <c r="U506" s="5" t="s">
        <v>286</v>
      </c>
      <c r="V506" s="5" t="s">
        <v>287</v>
      </c>
      <c r="W506" s="5" t="s">
        <v>288</v>
      </c>
      <c r="X506" s="5" t="s">
        <v>289</v>
      </c>
      <c r="Y506" s="5" t="s">
        <v>4186</v>
      </c>
      <c r="Z506" s="5" t="s">
        <v>4187</v>
      </c>
    </row>
    <row r="507" spans="1:26" ht="15.75">
      <c r="A507" s="5" t="s">
        <v>4188</v>
      </c>
      <c r="B507" s="5" t="s">
        <v>4189</v>
      </c>
      <c r="C507" s="5" t="str">
        <f>LEFT(Table1[[#This Row],[product_name]], 27)</f>
        <v>Myvn 30W Warp/20W Dash Char</v>
      </c>
      <c r="D507" s="5" t="s">
        <v>3162</v>
      </c>
      <c r="E507" s="5" t="str">
        <f>TRIM(LEFT(Table1[[#This Row],[category]], FIND("|", Table1[[#This Row],[category]]) - 1))</f>
        <v>Electronics</v>
      </c>
      <c r="F507" s="5" t="str">
        <f>TRIM(MID(Table1[[#This Row],[category]], FIND("|", Table1[[#This Row],[category]]) + 1, FIND("|", Table1[[#This Row],[category]], FIND("|", Table1[[#This Row],[category]]) + 1) - FIND("|", Table1[[#This Row],[category]]) - 1))</f>
        <v>Mobiles&amp;Accessories</v>
      </c>
      <c r="G50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07" s="5">
        <v>329</v>
      </c>
      <c r="I507" s="6">
        <v>999</v>
      </c>
      <c r="J507" s="7">
        <v>0.67</v>
      </c>
      <c r="K507" s="7" t="str">
        <f>IF(Table1[[#This Row],[discount_percentage]]&gt;=50%, "YES", "NO")</f>
        <v>YES</v>
      </c>
      <c r="L507" s="7" t="str">
        <f>IF(Table1[[#This Row],[discount_percentage]]&lt;20%, "&lt;20%", IF(Table1[[#This Row],[discount_percentage]]&lt;=40%, "20%-40%", IF(Table1[[#This Row],[discount_percentage]]&lt;=60%, "41%-60%", IF(Table1[[#This Row],[discount_percentage]]&lt;=80%, "61%-80%", "&gt;80%"))))</f>
        <v>61%-80%</v>
      </c>
      <c r="M507" s="7" t="str">
        <f>IF(Table1[[#This Row],[discounted_price]]&lt;200, "&lt;200", IF(Table1[[#This Row],[discounted_price]]&lt;=500, "200-500", "&gt;500"))</f>
        <v>200-500</v>
      </c>
      <c r="N507" s="5">
        <v>4.2</v>
      </c>
      <c r="O507" s="8">
        <v>3492</v>
      </c>
      <c r="P507" s="9" t="str">
        <f>IF(Table1[[#This Row],[rating_count]]&gt;1000, "More than 1000", "Fewer than 1000")</f>
        <v>More than 1000</v>
      </c>
      <c r="Q507" s="8">
        <f>IFERROR( VALUE(Table1[[#This Row],[rating]]) * VALUE((Table1[[#This Row],[rating_count]]/1000)), 0)</f>
        <v>14.666400000000001</v>
      </c>
      <c r="R507" s="6">
        <f>IFERROR( VALUE(Table1[[#This Row],[actual_price]]) * VALUE(Table1[[#This Row],[rating_count]]), 0)</f>
        <v>3488508</v>
      </c>
      <c r="S507" s="5" t="s">
        <v>4190</v>
      </c>
      <c r="T507" s="5" t="s">
        <v>4191</v>
      </c>
      <c r="U507" s="5" t="s">
        <v>4192</v>
      </c>
      <c r="V507" s="5" t="s">
        <v>4193</v>
      </c>
      <c r="W507" s="5" t="s">
        <v>4194</v>
      </c>
      <c r="X507" s="5" t="s">
        <v>4195</v>
      </c>
      <c r="Y507" s="5" t="s">
        <v>4196</v>
      </c>
      <c r="Z507" s="5" t="s">
        <v>4197</v>
      </c>
    </row>
    <row r="508" spans="1:26" ht="15.75">
      <c r="A508" s="5" t="s">
        <v>4198</v>
      </c>
      <c r="B508" s="5" t="s">
        <v>4199</v>
      </c>
      <c r="C508" s="5" t="str">
        <f>LEFT(Table1[[#This Row],[product_name]], 27)</f>
        <v xml:space="preserve">PTron Newly Launched Force </v>
      </c>
      <c r="D508" s="5" t="s">
        <v>2948</v>
      </c>
      <c r="E508" s="5" t="str">
        <f>TRIM(LEFT(Table1[[#This Row],[category]], FIND("|", Table1[[#This Row],[category]]) - 1))</f>
        <v>Electronics</v>
      </c>
      <c r="F508" s="5" t="str">
        <f>TRIM(MID(Table1[[#This Row],[category]], FIND("|", Table1[[#This Row],[category]]) + 1, FIND("|", Table1[[#This Row],[category]], FIND("|", Table1[[#This Row],[category]]) + 1) - FIND("|", Table1[[#This Row],[category]]) - 1))</f>
        <v>WearableTechnology</v>
      </c>
      <c r="G508" s="5" t="e">
        <f>TRIM(MID(Table1[[#This Row],[category]], FIND("|", Table1[[#This Row],[category]], FIND("|", Table1[[#This Row],[category]]) + 1) + 1, FIND("|", Table1[[#This Row],[category]], FIND("|", Table1[[#This Row],[category]], FIND("|", Table1[[#This Row],[category]]) + 1) + 1) - FIND("|", Table1[[#This Row],[category]], FIND("|", Table1[[#This Row],[category]]) + 1) - 1))</f>
        <v>#VALUE!</v>
      </c>
      <c r="H508" s="6">
        <v>1299</v>
      </c>
      <c r="I508" s="6">
        <v>5999</v>
      </c>
      <c r="J508" s="7">
        <v>0.78</v>
      </c>
      <c r="K508" s="7" t="str">
        <f>IF(Table1[[#This Row],[discount_percentage]]&gt;=50%, "YES", "NO")</f>
        <v>YES</v>
      </c>
      <c r="L508" s="7" t="str">
        <f>IF(Table1[[#This Row],[discount_percentage]]&lt;20%, "&lt;20%", IF(Table1[[#This Row],[discount_percentage]]&lt;=40%, "20%-40%", IF(Table1[[#This Row],[discount_percentage]]&lt;=60%, "41%-60%", IF(Table1[[#This Row],[discount_percentage]]&lt;=80%, "61%-80%", "&gt;80%"))))</f>
        <v>61%-80%</v>
      </c>
      <c r="M508" s="7" t="str">
        <f>IF(Table1[[#This Row],[discounted_price]]&lt;200, "&lt;200", IF(Table1[[#This Row],[discounted_price]]&lt;=500, "200-500", "&gt;500"))</f>
        <v>&gt;500</v>
      </c>
      <c r="N508" s="5">
        <v>3.3</v>
      </c>
      <c r="O508" s="8">
        <v>4415</v>
      </c>
      <c r="P508" s="9" t="str">
        <f>IF(Table1[[#This Row],[rating_count]]&gt;1000, "More than 1000", "Fewer than 1000")</f>
        <v>More than 1000</v>
      </c>
      <c r="Q508" s="8">
        <f>IFERROR( VALUE(Table1[[#This Row],[rating]]) * VALUE((Table1[[#This Row],[rating_count]]/1000)), 0)</f>
        <v>14.5695</v>
      </c>
      <c r="R508" s="6">
        <f>IFERROR( VALUE(Table1[[#This Row],[actual_price]]) * VALUE(Table1[[#This Row],[rating_count]]), 0)</f>
        <v>26485585</v>
      </c>
      <c r="S508" s="5" t="s">
        <v>4200</v>
      </c>
      <c r="T508" s="5" t="s">
        <v>3898</v>
      </c>
      <c r="U508" s="5" t="s">
        <v>3899</v>
      </c>
      <c r="V508" s="5" t="s">
        <v>3900</v>
      </c>
      <c r="W508" s="5" t="s">
        <v>3901</v>
      </c>
      <c r="X508" s="5" t="s">
        <v>3902</v>
      </c>
      <c r="Y508" s="5" t="s">
        <v>4201</v>
      </c>
      <c r="Z508" s="5" t="s">
        <v>4202</v>
      </c>
    </row>
    <row r="509" spans="1:26" ht="15.75">
      <c r="A509" s="5" t="s">
        <v>4203</v>
      </c>
      <c r="B509" s="5" t="s">
        <v>4204</v>
      </c>
      <c r="C509" s="5" t="str">
        <f>LEFT(Table1[[#This Row],[product_name]], 27)</f>
        <v>SanDisk Ultra¬Æ microSDXC‚Ñ</v>
      </c>
      <c r="D509" s="5" t="s">
        <v>3024</v>
      </c>
      <c r="E509" s="5" t="str">
        <f>TRIM(LEFT(Table1[[#This Row],[category]], FIND("|", Table1[[#This Row],[category]]) - 1))</f>
        <v>Electronics</v>
      </c>
      <c r="F509" s="5" t="str">
        <f>TRIM(MID(Table1[[#This Row],[category]], FIND("|", Table1[[#This Row],[category]]) + 1, FIND("|", Table1[[#This Row],[category]], FIND("|", Table1[[#This Row],[category]]) + 1) - FIND("|", Table1[[#This Row],[category]]) - 1))</f>
        <v>Accessories</v>
      </c>
      <c r="G509" s="5" t="str">
        <f>TRIM(MID(Table1[[#This Row],[category]], FIND("|", Table1[[#This Row],[category]], FIND("|", Table1[[#This Row],[category]]) + 1) + 1, FIND("|", Table1[[#This Row],[category]], FIND("|", Table1[[#This Row],[category]], FIND("|", Table1[[#This Row],[category]]) + 1) + 1) - FIND("|", Table1[[#This Row],[category]], FIND("|", Table1[[#This Row],[category]]) + 1) - 1))</f>
        <v>MemoryCards</v>
      </c>
      <c r="H509" s="6">
        <v>1989</v>
      </c>
      <c r="I509" s="6">
        <v>3500</v>
      </c>
      <c r="J509" s="7">
        <v>0.43</v>
      </c>
      <c r="K509" s="7" t="str">
        <f>IF(Table1[[#This Row],[discount_percentage]]&gt;=50%, "YES", "NO")</f>
        <v>NO</v>
      </c>
      <c r="L509" s="7" t="str">
        <f>IF(Table1[[#This Row],[discount_percentage]]&lt;20%, "&lt;20%", IF(Table1[[#This Row],[discount_percentage]]&lt;=40%, "20%-40%", IF(Table1[[#This Row],[discount_percentage]]&lt;=60%, "41%-60%", IF(Table1[[#This Row],[discount_percentage]]&lt;=80%, "61%-80%", "&gt;80%"))))</f>
        <v>41%-60%</v>
      </c>
      <c r="M509" s="7" t="str">
        <f>IF(Table1[[#This Row],[discounted_price]]&lt;200, "&lt;200", IF(Table1[[#This Row],[discounted_price]]&lt;=500, "200-500", "&gt;500"))</f>
        <v>&gt;500</v>
      </c>
      <c r="N509" s="5">
        <v>4.4000000000000004</v>
      </c>
      <c r="O509" s="8">
        <v>67260</v>
      </c>
      <c r="P509" s="9" t="str">
        <f>IF(Table1[[#This Row],[rating_count]]&gt;1000, "More than 1000", "Fewer than 1000")</f>
        <v>More than 1000</v>
      </c>
      <c r="Q509" s="8">
        <f>IFERROR( VALUE(Table1[[#This Row],[rating]]) * VALUE((Table1[[#This Row],[rating_count]]/1000)), 0)</f>
        <v>295.94400000000007</v>
      </c>
      <c r="R509" s="6">
        <f>IFERROR( VALUE(Table1[[#This Row],[actual_price]]) * VALUE(Table1[[#This Row],[rating_count]]), 0)</f>
        <v>235410000</v>
      </c>
      <c r="S509" s="5" t="s">
        <v>4205</v>
      </c>
      <c r="T509" s="5" t="s">
        <v>3026</v>
      </c>
      <c r="U509" s="5" t="s">
        <v>3027</v>
      </c>
      <c r="V509" s="5" t="s">
        <v>3028</v>
      </c>
      <c r="W509" s="5" t="s">
        <v>3029</v>
      </c>
      <c r="X509" s="5" t="s">
        <v>3030</v>
      </c>
      <c r="Y509" s="5" t="s">
        <v>4206</v>
      </c>
      <c r="Z509" s="5" t="s">
        <v>4207</v>
      </c>
    </row>
    <row r="510" spans="1:26" ht="15.75">
      <c r="A510" s="5" t="s">
        <v>4208</v>
      </c>
      <c r="B510" s="5" t="s">
        <v>2958</v>
      </c>
      <c r="C510" s="5" t="str">
        <f>LEFT(Table1[[#This Row],[product_name]], 27)</f>
        <v>Fire-Boltt Phoenix Smart Wa</v>
      </c>
      <c r="D510" s="5" t="s">
        <v>2948</v>
      </c>
      <c r="E510" s="5" t="str">
        <f>TRIM(LEFT(Table1[[#This Row],[category]], FIND("|", Table1[[#This Row],[category]]) - 1))</f>
        <v>Electronics</v>
      </c>
      <c r="F510" s="5" t="str">
        <f>TRIM(MID(Table1[[#This Row],[category]], FIND("|", Table1[[#This Row],[category]]) + 1, FIND("|", Table1[[#This Row],[category]], FIND("|", Table1[[#This Row],[category]]) + 1) - FIND("|", Table1[[#This Row],[category]]) - 1))</f>
        <v>WearableTechnology</v>
      </c>
      <c r="G510" s="5" t="e">
        <f>TRIM(MID(Table1[[#This Row],[category]], FIND("|", Table1[[#This Row],[category]], FIND("|", Table1[[#This Row],[category]]) + 1) + 1, FIND("|", Table1[[#This Row],[category]], FIND("|", Table1[[#This Row],[category]], FIND("|", Table1[[#This Row],[category]]) + 1) + 1) - FIND("|", Table1[[#This Row],[category]], FIND("|", Table1[[#This Row],[category]]) + 1) - 1))</f>
        <v>#VALUE!</v>
      </c>
      <c r="H510" s="6">
        <v>1999</v>
      </c>
      <c r="I510" s="6">
        <v>9999</v>
      </c>
      <c r="J510" s="7">
        <v>0.8</v>
      </c>
      <c r="K510" s="7" t="str">
        <f>IF(Table1[[#This Row],[discount_percentage]]&gt;=50%, "YES", "NO")</f>
        <v>YES</v>
      </c>
      <c r="L510" s="7" t="str">
        <f>IF(Table1[[#This Row],[discount_percentage]]&lt;20%, "&lt;20%", IF(Table1[[#This Row],[discount_percentage]]&lt;=40%, "20%-40%", IF(Table1[[#This Row],[discount_percentage]]&lt;=60%, "41%-60%", IF(Table1[[#This Row],[discount_percentage]]&lt;=80%, "61%-80%", "&gt;80%"))))</f>
        <v>61%-80%</v>
      </c>
      <c r="M510" s="7" t="str">
        <f>IF(Table1[[#This Row],[discounted_price]]&lt;200, "&lt;200", IF(Table1[[#This Row],[discounted_price]]&lt;=500, "200-500", "&gt;500"))</f>
        <v>&gt;500</v>
      </c>
      <c r="N510" s="5">
        <v>4.3</v>
      </c>
      <c r="O510" s="8">
        <v>27704</v>
      </c>
      <c r="P510" s="9" t="str">
        <f>IF(Table1[[#This Row],[rating_count]]&gt;1000, "More than 1000", "Fewer than 1000")</f>
        <v>More than 1000</v>
      </c>
      <c r="Q510" s="8">
        <f>IFERROR( VALUE(Table1[[#This Row],[rating]]) * VALUE((Table1[[#This Row],[rating_count]]/1000)), 0)</f>
        <v>119.1272</v>
      </c>
      <c r="R510" s="6">
        <f>IFERROR( VALUE(Table1[[#This Row],[actual_price]]) * VALUE(Table1[[#This Row],[rating_count]]), 0)</f>
        <v>277012296</v>
      </c>
      <c r="S510" s="5" t="s">
        <v>3355</v>
      </c>
      <c r="T510" s="5" t="s">
        <v>2960</v>
      </c>
      <c r="U510" s="5" t="s">
        <v>2961</v>
      </c>
      <c r="V510" s="5" t="s">
        <v>2962</v>
      </c>
      <c r="W510" s="5" t="s">
        <v>2963</v>
      </c>
      <c r="X510" s="5" t="s">
        <v>2964</v>
      </c>
      <c r="Y510" s="5" t="s">
        <v>4209</v>
      </c>
      <c r="Z510" s="5" t="s">
        <v>4210</v>
      </c>
    </row>
    <row r="511" spans="1:26" ht="15.75">
      <c r="A511" s="5" t="s">
        <v>4211</v>
      </c>
      <c r="B511" s="5" t="s">
        <v>4212</v>
      </c>
      <c r="C511" s="5" t="str">
        <f>LEFT(Table1[[#This Row],[product_name]], 27)</f>
        <v>Redmi Note 11 (Space Black,</v>
      </c>
      <c r="D511" s="5" t="s">
        <v>2990</v>
      </c>
      <c r="E511" s="5" t="str">
        <f>TRIM(LEFT(Table1[[#This Row],[category]], FIND("|", Table1[[#This Row],[category]]) - 1))</f>
        <v>Electronics</v>
      </c>
      <c r="F511" s="5" t="str">
        <f>TRIM(MID(Table1[[#This Row],[category]], FIND("|", Table1[[#This Row],[category]]) + 1, FIND("|", Table1[[#This Row],[category]], FIND("|", Table1[[#This Row],[category]]) + 1) - FIND("|", Table1[[#This Row],[category]]) - 1))</f>
        <v>Mobiles&amp;Accessories</v>
      </c>
      <c r="G511"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11" s="6">
        <v>12999</v>
      </c>
      <c r="I511" s="6">
        <v>18999</v>
      </c>
      <c r="J511" s="7">
        <v>0.32</v>
      </c>
      <c r="K511" s="7" t="str">
        <f>IF(Table1[[#This Row],[discount_percentage]]&gt;=50%, "YES", "NO")</f>
        <v>NO</v>
      </c>
      <c r="L511" s="7" t="str">
        <f>IF(Table1[[#This Row],[discount_percentage]]&lt;20%, "&lt;20%", IF(Table1[[#This Row],[discount_percentage]]&lt;=40%, "20%-40%", IF(Table1[[#This Row],[discount_percentage]]&lt;=60%, "41%-60%", IF(Table1[[#This Row],[discount_percentage]]&lt;=80%, "61%-80%", "&gt;80%"))))</f>
        <v>20%-40%</v>
      </c>
      <c r="M511" s="7" t="str">
        <f>IF(Table1[[#This Row],[discounted_price]]&lt;200, "&lt;200", IF(Table1[[#This Row],[discounted_price]]&lt;=500, "200-500", "&gt;500"))</f>
        <v>&gt;500</v>
      </c>
      <c r="N511" s="5">
        <v>4.0999999999999996</v>
      </c>
      <c r="O511" s="8">
        <v>50772</v>
      </c>
      <c r="P511" s="9" t="str">
        <f>IF(Table1[[#This Row],[rating_count]]&gt;1000, "More than 1000", "Fewer than 1000")</f>
        <v>More than 1000</v>
      </c>
      <c r="Q511" s="8">
        <f>IFERROR( VALUE(Table1[[#This Row],[rating]]) * VALUE((Table1[[#This Row],[rating_count]]/1000)), 0)</f>
        <v>208.16519999999997</v>
      </c>
      <c r="R511" s="6">
        <f>IFERROR( VALUE(Table1[[#This Row],[actual_price]]) * VALUE(Table1[[#This Row],[rating_count]]), 0)</f>
        <v>964617228</v>
      </c>
      <c r="S511" s="5" t="s">
        <v>4166</v>
      </c>
      <c r="T511" s="5" t="s">
        <v>3650</v>
      </c>
      <c r="U511" s="5" t="s">
        <v>3651</v>
      </c>
      <c r="V511" s="5" t="s">
        <v>3652</v>
      </c>
      <c r="W511" s="5" t="s">
        <v>3653</v>
      </c>
      <c r="X511" s="5" t="s">
        <v>3654</v>
      </c>
      <c r="Y511" s="5" t="s">
        <v>3655</v>
      </c>
      <c r="Z511" s="5" t="s">
        <v>4213</v>
      </c>
    </row>
    <row r="512" spans="1:26" ht="15.75">
      <c r="A512" s="5" t="s">
        <v>4214</v>
      </c>
      <c r="B512" s="5" t="s">
        <v>4215</v>
      </c>
      <c r="C512" s="5" t="str">
        <f>LEFT(Table1[[#This Row],[product_name]], 27)</f>
        <v>Noise ColorFit Pro 2 Full T</v>
      </c>
      <c r="D512" s="5" t="s">
        <v>2948</v>
      </c>
      <c r="E512" s="5" t="str">
        <f>TRIM(LEFT(Table1[[#This Row],[category]], FIND("|", Table1[[#This Row],[category]]) - 1))</f>
        <v>Electronics</v>
      </c>
      <c r="F512" s="5" t="str">
        <f>TRIM(MID(Table1[[#This Row],[category]], FIND("|", Table1[[#This Row],[category]]) + 1, FIND("|", Table1[[#This Row],[category]], FIND("|", Table1[[#This Row],[category]]) + 1) - FIND("|", Table1[[#This Row],[category]]) - 1))</f>
        <v>WearableTechnology</v>
      </c>
      <c r="G512" s="5" t="e">
        <f>TRIM(MID(Table1[[#This Row],[category]], FIND("|", Table1[[#This Row],[category]], FIND("|", Table1[[#This Row],[category]]) + 1) + 1, FIND("|", Table1[[#This Row],[category]], FIND("|", Table1[[#This Row],[category]], FIND("|", Table1[[#This Row],[category]]) + 1) + 1) - FIND("|", Table1[[#This Row],[category]], FIND("|", Table1[[#This Row],[category]]) + 1) - 1))</f>
        <v>#VALUE!</v>
      </c>
      <c r="H512" s="6">
        <v>1499</v>
      </c>
      <c r="I512" s="6">
        <v>4999</v>
      </c>
      <c r="J512" s="7">
        <v>0.7</v>
      </c>
      <c r="K512" s="7" t="str">
        <f>IF(Table1[[#This Row],[discount_percentage]]&gt;=50%, "YES", "NO")</f>
        <v>YES</v>
      </c>
      <c r="L512" s="7" t="str">
        <f>IF(Table1[[#This Row],[discount_percentage]]&lt;20%, "&lt;20%", IF(Table1[[#This Row],[discount_percentage]]&lt;=40%, "20%-40%", IF(Table1[[#This Row],[discount_percentage]]&lt;=60%, "41%-60%", IF(Table1[[#This Row],[discount_percentage]]&lt;=80%, "61%-80%", "&gt;80%"))))</f>
        <v>61%-80%</v>
      </c>
      <c r="M512" s="7" t="str">
        <f>IF(Table1[[#This Row],[discounted_price]]&lt;200, "&lt;200", IF(Table1[[#This Row],[discounted_price]]&lt;=500, "200-500", "&gt;500"))</f>
        <v>&gt;500</v>
      </c>
      <c r="N512" s="5">
        <v>4</v>
      </c>
      <c r="O512" s="8">
        <v>92588</v>
      </c>
      <c r="P512" s="9" t="str">
        <f>IF(Table1[[#This Row],[rating_count]]&gt;1000, "More than 1000", "Fewer than 1000")</f>
        <v>More than 1000</v>
      </c>
      <c r="Q512" s="8">
        <f>IFERROR( VALUE(Table1[[#This Row],[rating]]) * VALUE((Table1[[#This Row],[rating_count]]/1000)), 0)</f>
        <v>370.35199999999998</v>
      </c>
      <c r="R512" s="6">
        <f>IFERROR( VALUE(Table1[[#This Row],[actual_price]]) * VALUE(Table1[[#This Row],[rating_count]]), 0)</f>
        <v>462847412</v>
      </c>
      <c r="S512" s="5" t="s">
        <v>4216</v>
      </c>
      <c r="T512" s="5" t="s">
        <v>4217</v>
      </c>
      <c r="U512" s="5" t="s">
        <v>4218</v>
      </c>
      <c r="V512" s="5" t="s">
        <v>4219</v>
      </c>
      <c r="W512" s="5" t="s">
        <v>4220</v>
      </c>
      <c r="X512" s="5" t="s">
        <v>4221</v>
      </c>
      <c r="Y512" s="5" t="s">
        <v>4222</v>
      </c>
      <c r="Z512" s="5" t="s">
        <v>4223</v>
      </c>
    </row>
    <row r="513" spans="1:26" ht="15.75">
      <c r="A513" s="5" t="s">
        <v>4224</v>
      </c>
      <c r="B513" s="5" t="s">
        <v>4225</v>
      </c>
      <c r="C513" s="5" t="str">
        <f>LEFT(Table1[[#This Row],[product_name]], 27)</f>
        <v>Redmi Note 11T 5G (Aquamari</v>
      </c>
      <c r="D513" s="5" t="s">
        <v>2990</v>
      </c>
      <c r="E513" s="5" t="str">
        <f>TRIM(LEFT(Table1[[#This Row],[category]], FIND("|", Table1[[#This Row],[category]]) - 1))</f>
        <v>Electronics</v>
      </c>
      <c r="F513" s="5" t="str">
        <f>TRIM(MID(Table1[[#This Row],[category]], FIND("|", Table1[[#This Row],[category]]) + 1, FIND("|", Table1[[#This Row],[category]], FIND("|", Table1[[#This Row],[category]]) + 1) - FIND("|", Table1[[#This Row],[category]]) - 1))</f>
        <v>Mobiles&amp;Accessories</v>
      </c>
      <c r="G51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13" s="6">
        <v>16999</v>
      </c>
      <c r="I513" s="6">
        <v>20999</v>
      </c>
      <c r="J513" s="7">
        <v>0.19</v>
      </c>
      <c r="K513" s="7" t="str">
        <f>IF(Table1[[#This Row],[discount_percentage]]&gt;=50%, "YES", "NO")</f>
        <v>NO</v>
      </c>
      <c r="L513" s="7" t="str">
        <f>IF(Table1[[#This Row],[discount_percentage]]&lt;20%, "&lt;20%", IF(Table1[[#This Row],[discount_percentage]]&lt;=40%, "20%-40%", IF(Table1[[#This Row],[discount_percentage]]&lt;=60%, "41%-60%", IF(Table1[[#This Row],[discount_percentage]]&lt;=80%, "61%-80%", "&gt;80%"))))</f>
        <v>&lt;20%</v>
      </c>
      <c r="M513" s="7" t="str">
        <f>IF(Table1[[#This Row],[discounted_price]]&lt;200, "&lt;200", IF(Table1[[#This Row],[discounted_price]]&lt;=500, "200-500", "&gt;500"))</f>
        <v>&gt;500</v>
      </c>
      <c r="N513" s="5">
        <v>4.0999999999999996</v>
      </c>
      <c r="O513" s="8">
        <v>31822</v>
      </c>
      <c r="P513" s="9" t="str">
        <f>IF(Table1[[#This Row],[rating_count]]&gt;1000, "More than 1000", "Fewer than 1000")</f>
        <v>More than 1000</v>
      </c>
      <c r="Q513" s="8">
        <f>IFERROR( VALUE(Table1[[#This Row],[rating]]) * VALUE((Table1[[#This Row],[rating_count]]/1000)), 0)</f>
        <v>130.47019999999998</v>
      </c>
      <c r="R513" s="6">
        <f>IFERROR( VALUE(Table1[[#This Row],[actual_price]]) * VALUE(Table1[[#This Row],[rating_count]]), 0)</f>
        <v>668230178</v>
      </c>
      <c r="S513" s="5" t="s">
        <v>4226</v>
      </c>
      <c r="T513" s="5" t="s">
        <v>4153</v>
      </c>
      <c r="U513" s="5" t="s">
        <v>4154</v>
      </c>
      <c r="V513" s="5" t="s">
        <v>4155</v>
      </c>
      <c r="W513" s="5" t="s">
        <v>4156</v>
      </c>
      <c r="X513" s="5" t="s">
        <v>4157</v>
      </c>
      <c r="Y513" s="5" t="s">
        <v>4227</v>
      </c>
      <c r="Z513" s="5" t="s">
        <v>4228</v>
      </c>
    </row>
    <row r="514" spans="1:26" ht="15.75">
      <c r="A514" s="5" t="s">
        <v>4229</v>
      </c>
      <c r="B514" s="5" t="s">
        <v>4230</v>
      </c>
      <c r="C514" s="5" t="str">
        <f>LEFT(Table1[[#This Row],[product_name]], 27)</f>
        <v xml:space="preserve">Newly Launched Boult Dive+ </v>
      </c>
      <c r="D514" s="5" t="s">
        <v>2948</v>
      </c>
      <c r="E514" s="5" t="str">
        <f>TRIM(LEFT(Table1[[#This Row],[category]], FIND("|", Table1[[#This Row],[category]]) - 1))</f>
        <v>Electronics</v>
      </c>
      <c r="F514" s="5" t="str">
        <f>TRIM(MID(Table1[[#This Row],[category]], FIND("|", Table1[[#This Row],[category]]) + 1, FIND("|", Table1[[#This Row],[category]], FIND("|", Table1[[#This Row],[category]]) + 1) - FIND("|", Table1[[#This Row],[category]]) - 1))</f>
        <v>WearableTechnology</v>
      </c>
      <c r="G514" s="5" t="e">
        <f>TRIM(MID(Table1[[#This Row],[category]], FIND("|", Table1[[#This Row],[category]], FIND("|", Table1[[#This Row],[category]]) + 1) + 1, FIND("|", Table1[[#This Row],[category]], FIND("|", Table1[[#This Row],[category]], FIND("|", Table1[[#This Row],[category]]) + 1) + 1) - FIND("|", Table1[[#This Row],[category]], FIND("|", Table1[[#This Row],[category]]) + 1) - 1))</f>
        <v>#VALUE!</v>
      </c>
      <c r="H514" s="6">
        <v>1999</v>
      </c>
      <c r="I514" s="6">
        <v>8499</v>
      </c>
      <c r="J514" s="7">
        <v>0.76</v>
      </c>
      <c r="K514" s="7" t="str">
        <f>IF(Table1[[#This Row],[discount_percentage]]&gt;=50%, "YES", "NO")</f>
        <v>YES</v>
      </c>
      <c r="L514" s="7" t="str">
        <f>IF(Table1[[#This Row],[discount_percentage]]&lt;20%, "&lt;20%", IF(Table1[[#This Row],[discount_percentage]]&lt;=40%, "20%-40%", IF(Table1[[#This Row],[discount_percentage]]&lt;=60%, "41%-60%", IF(Table1[[#This Row],[discount_percentage]]&lt;=80%, "61%-80%", "&gt;80%"))))</f>
        <v>61%-80%</v>
      </c>
      <c r="M514" s="7" t="str">
        <f>IF(Table1[[#This Row],[discounted_price]]&lt;200, "&lt;200", IF(Table1[[#This Row],[discounted_price]]&lt;=500, "200-500", "&gt;500"))</f>
        <v>&gt;500</v>
      </c>
      <c r="N514" s="5">
        <v>4.3</v>
      </c>
      <c r="O514" s="8">
        <v>240</v>
      </c>
      <c r="P514" s="9" t="str">
        <f>IF(Table1[[#This Row],[rating_count]]&gt;1000, "More than 1000", "Fewer than 1000")</f>
        <v>Fewer than 1000</v>
      </c>
      <c r="Q514" s="8">
        <f>IFERROR( VALUE(Table1[[#This Row],[rating]]) * VALUE((Table1[[#This Row],[rating_count]]/1000)), 0)</f>
        <v>1.032</v>
      </c>
      <c r="R514" s="6">
        <f>IFERROR( VALUE(Table1[[#This Row],[actual_price]]) * VALUE(Table1[[#This Row],[rating_count]]), 0)</f>
        <v>2039760</v>
      </c>
      <c r="S514" s="5" t="s">
        <v>4231</v>
      </c>
      <c r="T514" s="5" t="s">
        <v>4232</v>
      </c>
      <c r="U514" s="5" t="s">
        <v>4233</v>
      </c>
      <c r="V514" s="5" t="s">
        <v>4234</v>
      </c>
      <c r="W514" s="5" t="s">
        <v>4235</v>
      </c>
      <c r="X514" s="5" t="s">
        <v>4236</v>
      </c>
      <c r="Y514" s="5" t="s">
        <v>4237</v>
      </c>
      <c r="Z514" s="5" t="s">
        <v>4238</v>
      </c>
    </row>
    <row r="515" spans="1:26" ht="15.75">
      <c r="A515" s="5" t="s">
        <v>4239</v>
      </c>
      <c r="B515" s="5" t="s">
        <v>4240</v>
      </c>
      <c r="C515" s="5" t="str">
        <f>LEFT(Table1[[#This Row],[product_name]], 27)</f>
        <v>OnePlus Nord Watch with 1.7</v>
      </c>
      <c r="D515" s="5" t="s">
        <v>2948</v>
      </c>
      <c r="E515" s="5" t="str">
        <f>TRIM(LEFT(Table1[[#This Row],[category]], FIND("|", Table1[[#This Row],[category]]) - 1))</f>
        <v>Electronics</v>
      </c>
      <c r="F515" s="5" t="str">
        <f>TRIM(MID(Table1[[#This Row],[category]], FIND("|", Table1[[#This Row],[category]]) + 1, FIND("|", Table1[[#This Row],[category]], FIND("|", Table1[[#This Row],[category]]) + 1) - FIND("|", Table1[[#This Row],[category]]) - 1))</f>
        <v>WearableTechnology</v>
      </c>
      <c r="G515" s="5" t="e">
        <f>TRIM(MID(Table1[[#This Row],[category]], FIND("|", Table1[[#This Row],[category]], FIND("|", Table1[[#This Row],[category]]) + 1) + 1, FIND("|", Table1[[#This Row],[category]], FIND("|", Table1[[#This Row],[category]], FIND("|", Table1[[#This Row],[category]]) + 1) + 1) - FIND("|", Table1[[#This Row],[category]], FIND("|", Table1[[#This Row],[category]]) + 1) - 1))</f>
        <v>#VALUE!</v>
      </c>
      <c r="H515" s="6">
        <v>4999</v>
      </c>
      <c r="I515" s="6">
        <v>6999</v>
      </c>
      <c r="J515" s="7">
        <v>0.28999999999999998</v>
      </c>
      <c r="K515" s="7" t="str">
        <f>IF(Table1[[#This Row],[discount_percentage]]&gt;=50%, "YES", "NO")</f>
        <v>NO</v>
      </c>
      <c r="L515" s="7" t="str">
        <f>IF(Table1[[#This Row],[discount_percentage]]&lt;20%, "&lt;20%", IF(Table1[[#This Row],[discount_percentage]]&lt;=40%, "20%-40%", IF(Table1[[#This Row],[discount_percentage]]&lt;=60%, "41%-60%", IF(Table1[[#This Row],[discount_percentage]]&lt;=80%, "61%-80%", "&gt;80%"))))</f>
        <v>20%-40%</v>
      </c>
      <c r="M515" s="7" t="str">
        <f>IF(Table1[[#This Row],[discounted_price]]&lt;200, "&lt;200", IF(Table1[[#This Row],[discounted_price]]&lt;=500, "200-500", "&gt;500"))</f>
        <v>&gt;500</v>
      </c>
      <c r="N515" s="5">
        <v>3.8</v>
      </c>
      <c r="O515" s="8">
        <v>758</v>
      </c>
      <c r="P515" s="9" t="str">
        <f>IF(Table1[[#This Row],[rating_count]]&gt;1000, "More than 1000", "Fewer than 1000")</f>
        <v>Fewer than 1000</v>
      </c>
      <c r="Q515" s="8">
        <f>IFERROR( VALUE(Table1[[#This Row],[rating]]) * VALUE((Table1[[#This Row],[rating_count]]/1000)), 0)</f>
        <v>2.8803999999999998</v>
      </c>
      <c r="R515" s="6">
        <f>IFERROR( VALUE(Table1[[#This Row],[actual_price]]) * VALUE(Table1[[#This Row],[rating_count]]), 0)</f>
        <v>5305242</v>
      </c>
      <c r="S515" s="5" t="s">
        <v>4241</v>
      </c>
      <c r="T515" s="5" t="s">
        <v>4242</v>
      </c>
      <c r="U515" s="5" t="s">
        <v>4243</v>
      </c>
      <c r="V515" s="5" t="s">
        <v>4244</v>
      </c>
      <c r="W515" s="5" t="s">
        <v>4245</v>
      </c>
      <c r="X515" s="5" t="s">
        <v>4246</v>
      </c>
      <c r="Y515" s="5" t="s">
        <v>4247</v>
      </c>
      <c r="Z515" s="5" t="s">
        <v>4248</v>
      </c>
    </row>
    <row r="516" spans="1:26" ht="15.75">
      <c r="A516" s="5" t="s">
        <v>350</v>
      </c>
      <c r="B516" s="5" t="s">
        <v>351</v>
      </c>
      <c r="C516" s="5" t="str">
        <f>LEFT(Table1[[#This Row],[product_name]], 27)</f>
        <v>pTron Solero MB301 3A Micro</v>
      </c>
      <c r="D516" s="5" t="s">
        <v>18</v>
      </c>
      <c r="E516" s="5" t="str">
        <f>TRIM(LEFT(Table1[[#This Row],[category]], FIND("|", Table1[[#This Row],[category]]) - 1))</f>
        <v>Computers&amp;Accessories</v>
      </c>
      <c r="F516" s="5" t="str">
        <f>TRIM(MID(Table1[[#This Row],[category]], FIND("|", Table1[[#This Row],[category]]) + 1, FIND("|", Table1[[#This Row],[category]], FIND("|", Table1[[#This Row],[category]]) + 1) - FIND("|", Table1[[#This Row],[category]]) - 1))</f>
        <v>Accessories&amp;Peripherals</v>
      </c>
      <c r="G51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16" s="5">
        <v>99</v>
      </c>
      <c r="I516" s="6">
        <v>666.66</v>
      </c>
      <c r="J516" s="7">
        <v>0.85</v>
      </c>
      <c r="K516" s="7" t="str">
        <f>IF(Table1[[#This Row],[discount_percentage]]&gt;=50%, "YES", "NO")</f>
        <v>YES</v>
      </c>
      <c r="L516" s="7" t="str">
        <f>IF(Table1[[#This Row],[discount_percentage]]&lt;20%, "&lt;20%", IF(Table1[[#This Row],[discount_percentage]]&lt;=40%, "20%-40%", IF(Table1[[#This Row],[discount_percentage]]&lt;=60%, "41%-60%", IF(Table1[[#This Row],[discount_percentage]]&lt;=80%, "61%-80%", "&gt;80%"))))</f>
        <v>&gt;80%</v>
      </c>
      <c r="M516" s="7" t="str">
        <f>IF(Table1[[#This Row],[discounted_price]]&lt;200, "&lt;200", IF(Table1[[#This Row],[discounted_price]]&lt;=500, "200-500", "&gt;500"))</f>
        <v>&lt;200</v>
      </c>
      <c r="N516" s="5">
        <v>3.9</v>
      </c>
      <c r="O516" s="8">
        <v>24870</v>
      </c>
      <c r="P516" s="9" t="str">
        <f>IF(Table1[[#This Row],[rating_count]]&gt;1000, "More than 1000", "Fewer than 1000")</f>
        <v>More than 1000</v>
      </c>
      <c r="Q516" s="8">
        <f>IFERROR( VALUE(Table1[[#This Row],[rating]]) * VALUE((Table1[[#This Row],[rating_count]]/1000)), 0)</f>
        <v>96.992999999999995</v>
      </c>
      <c r="R516" s="6">
        <f>IFERROR( VALUE(Table1[[#This Row],[actual_price]]) * VALUE(Table1[[#This Row],[rating_count]]), 0)</f>
        <v>16579834.199999999</v>
      </c>
      <c r="S516" s="5" t="s">
        <v>352</v>
      </c>
      <c r="T516" s="5" t="s">
        <v>3486</v>
      </c>
      <c r="U516" s="5" t="s">
        <v>3487</v>
      </c>
      <c r="V516" s="5" t="s">
        <v>3488</v>
      </c>
      <c r="W516" s="5" t="s">
        <v>3489</v>
      </c>
      <c r="X516" s="5" t="s">
        <v>3490</v>
      </c>
      <c r="Y516" s="5" t="s">
        <v>4249</v>
      </c>
      <c r="Z516" s="5" t="s">
        <v>4250</v>
      </c>
    </row>
    <row r="517" spans="1:26" ht="15.75">
      <c r="A517" s="5" t="s">
        <v>4251</v>
      </c>
      <c r="B517" s="5" t="s">
        <v>4252</v>
      </c>
      <c r="C517" s="5" t="str">
        <f>LEFT(Table1[[#This Row],[product_name]], 27)</f>
        <v>Noise Agile 2 Buzz Bluetoot</v>
      </c>
      <c r="D517" s="5" t="s">
        <v>2948</v>
      </c>
      <c r="E517" s="5" t="str">
        <f>TRIM(LEFT(Table1[[#This Row],[category]], FIND("|", Table1[[#This Row],[category]]) - 1))</f>
        <v>Electronics</v>
      </c>
      <c r="F517" s="5" t="str">
        <f>TRIM(MID(Table1[[#This Row],[category]], FIND("|", Table1[[#This Row],[category]]) + 1, FIND("|", Table1[[#This Row],[category]], FIND("|", Table1[[#This Row],[category]]) + 1) - FIND("|", Table1[[#This Row],[category]]) - 1))</f>
        <v>WearableTechnology</v>
      </c>
      <c r="G517" s="5" t="e">
        <f>TRIM(MID(Table1[[#This Row],[category]], FIND("|", Table1[[#This Row],[category]], FIND("|", Table1[[#This Row],[category]]) + 1) + 1, FIND("|", Table1[[#This Row],[category]], FIND("|", Table1[[#This Row],[category]], FIND("|", Table1[[#This Row],[category]]) + 1) + 1) - FIND("|", Table1[[#This Row],[category]], FIND("|", Table1[[#This Row],[category]]) + 1) - 1))</f>
        <v>#VALUE!</v>
      </c>
      <c r="H517" s="6">
        <v>2499</v>
      </c>
      <c r="I517" s="6">
        <v>5999</v>
      </c>
      <c r="J517" s="7">
        <v>0.57999999999999996</v>
      </c>
      <c r="K517" s="7" t="str">
        <f>IF(Table1[[#This Row],[discount_percentage]]&gt;=50%, "YES", "NO")</f>
        <v>YES</v>
      </c>
      <c r="L517" s="7" t="str">
        <f>IF(Table1[[#This Row],[discount_percentage]]&lt;20%, "&lt;20%", IF(Table1[[#This Row],[discount_percentage]]&lt;=40%, "20%-40%", IF(Table1[[#This Row],[discount_percentage]]&lt;=60%, "41%-60%", IF(Table1[[#This Row],[discount_percentage]]&lt;=80%, "61%-80%", "&gt;80%"))))</f>
        <v>41%-60%</v>
      </c>
      <c r="M517" s="7" t="str">
        <f>IF(Table1[[#This Row],[discounted_price]]&lt;200, "&lt;200", IF(Table1[[#This Row],[discounted_price]]&lt;=500, "200-500", "&gt;500"))</f>
        <v>&gt;500</v>
      </c>
      <c r="N517" s="5">
        <v>3.7</v>
      </c>
      <c r="O517" s="8">
        <v>828</v>
      </c>
      <c r="P517" s="9" t="str">
        <f>IF(Table1[[#This Row],[rating_count]]&gt;1000, "More than 1000", "Fewer than 1000")</f>
        <v>Fewer than 1000</v>
      </c>
      <c r="Q517" s="8">
        <f>IFERROR( VALUE(Table1[[#This Row],[rating]]) * VALUE((Table1[[#This Row],[rating_count]]/1000)), 0)</f>
        <v>3.0636000000000001</v>
      </c>
      <c r="R517" s="6">
        <f>IFERROR( VALUE(Table1[[#This Row],[actual_price]]) * VALUE(Table1[[#This Row],[rating_count]]), 0)</f>
        <v>4967172</v>
      </c>
      <c r="S517" s="5" t="s">
        <v>4253</v>
      </c>
      <c r="T517" s="5" t="s">
        <v>4254</v>
      </c>
      <c r="U517" s="5" t="s">
        <v>4255</v>
      </c>
      <c r="V517" s="5" t="s">
        <v>4256</v>
      </c>
      <c r="W517" s="5" t="s">
        <v>4257</v>
      </c>
      <c r="X517" s="5" t="s">
        <v>4258</v>
      </c>
      <c r="Y517" s="5" t="s">
        <v>4259</v>
      </c>
      <c r="Z517" s="5" t="s">
        <v>4260</v>
      </c>
    </row>
    <row r="518" spans="1:26" ht="15.75">
      <c r="A518" s="5" t="s">
        <v>4261</v>
      </c>
      <c r="B518" s="5" t="s">
        <v>4262</v>
      </c>
      <c r="C518" s="5" t="str">
        <f>LEFT(Table1[[#This Row],[product_name]], 27)</f>
        <v>Motorola a10 Dual Sim keypa</v>
      </c>
      <c r="D518" s="5" t="s">
        <v>3045</v>
      </c>
      <c r="E518" s="5" t="str">
        <f>TRIM(LEFT(Table1[[#This Row],[category]], FIND("|", Table1[[#This Row],[category]]) - 1))</f>
        <v>Electronics</v>
      </c>
      <c r="F518" s="5" t="str">
        <f>TRIM(MID(Table1[[#This Row],[category]], FIND("|", Table1[[#This Row],[category]]) + 1, FIND("|", Table1[[#This Row],[category]], FIND("|", Table1[[#This Row],[category]]) + 1) - FIND("|", Table1[[#This Row],[category]]) - 1))</f>
        <v>Mobiles&amp;Accessories</v>
      </c>
      <c r="G51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18" s="6">
        <v>1399</v>
      </c>
      <c r="I518" s="6">
        <v>1630</v>
      </c>
      <c r="J518" s="7">
        <v>0.14000000000000001</v>
      </c>
      <c r="K518" s="7" t="str">
        <f>IF(Table1[[#This Row],[discount_percentage]]&gt;=50%, "YES", "NO")</f>
        <v>NO</v>
      </c>
      <c r="L518" s="7" t="str">
        <f>IF(Table1[[#This Row],[discount_percentage]]&lt;20%, "&lt;20%", IF(Table1[[#This Row],[discount_percentage]]&lt;=40%, "20%-40%", IF(Table1[[#This Row],[discount_percentage]]&lt;=60%, "41%-60%", IF(Table1[[#This Row],[discount_percentage]]&lt;=80%, "61%-80%", "&gt;80%"))))</f>
        <v>&lt;20%</v>
      </c>
      <c r="M518" s="7" t="str">
        <f>IF(Table1[[#This Row],[discounted_price]]&lt;200, "&lt;200", IF(Table1[[#This Row],[discounted_price]]&lt;=500, "200-500", "&gt;500"))</f>
        <v>&gt;500</v>
      </c>
      <c r="N518" s="5">
        <v>4</v>
      </c>
      <c r="O518" s="8">
        <v>9378</v>
      </c>
      <c r="P518" s="9" t="str">
        <f>IF(Table1[[#This Row],[rating_count]]&gt;1000, "More than 1000", "Fewer than 1000")</f>
        <v>More than 1000</v>
      </c>
      <c r="Q518" s="8">
        <f>IFERROR( VALUE(Table1[[#This Row],[rating]]) * VALUE((Table1[[#This Row],[rating_count]]/1000)), 0)</f>
        <v>37.512</v>
      </c>
      <c r="R518" s="6">
        <f>IFERROR( VALUE(Table1[[#This Row],[actual_price]]) * VALUE(Table1[[#This Row],[rating_count]]), 0)</f>
        <v>15286140</v>
      </c>
      <c r="S518" s="5" t="s">
        <v>4263</v>
      </c>
      <c r="T518" s="5" t="s">
        <v>3838</v>
      </c>
      <c r="U518" s="5" t="s">
        <v>3839</v>
      </c>
      <c r="V518" s="5" t="s">
        <v>3840</v>
      </c>
      <c r="W518" s="5" t="s">
        <v>3841</v>
      </c>
      <c r="X518" s="5" t="s">
        <v>3842</v>
      </c>
      <c r="Y518" s="5" t="s">
        <v>4264</v>
      </c>
      <c r="Z518" s="5" t="s">
        <v>4265</v>
      </c>
    </row>
    <row r="519" spans="1:26" ht="15.75">
      <c r="A519" s="5" t="s">
        <v>4266</v>
      </c>
      <c r="B519" s="5" t="s">
        <v>4267</v>
      </c>
      <c r="C519" s="5" t="str">
        <f>LEFT(Table1[[#This Row],[product_name]], 27)</f>
        <v>Fire-Boltt Ninja 3 Smartwat</v>
      </c>
      <c r="D519" s="5" t="s">
        <v>2948</v>
      </c>
      <c r="E519" s="5" t="str">
        <f>TRIM(LEFT(Table1[[#This Row],[category]], FIND("|", Table1[[#This Row],[category]]) - 1))</f>
        <v>Electronics</v>
      </c>
      <c r="F519" s="5" t="str">
        <f>TRIM(MID(Table1[[#This Row],[category]], FIND("|", Table1[[#This Row],[category]]) + 1, FIND("|", Table1[[#This Row],[category]], FIND("|", Table1[[#This Row],[category]]) + 1) - FIND("|", Table1[[#This Row],[category]]) - 1))</f>
        <v>WearableTechnology</v>
      </c>
      <c r="G519" s="5" t="e">
        <f>TRIM(MID(Table1[[#This Row],[category]], FIND("|", Table1[[#This Row],[category]], FIND("|", Table1[[#This Row],[category]]) + 1) + 1, FIND("|", Table1[[#This Row],[category]], FIND("|", Table1[[#This Row],[category]], FIND("|", Table1[[#This Row],[category]]) + 1) + 1) - FIND("|", Table1[[#This Row],[category]], FIND("|", Table1[[#This Row],[category]]) + 1) - 1))</f>
        <v>#VALUE!</v>
      </c>
      <c r="H519" s="6">
        <v>1499</v>
      </c>
      <c r="I519" s="6">
        <v>9999</v>
      </c>
      <c r="J519" s="7">
        <v>0.85</v>
      </c>
      <c r="K519" s="7" t="str">
        <f>IF(Table1[[#This Row],[discount_percentage]]&gt;=50%, "YES", "NO")</f>
        <v>YES</v>
      </c>
      <c r="L519" s="7" t="str">
        <f>IF(Table1[[#This Row],[discount_percentage]]&lt;20%, "&lt;20%", IF(Table1[[#This Row],[discount_percentage]]&lt;=40%, "20%-40%", IF(Table1[[#This Row],[discount_percentage]]&lt;=60%, "41%-60%", IF(Table1[[#This Row],[discount_percentage]]&lt;=80%, "61%-80%", "&gt;80%"))))</f>
        <v>&gt;80%</v>
      </c>
      <c r="M519" s="7" t="str">
        <f>IF(Table1[[#This Row],[discounted_price]]&lt;200, "&lt;200", IF(Table1[[#This Row],[discounted_price]]&lt;=500, "200-500", "&gt;500"))</f>
        <v>&gt;500</v>
      </c>
      <c r="N519" s="5">
        <v>4.2</v>
      </c>
      <c r="O519" s="8">
        <v>22638</v>
      </c>
      <c r="P519" s="9" t="str">
        <f>IF(Table1[[#This Row],[rating_count]]&gt;1000, "More than 1000", "Fewer than 1000")</f>
        <v>More than 1000</v>
      </c>
      <c r="Q519" s="8">
        <f>IFERROR( VALUE(Table1[[#This Row],[rating]]) * VALUE((Table1[[#This Row],[rating_count]]/1000)), 0)</f>
        <v>95.079600000000013</v>
      </c>
      <c r="R519" s="6">
        <f>IFERROR( VALUE(Table1[[#This Row],[actual_price]]) * VALUE(Table1[[#This Row],[rating_count]]), 0)</f>
        <v>226357362</v>
      </c>
      <c r="S519" s="5" t="s">
        <v>4268</v>
      </c>
      <c r="T519" s="5" t="s">
        <v>3184</v>
      </c>
      <c r="U519" s="5" t="s">
        <v>3185</v>
      </c>
      <c r="V519" s="5" t="s">
        <v>3186</v>
      </c>
      <c r="W519" s="5" t="s">
        <v>3187</v>
      </c>
      <c r="X519" s="5" t="s">
        <v>3188</v>
      </c>
      <c r="Y519" s="5" t="s">
        <v>4269</v>
      </c>
      <c r="Z519" s="5" t="s">
        <v>4270</v>
      </c>
    </row>
    <row r="520" spans="1:26" ht="15.75">
      <c r="A520" s="5" t="s">
        <v>356</v>
      </c>
      <c r="B520" s="5" t="s">
        <v>357</v>
      </c>
      <c r="C520" s="5" t="str">
        <f>LEFT(Table1[[#This Row],[product_name]], 27)</f>
        <v xml:space="preserve">Amazonbasics Nylon Braided </v>
      </c>
      <c r="D520" s="5" t="s">
        <v>18</v>
      </c>
      <c r="E520" s="5" t="str">
        <f>TRIM(LEFT(Table1[[#This Row],[category]], FIND("|", Table1[[#This Row],[category]]) - 1))</f>
        <v>Computers&amp;Accessories</v>
      </c>
      <c r="F520" s="5" t="str">
        <f>TRIM(MID(Table1[[#This Row],[category]], FIND("|", Table1[[#This Row],[category]]) + 1, FIND("|", Table1[[#This Row],[category]], FIND("|", Table1[[#This Row],[category]]) + 1) - FIND("|", Table1[[#This Row],[category]]) - 1))</f>
        <v>Accessories&amp;Peripherals</v>
      </c>
      <c r="G52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20" s="5">
        <v>899</v>
      </c>
      <c r="I520" s="6">
        <v>1900</v>
      </c>
      <c r="J520" s="7">
        <v>0.53</v>
      </c>
      <c r="K520" s="7" t="str">
        <f>IF(Table1[[#This Row],[discount_percentage]]&gt;=50%, "YES", "NO")</f>
        <v>YES</v>
      </c>
      <c r="L520" s="7" t="str">
        <f>IF(Table1[[#This Row],[discount_percentage]]&lt;20%, "&lt;20%", IF(Table1[[#This Row],[discount_percentage]]&lt;=40%, "20%-40%", IF(Table1[[#This Row],[discount_percentage]]&lt;=60%, "41%-60%", IF(Table1[[#This Row],[discount_percentage]]&lt;=80%, "61%-80%", "&gt;80%"))))</f>
        <v>41%-60%</v>
      </c>
      <c r="M520" s="7" t="str">
        <f>IF(Table1[[#This Row],[discounted_price]]&lt;200, "&lt;200", IF(Table1[[#This Row],[discounted_price]]&lt;=500, "200-500", "&gt;500"))</f>
        <v>&gt;500</v>
      </c>
      <c r="N520" s="5">
        <v>4.4000000000000004</v>
      </c>
      <c r="O520" s="8">
        <v>13552</v>
      </c>
      <c r="P520" s="9" t="str">
        <f>IF(Table1[[#This Row],[rating_count]]&gt;1000, "More than 1000", "Fewer than 1000")</f>
        <v>More than 1000</v>
      </c>
      <c r="Q520" s="8">
        <f>IFERROR( VALUE(Table1[[#This Row],[rating]]) * VALUE((Table1[[#This Row],[rating_count]]/1000)), 0)</f>
        <v>59.628800000000005</v>
      </c>
      <c r="R520" s="6">
        <f>IFERROR( VALUE(Table1[[#This Row],[actual_price]]) * VALUE(Table1[[#This Row],[rating_count]]), 0)</f>
        <v>25748800</v>
      </c>
      <c r="S520" s="5" t="s">
        <v>358</v>
      </c>
      <c r="T520" s="5" t="s">
        <v>359</v>
      </c>
      <c r="U520" s="5" t="s">
        <v>360</v>
      </c>
      <c r="V520" s="5" t="s">
        <v>361</v>
      </c>
      <c r="W520" s="5" t="s">
        <v>362</v>
      </c>
      <c r="X520" s="5" t="s">
        <v>363</v>
      </c>
      <c r="Y520" s="5" t="s">
        <v>4271</v>
      </c>
      <c r="Z520" s="5" t="s">
        <v>4272</v>
      </c>
    </row>
    <row r="521" spans="1:26" ht="15.75">
      <c r="A521" s="5" t="s">
        <v>4273</v>
      </c>
      <c r="B521" s="5" t="s">
        <v>4274</v>
      </c>
      <c r="C521" s="5" t="str">
        <f>LEFT(Table1[[#This Row],[product_name]], 27)</f>
        <v xml:space="preserve">Flix (Beetel) Bolt 2.4 12W </v>
      </c>
      <c r="D521" s="5" t="s">
        <v>3162</v>
      </c>
      <c r="E521" s="5" t="str">
        <f>TRIM(LEFT(Table1[[#This Row],[category]], FIND("|", Table1[[#This Row],[category]]) - 1))</f>
        <v>Electronics</v>
      </c>
      <c r="F521" s="5" t="str">
        <f>TRIM(MID(Table1[[#This Row],[category]], FIND("|", Table1[[#This Row],[category]]) + 1, FIND("|", Table1[[#This Row],[category]], FIND("|", Table1[[#This Row],[category]]) + 1) - FIND("|", Table1[[#This Row],[category]]) - 1))</f>
        <v>Mobiles&amp;Accessories</v>
      </c>
      <c r="G521"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1" s="5">
        <v>249</v>
      </c>
      <c r="I521" s="6">
        <v>599</v>
      </c>
      <c r="J521" s="7">
        <v>0.57999999999999996</v>
      </c>
      <c r="K521" s="7" t="str">
        <f>IF(Table1[[#This Row],[discount_percentage]]&gt;=50%, "YES", "NO")</f>
        <v>YES</v>
      </c>
      <c r="L521" s="7" t="str">
        <f>IF(Table1[[#This Row],[discount_percentage]]&lt;20%, "&lt;20%", IF(Table1[[#This Row],[discount_percentage]]&lt;=40%, "20%-40%", IF(Table1[[#This Row],[discount_percentage]]&lt;=60%, "41%-60%", IF(Table1[[#This Row],[discount_percentage]]&lt;=80%, "61%-80%", "&gt;80%"))))</f>
        <v>41%-60%</v>
      </c>
      <c r="M521" s="7" t="str">
        <f>IF(Table1[[#This Row],[discounted_price]]&lt;200, "&lt;200", IF(Table1[[#This Row],[discounted_price]]&lt;=500, "200-500", "&gt;500"))</f>
        <v>200-500</v>
      </c>
      <c r="N521" s="5">
        <v>3.9</v>
      </c>
      <c r="O521" s="8">
        <v>2147</v>
      </c>
      <c r="P521" s="9" t="str">
        <f>IF(Table1[[#This Row],[rating_count]]&gt;1000, "More than 1000", "Fewer than 1000")</f>
        <v>More than 1000</v>
      </c>
      <c r="Q521" s="8">
        <f>IFERROR( VALUE(Table1[[#This Row],[rating]]) * VALUE((Table1[[#This Row],[rating_count]]/1000)), 0)</f>
        <v>8.3732999999999986</v>
      </c>
      <c r="R521" s="6">
        <f>IFERROR( VALUE(Table1[[#This Row],[actual_price]]) * VALUE(Table1[[#This Row],[rating_count]]), 0)</f>
        <v>1286053</v>
      </c>
      <c r="S521" s="5" t="s">
        <v>4275</v>
      </c>
      <c r="T521" s="5" t="s">
        <v>4276</v>
      </c>
      <c r="U521" s="5" t="s">
        <v>4277</v>
      </c>
      <c r="V521" s="5" t="s">
        <v>4278</v>
      </c>
      <c r="W521" s="5" t="s">
        <v>4279</v>
      </c>
      <c r="X521" s="5" t="s">
        <v>4280</v>
      </c>
      <c r="Y521" s="5" t="s">
        <v>4281</v>
      </c>
      <c r="Z521" s="5" t="s">
        <v>4282</v>
      </c>
    </row>
    <row r="522" spans="1:26" ht="15.75">
      <c r="A522" s="5" t="s">
        <v>4283</v>
      </c>
      <c r="B522" s="5" t="s">
        <v>4284</v>
      </c>
      <c r="C522" s="5" t="str">
        <f>LEFT(Table1[[#This Row],[product_name]], 27)</f>
        <v>Kyosei Advanced Tempered Gl</v>
      </c>
      <c r="D522" s="5" t="s">
        <v>3777</v>
      </c>
      <c r="E522" s="5" t="str">
        <f>TRIM(LEFT(Table1[[#This Row],[category]], FIND("|", Table1[[#This Row],[category]]) - 1))</f>
        <v>Electronics</v>
      </c>
      <c r="F522" s="5" t="str">
        <f>TRIM(MID(Table1[[#This Row],[category]], FIND("|", Table1[[#This Row],[category]]) + 1, FIND("|", Table1[[#This Row],[category]], FIND("|", Table1[[#This Row],[category]]) + 1) - FIND("|", Table1[[#This Row],[category]]) - 1))</f>
        <v>Mobiles&amp;Accessories</v>
      </c>
      <c r="G52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2" s="5">
        <v>299</v>
      </c>
      <c r="I522" s="6">
        <v>1199</v>
      </c>
      <c r="J522" s="7">
        <v>0.75</v>
      </c>
      <c r="K522" s="7" t="str">
        <f>IF(Table1[[#This Row],[discount_percentage]]&gt;=50%, "YES", "NO")</f>
        <v>YES</v>
      </c>
      <c r="L522" s="7" t="str">
        <f>IF(Table1[[#This Row],[discount_percentage]]&lt;20%, "&lt;20%", IF(Table1[[#This Row],[discount_percentage]]&lt;=40%, "20%-40%", IF(Table1[[#This Row],[discount_percentage]]&lt;=60%, "41%-60%", IF(Table1[[#This Row],[discount_percentage]]&lt;=80%, "61%-80%", "&gt;80%"))))</f>
        <v>61%-80%</v>
      </c>
      <c r="M522" s="7" t="str">
        <f>IF(Table1[[#This Row],[discounted_price]]&lt;200, "&lt;200", IF(Table1[[#This Row],[discounted_price]]&lt;=500, "200-500", "&gt;500"))</f>
        <v>200-500</v>
      </c>
      <c r="N522" s="5">
        <v>4.5</v>
      </c>
      <c r="O522" s="8">
        <v>596</v>
      </c>
      <c r="P522" s="9" t="str">
        <f>IF(Table1[[#This Row],[rating_count]]&gt;1000, "More than 1000", "Fewer than 1000")</f>
        <v>Fewer than 1000</v>
      </c>
      <c r="Q522" s="8">
        <f>IFERROR( VALUE(Table1[[#This Row],[rating]]) * VALUE((Table1[[#This Row],[rating_count]]/1000)), 0)</f>
        <v>2.6819999999999999</v>
      </c>
      <c r="R522" s="6">
        <f>IFERROR( VALUE(Table1[[#This Row],[actual_price]]) * VALUE(Table1[[#This Row],[rating_count]]), 0)</f>
        <v>714604</v>
      </c>
      <c r="S522" s="5" t="s">
        <v>4285</v>
      </c>
      <c r="T522" s="5" t="s">
        <v>4286</v>
      </c>
      <c r="U522" s="5" t="s">
        <v>4287</v>
      </c>
      <c r="V522" s="5" t="s">
        <v>4288</v>
      </c>
      <c r="W522" s="5" t="s">
        <v>4289</v>
      </c>
      <c r="X522" s="5" t="s">
        <v>4290</v>
      </c>
      <c r="Y522" s="5" t="s">
        <v>4291</v>
      </c>
      <c r="Z522" s="5" t="s">
        <v>4292</v>
      </c>
    </row>
    <row r="523" spans="1:26" ht="15.75">
      <c r="A523" s="5" t="s">
        <v>4293</v>
      </c>
      <c r="B523" s="5" t="s">
        <v>4294</v>
      </c>
      <c r="C523" s="5" t="str">
        <f>LEFT(Table1[[#This Row],[product_name]], 27)</f>
        <v>STRIFF 12 Pieces Highly Fle</v>
      </c>
      <c r="D523" s="5" t="s">
        <v>3638</v>
      </c>
      <c r="E523" s="5" t="str">
        <f>TRIM(LEFT(Table1[[#This Row],[category]], FIND("|", Table1[[#This Row],[category]]) - 1))</f>
        <v>Electronics</v>
      </c>
      <c r="F523" s="5" t="str">
        <f>TRIM(MID(Table1[[#This Row],[category]], FIND("|", Table1[[#This Row],[category]]) + 1, FIND("|", Table1[[#This Row],[category]], FIND("|", Table1[[#This Row],[category]]) + 1) - FIND("|", Table1[[#This Row],[category]]) - 1))</f>
        <v>Mobiles&amp;Accessories</v>
      </c>
      <c r="G52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3" s="5">
        <v>79</v>
      </c>
      <c r="I523" s="6">
        <v>499</v>
      </c>
      <c r="J523" s="7">
        <v>0.84</v>
      </c>
      <c r="K523" s="7" t="str">
        <f>IF(Table1[[#This Row],[discount_percentage]]&gt;=50%, "YES", "NO")</f>
        <v>YES</v>
      </c>
      <c r="L523" s="7" t="str">
        <f>IF(Table1[[#This Row],[discount_percentage]]&lt;20%, "&lt;20%", IF(Table1[[#This Row],[discount_percentage]]&lt;=40%, "20%-40%", IF(Table1[[#This Row],[discount_percentage]]&lt;=60%, "41%-60%", IF(Table1[[#This Row],[discount_percentage]]&lt;=80%, "61%-80%", "&gt;80%"))))</f>
        <v>&gt;80%</v>
      </c>
      <c r="M523" s="7" t="str">
        <f>IF(Table1[[#This Row],[discounted_price]]&lt;200, "&lt;200", IF(Table1[[#This Row],[discounted_price]]&lt;=500, "200-500", "&gt;500"))</f>
        <v>&lt;200</v>
      </c>
      <c r="N523" s="5">
        <v>4.2</v>
      </c>
      <c r="O523" s="8">
        <v>1949</v>
      </c>
      <c r="P523" s="9" t="str">
        <f>IF(Table1[[#This Row],[rating_count]]&gt;1000, "More than 1000", "Fewer than 1000")</f>
        <v>More than 1000</v>
      </c>
      <c r="Q523" s="8">
        <f>IFERROR( VALUE(Table1[[#This Row],[rating]]) * VALUE((Table1[[#This Row],[rating_count]]/1000)), 0)</f>
        <v>8.1858000000000004</v>
      </c>
      <c r="R523" s="6">
        <f>IFERROR( VALUE(Table1[[#This Row],[actual_price]]) * VALUE(Table1[[#This Row],[rating_count]]), 0)</f>
        <v>972551</v>
      </c>
      <c r="S523" s="5" t="s">
        <v>4295</v>
      </c>
      <c r="T523" s="5" t="s">
        <v>4043</v>
      </c>
      <c r="U523" s="5" t="s">
        <v>4044</v>
      </c>
      <c r="V523" s="5" t="s">
        <v>4045</v>
      </c>
      <c r="W523" s="5" t="s">
        <v>4046</v>
      </c>
      <c r="X523" s="5" t="s">
        <v>4047</v>
      </c>
      <c r="Y523" s="5" t="s">
        <v>4296</v>
      </c>
      <c r="Z523" s="5" t="s">
        <v>4297</v>
      </c>
    </row>
    <row r="524" spans="1:26" ht="15.75">
      <c r="A524" s="5" t="s">
        <v>4298</v>
      </c>
      <c r="B524" s="5" t="s">
        <v>4299</v>
      </c>
      <c r="C524" s="5" t="str">
        <f>LEFT(Table1[[#This Row],[product_name]], 27)</f>
        <v xml:space="preserve">Redmi 11 Prime 5G (Thunder </v>
      </c>
      <c r="D524" s="5" t="s">
        <v>2990</v>
      </c>
      <c r="E524" s="5" t="str">
        <f>TRIM(LEFT(Table1[[#This Row],[category]], FIND("|", Table1[[#This Row],[category]]) - 1))</f>
        <v>Electronics</v>
      </c>
      <c r="F524" s="5" t="str">
        <f>TRIM(MID(Table1[[#This Row],[category]], FIND("|", Table1[[#This Row],[category]]) + 1, FIND("|", Table1[[#This Row],[category]], FIND("|", Table1[[#This Row],[category]]) + 1) - FIND("|", Table1[[#This Row],[category]]) - 1))</f>
        <v>Mobiles&amp;Accessories</v>
      </c>
      <c r="G524"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24" s="6">
        <v>13999</v>
      </c>
      <c r="I524" s="6">
        <v>15999</v>
      </c>
      <c r="J524" s="7">
        <v>0.13</v>
      </c>
      <c r="K524" s="7" t="str">
        <f>IF(Table1[[#This Row],[discount_percentage]]&gt;=50%, "YES", "NO")</f>
        <v>NO</v>
      </c>
      <c r="L524" s="7" t="str">
        <f>IF(Table1[[#This Row],[discount_percentage]]&lt;20%, "&lt;20%", IF(Table1[[#This Row],[discount_percentage]]&lt;=40%, "20%-40%", IF(Table1[[#This Row],[discount_percentage]]&lt;=60%, "41%-60%", IF(Table1[[#This Row],[discount_percentage]]&lt;=80%, "61%-80%", "&gt;80%"))))</f>
        <v>&lt;20%</v>
      </c>
      <c r="M524" s="7" t="str">
        <f>IF(Table1[[#This Row],[discounted_price]]&lt;200, "&lt;200", IF(Table1[[#This Row],[discounted_price]]&lt;=500, "200-500", "&gt;500"))</f>
        <v>&gt;500</v>
      </c>
      <c r="N524" s="5">
        <v>3.9</v>
      </c>
      <c r="O524" s="8">
        <v>2180</v>
      </c>
      <c r="P524" s="9" t="str">
        <f>IF(Table1[[#This Row],[rating_count]]&gt;1000, "More than 1000", "Fewer than 1000")</f>
        <v>More than 1000</v>
      </c>
      <c r="Q524" s="8">
        <f>IFERROR( VALUE(Table1[[#This Row],[rating]]) * VALUE((Table1[[#This Row],[rating_count]]/1000)), 0)</f>
        <v>8.5020000000000007</v>
      </c>
      <c r="R524" s="6">
        <f>IFERROR( VALUE(Table1[[#This Row],[actual_price]]) * VALUE(Table1[[#This Row],[rating_count]]), 0)</f>
        <v>34877820</v>
      </c>
      <c r="S524" s="5" t="s">
        <v>4079</v>
      </c>
      <c r="T524" s="5" t="s">
        <v>4300</v>
      </c>
      <c r="U524" s="5" t="s">
        <v>4301</v>
      </c>
      <c r="V524" s="5" t="s">
        <v>4302</v>
      </c>
      <c r="W524" s="5" t="s">
        <v>4303</v>
      </c>
      <c r="X524" s="5" t="s">
        <v>4304</v>
      </c>
      <c r="Y524" s="5" t="s">
        <v>4305</v>
      </c>
      <c r="Z524" s="5" t="s">
        <v>4306</v>
      </c>
    </row>
    <row r="525" spans="1:26" ht="15.75">
      <c r="A525" s="5" t="s">
        <v>4307</v>
      </c>
      <c r="B525" s="5" t="s">
        <v>4308</v>
      </c>
      <c r="C525" s="5" t="str">
        <f>LEFT(Table1[[#This Row],[product_name]], 27)</f>
        <v>Samsung Original EHS64 Wire</v>
      </c>
      <c r="D525" s="5" t="s">
        <v>3066</v>
      </c>
      <c r="E525" s="5" t="str">
        <f>TRIM(LEFT(Table1[[#This Row],[category]], FIND("|", Table1[[#This Row],[category]]) - 1))</f>
        <v>Electronics</v>
      </c>
      <c r="F525" s="5" t="str">
        <f>TRIM(MID(Table1[[#This Row],[category]], FIND("|", Table1[[#This Row],[category]]) + 1, FIND("|", Table1[[#This Row],[category]], FIND("|", Table1[[#This Row],[category]]) + 1) - FIND("|", Table1[[#This Row],[category]]) - 1))</f>
        <v>Headphones,Earbuds&amp;Accessories</v>
      </c>
      <c r="G525" s="5" t="str">
        <f>TRIM(MID(Table1[[#This Row],[category]], FIND("|", Table1[[#This Row],[category]], FIND("|", Table1[[#This Row],[category]]) + 1) + 1, FIND("|", Table1[[#This Row],[category]], FIND("|", Table1[[#This Row],[category]], FIND("|", Table1[[#This Row],[category]]) + 1) + 1) - FIND("|", Table1[[#This Row],[category]], FIND("|", Table1[[#This Row],[category]]) + 1) - 1))</f>
        <v>Headphones</v>
      </c>
      <c r="H525" s="5">
        <v>949</v>
      </c>
      <c r="I525" s="6">
        <v>999</v>
      </c>
      <c r="J525" s="7">
        <v>0.05</v>
      </c>
      <c r="K525" s="7" t="str">
        <f>IF(Table1[[#This Row],[discount_percentage]]&gt;=50%, "YES", "NO")</f>
        <v>NO</v>
      </c>
      <c r="L525" s="7" t="str">
        <f>IF(Table1[[#This Row],[discount_percentage]]&lt;20%, "&lt;20%", IF(Table1[[#This Row],[discount_percentage]]&lt;=40%, "20%-40%", IF(Table1[[#This Row],[discount_percentage]]&lt;=60%, "41%-60%", IF(Table1[[#This Row],[discount_percentage]]&lt;=80%, "61%-80%", "&gt;80%"))))</f>
        <v>&lt;20%</v>
      </c>
      <c r="M525" s="7" t="str">
        <f>IF(Table1[[#This Row],[discounted_price]]&lt;200, "&lt;200", IF(Table1[[#This Row],[discounted_price]]&lt;=500, "200-500", "&gt;500"))</f>
        <v>&gt;500</v>
      </c>
      <c r="N525" s="5">
        <v>4.2</v>
      </c>
      <c r="O525" s="8">
        <v>31539</v>
      </c>
      <c r="P525" s="9" t="str">
        <f>IF(Table1[[#This Row],[rating_count]]&gt;1000, "More than 1000", "Fewer than 1000")</f>
        <v>More than 1000</v>
      </c>
      <c r="Q525" s="8">
        <f>IFERROR( VALUE(Table1[[#This Row],[rating]]) * VALUE((Table1[[#This Row],[rating_count]]/1000)), 0)</f>
        <v>132.46380000000002</v>
      </c>
      <c r="R525" s="6">
        <f>IFERROR( VALUE(Table1[[#This Row],[actual_price]]) * VALUE(Table1[[#This Row],[rating_count]]), 0)</f>
        <v>31507461</v>
      </c>
      <c r="S525" s="5" t="s">
        <v>4309</v>
      </c>
      <c r="T525" s="5" t="s">
        <v>3915</v>
      </c>
      <c r="U525" s="5" t="s">
        <v>3916</v>
      </c>
      <c r="V525" s="5" t="s">
        <v>3917</v>
      </c>
      <c r="W525" s="5" t="s">
        <v>3918</v>
      </c>
      <c r="X525" s="5" t="s">
        <v>3919</v>
      </c>
      <c r="Y525" s="5" t="s">
        <v>4310</v>
      </c>
      <c r="Z525" s="5" t="s">
        <v>4311</v>
      </c>
    </row>
    <row r="526" spans="1:26" ht="15.75">
      <c r="A526" s="5" t="s">
        <v>4312</v>
      </c>
      <c r="B526" s="5" t="s">
        <v>4313</v>
      </c>
      <c r="C526" s="5" t="str">
        <f>LEFT(Table1[[#This Row],[product_name]], 27)</f>
        <v>STRIFF Multi Angle Tablet/M</v>
      </c>
      <c r="D526" s="5" t="s">
        <v>3495</v>
      </c>
      <c r="E526" s="5" t="str">
        <f>TRIM(LEFT(Table1[[#This Row],[category]], FIND("|", Table1[[#This Row],[category]]) - 1))</f>
        <v>Electronics</v>
      </c>
      <c r="F526" s="5" t="str">
        <f>TRIM(MID(Table1[[#This Row],[category]], FIND("|", Table1[[#This Row],[category]]) + 1, FIND("|", Table1[[#This Row],[category]], FIND("|", Table1[[#This Row],[category]]) + 1) - FIND("|", Table1[[#This Row],[category]]) - 1))</f>
        <v>Mobiles&amp;Accessories</v>
      </c>
      <c r="G52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6" s="5">
        <v>99</v>
      </c>
      <c r="I526" s="6">
        <v>499</v>
      </c>
      <c r="J526" s="7">
        <v>0.8</v>
      </c>
      <c r="K526" s="7" t="str">
        <f>IF(Table1[[#This Row],[discount_percentage]]&gt;=50%, "YES", "NO")</f>
        <v>YES</v>
      </c>
      <c r="L526" s="7" t="str">
        <f>IF(Table1[[#This Row],[discount_percentage]]&lt;20%, "&lt;20%", IF(Table1[[#This Row],[discount_percentage]]&lt;=40%, "20%-40%", IF(Table1[[#This Row],[discount_percentage]]&lt;=60%, "41%-60%", IF(Table1[[#This Row],[discount_percentage]]&lt;=80%, "61%-80%", "&gt;80%"))))</f>
        <v>61%-80%</v>
      </c>
      <c r="M526" s="7" t="str">
        <f>IF(Table1[[#This Row],[discounted_price]]&lt;200, "&lt;200", IF(Table1[[#This Row],[discounted_price]]&lt;=500, "200-500", "&gt;500"))</f>
        <v>&lt;200</v>
      </c>
      <c r="N526" s="5">
        <v>4.0999999999999996</v>
      </c>
      <c r="O526" s="8">
        <v>2451</v>
      </c>
      <c r="P526" s="9" t="str">
        <f>IF(Table1[[#This Row],[rating_count]]&gt;1000, "More than 1000", "Fewer than 1000")</f>
        <v>More than 1000</v>
      </c>
      <c r="Q526" s="8">
        <f>IFERROR( VALUE(Table1[[#This Row],[rating]]) * VALUE((Table1[[#This Row],[rating_count]]/1000)), 0)</f>
        <v>10.049099999999999</v>
      </c>
      <c r="R526" s="6">
        <f>IFERROR( VALUE(Table1[[#This Row],[actual_price]]) * VALUE(Table1[[#This Row],[rating_count]]), 0)</f>
        <v>1223049</v>
      </c>
      <c r="S526" s="5" t="s">
        <v>4314</v>
      </c>
      <c r="T526" s="5" t="s">
        <v>4315</v>
      </c>
      <c r="U526" s="5" t="s">
        <v>4316</v>
      </c>
      <c r="V526" s="5" t="s">
        <v>4317</v>
      </c>
      <c r="W526" s="5" t="s">
        <v>4318</v>
      </c>
      <c r="X526" s="5" t="s">
        <v>4319</v>
      </c>
      <c r="Y526" s="5" t="s">
        <v>4320</v>
      </c>
      <c r="Z526" s="5" t="s">
        <v>4321</v>
      </c>
    </row>
    <row r="527" spans="1:26" ht="15.75">
      <c r="A527" s="5" t="s">
        <v>4322</v>
      </c>
      <c r="B527" s="5" t="s">
        <v>4323</v>
      </c>
      <c r="C527" s="5" t="str">
        <f>LEFT(Table1[[#This Row],[product_name]], 27)</f>
        <v>boAt Newly Launched Wave El</v>
      </c>
      <c r="D527" s="5" t="s">
        <v>2948</v>
      </c>
      <c r="E527" s="5" t="str">
        <f>TRIM(LEFT(Table1[[#This Row],[category]], FIND("|", Table1[[#This Row],[category]]) - 1))</f>
        <v>Electronics</v>
      </c>
      <c r="F527" s="5" t="str">
        <f>TRIM(MID(Table1[[#This Row],[category]], FIND("|", Table1[[#This Row],[category]]) + 1, FIND("|", Table1[[#This Row],[category]], FIND("|", Table1[[#This Row],[category]]) + 1) - FIND("|", Table1[[#This Row],[category]]) - 1))</f>
        <v>WearableTechnology</v>
      </c>
      <c r="G527" s="5" t="e">
        <f>TRIM(MID(Table1[[#This Row],[category]], FIND("|", Table1[[#This Row],[category]], FIND("|", Table1[[#This Row],[category]]) + 1) + 1, FIND("|", Table1[[#This Row],[category]], FIND("|", Table1[[#This Row],[category]], FIND("|", Table1[[#This Row],[category]]) + 1) + 1) - FIND("|", Table1[[#This Row],[category]], FIND("|", Table1[[#This Row],[category]]) + 1) - 1))</f>
        <v>#VALUE!</v>
      </c>
      <c r="H527" s="6">
        <v>2499</v>
      </c>
      <c r="I527" s="6">
        <v>7990</v>
      </c>
      <c r="J527" s="7">
        <v>0.69</v>
      </c>
      <c r="K527" s="7" t="str">
        <f>IF(Table1[[#This Row],[discount_percentage]]&gt;=50%, "YES", "NO")</f>
        <v>YES</v>
      </c>
      <c r="L527" s="7" t="str">
        <f>IF(Table1[[#This Row],[discount_percentage]]&lt;20%, "&lt;20%", IF(Table1[[#This Row],[discount_percentage]]&lt;=40%, "20%-40%", IF(Table1[[#This Row],[discount_percentage]]&lt;=60%, "41%-60%", IF(Table1[[#This Row],[discount_percentage]]&lt;=80%, "61%-80%", "&gt;80%"))))</f>
        <v>61%-80%</v>
      </c>
      <c r="M527" s="7" t="str">
        <f>IF(Table1[[#This Row],[discounted_price]]&lt;200, "&lt;200", IF(Table1[[#This Row],[discounted_price]]&lt;=500, "200-500", "&gt;500"))</f>
        <v>&gt;500</v>
      </c>
      <c r="N527" s="5">
        <v>4.0999999999999996</v>
      </c>
      <c r="O527" s="8">
        <v>154</v>
      </c>
      <c r="P527" s="9" t="str">
        <f>IF(Table1[[#This Row],[rating_count]]&gt;1000, "More than 1000", "Fewer than 1000")</f>
        <v>Fewer than 1000</v>
      </c>
      <c r="Q527" s="8">
        <f>IFERROR( VALUE(Table1[[#This Row],[rating]]) * VALUE((Table1[[#This Row],[rating_count]]/1000)), 0)</f>
        <v>0.63139999999999996</v>
      </c>
      <c r="R527" s="6">
        <f>IFERROR( VALUE(Table1[[#This Row],[actual_price]]) * VALUE(Table1[[#This Row],[rating_count]]), 0)</f>
        <v>1230460</v>
      </c>
      <c r="S527" s="5" t="s">
        <v>4324</v>
      </c>
      <c r="T527" s="5" t="s">
        <v>3889</v>
      </c>
      <c r="U527" s="5" t="s">
        <v>3890</v>
      </c>
      <c r="V527" s="5" t="s">
        <v>3891</v>
      </c>
      <c r="W527" s="5" t="s">
        <v>13040</v>
      </c>
      <c r="X527" s="5" t="s">
        <v>3892</v>
      </c>
      <c r="Y527" s="5" t="s">
        <v>4325</v>
      </c>
      <c r="Z527" s="5" t="s">
        <v>4326</v>
      </c>
    </row>
    <row r="528" spans="1:26" ht="15.75">
      <c r="A528" s="5" t="s">
        <v>4327</v>
      </c>
      <c r="B528" s="5" t="s">
        <v>4328</v>
      </c>
      <c r="C528" s="5" t="str">
        <f>LEFT(Table1[[#This Row],[product_name]], 27)</f>
        <v>WeCool B1 Mobile Holder for</v>
      </c>
      <c r="D528" s="5" t="s">
        <v>4329</v>
      </c>
      <c r="E528" s="5" t="str">
        <f>TRIM(LEFT(Table1[[#This Row],[category]], FIND("|", Table1[[#This Row],[category]]) - 1))</f>
        <v>Electronics</v>
      </c>
      <c r="F528" s="5" t="str">
        <f>TRIM(MID(Table1[[#This Row],[category]], FIND("|", Table1[[#This Row],[category]]) + 1, FIND("|", Table1[[#This Row],[category]], FIND("|", Table1[[#This Row],[category]]) + 1) - FIND("|", Table1[[#This Row],[category]]) - 1))</f>
        <v>Mobiles&amp;Accessories</v>
      </c>
      <c r="G52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8" s="5">
        <v>689</v>
      </c>
      <c r="I528" s="6">
        <v>1999</v>
      </c>
      <c r="J528" s="7">
        <v>0.66</v>
      </c>
      <c r="K528" s="7" t="str">
        <f>IF(Table1[[#This Row],[discount_percentage]]&gt;=50%, "YES", "NO")</f>
        <v>YES</v>
      </c>
      <c r="L528" s="7" t="str">
        <f>IF(Table1[[#This Row],[discount_percentage]]&lt;20%, "&lt;20%", IF(Table1[[#This Row],[discount_percentage]]&lt;=40%, "20%-40%", IF(Table1[[#This Row],[discount_percentage]]&lt;=60%, "41%-60%", IF(Table1[[#This Row],[discount_percentage]]&lt;=80%, "61%-80%", "&gt;80%"))))</f>
        <v>61%-80%</v>
      </c>
      <c r="M528" s="7" t="str">
        <f>IF(Table1[[#This Row],[discounted_price]]&lt;200, "&lt;200", IF(Table1[[#This Row],[discounted_price]]&lt;=500, "200-500", "&gt;500"))</f>
        <v>&gt;500</v>
      </c>
      <c r="N528" s="5">
        <v>4.3</v>
      </c>
      <c r="O528" s="8">
        <v>1193</v>
      </c>
      <c r="P528" s="9" t="str">
        <f>IF(Table1[[#This Row],[rating_count]]&gt;1000, "More than 1000", "Fewer than 1000")</f>
        <v>More than 1000</v>
      </c>
      <c r="Q528" s="8">
        <f>IFERROR( VALUE(Table1[[#This Row],[rating]]) * VALUE((Table1[[#This Row],[rating_count]]/1000)), 0)</f>
        <v>5.1299000000000001</v>
      </c>
      <c r="R528" s="6">
        <f>IFERROR( VALUE(Table1[[#This Row],[actual_price]]) * VALUE(Table1[[#This Row],[rating_count]]), 0)</f>
        <v>2384807</v>
      </c>
      <c r="S528" s="5" t="s">
        <v>4330</v>
      </c>
      <c r="T528" s="5" t="s">
        <v>4331</v>
      </c>
      <c r="U528" s="5" t="s">
        <v>4332</v>
      </c>
      <c r="V528" s="5" t="s">
        <v>4333</v>
      </c>
      <c r="W528" s="5" t="s">
        <v>4334</v>
      </c>
      <c r="X528" s="5" t="s">
        <v>4335</v>
      </c>
      <c r="Y528" s="5" t="s">
        <v>4336</v>
      </c>
      <c r="Z528" s="5" t="s">
        <v>4337</v>
      </c>
    </row>
    <row r="529" spans="1:26" ht="15.75">
      <c r="A529" s="5" t="s">
        <v>4338</v>
      </c>
      <c r="B529" s="5" t="s">
        <v>4339</v>
      </c>
      <c r="C529" s="5" t="str">
        <f>LEFT(Table1[[#This Row],[product_name]], 27)</f>
        <v>Sounce 360 Adjustable Mobil</v>
      </c>
      <c r="D529" s="5" t="s">
        <v>3940</v>
      </c>
      <c r="E529" s="5" t="str">
        <f>TRIM(LEFT(Table1[[#This Row],[category]], FIND("|", Table1[[#This Row],[category]]) - 1))</f>
        <v>Electronics</v>
      </c>
      <c r="F529" s="5" t="str">
        <f>TRIM(MID(Table1[[#This Row],[category]], FIND("|", Table1[[#This Row],[category]]) + 1, FIND("|", Table1[[#This Row],[category]], FIND("|", Table1[[#This Row],[category]]) + 1) - FIND("|", Table1[[#This Row],[category]]) - 1))</f>
        <v>Mobiles&amp;Accessories</v>
      </c>
      <c r="G52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9" s="5">
        <v>499</v>
      </c>
      <c r="I529" s="6">
        <v>1899</v>
      </c>
      <c r="J529" s="7">
        <v>0.74</v>
      </c>
      <c r="K529" s="7" t="str">
        <f>IF(Table1[[#This Row],[discount_percentage]]&gt;=50%, "YES", "NO")</f>
        <v>YES</v>
      </c>
      <c r="L529" s="7" t="str">
        <f>IF(Table1[[#This Row],[discount_percentage]]&lt;20%, "&lt;20%", IF(Table1[[#This Row],[discount_percentage]]&lt;=40%, "20%-40%", IF(Table1[[#This Row],[discount_percentage]]&lt;=60%, "41%-60%", IF(Table1[[#This Row],[discount_percentage]]&lt;=80%, "61%-80%", "&gt;80%"))))</f>
        <v>61%-80%</v>
      </c>
      <c r="M529" s="7" t="str">
        <f>IF(Table1[[#This Row],[discounted_price]]&lt;200, "&lt;200", IF(Table1[[#This Row],[discounted_price]]&lt;=500, "200-500", "&gt;500"))</f>
        <v>200-500</v>
      </c>
      <c r="N529" s="5">
        <v>4.0999999999999996</v>
      </c>
      <c r="O529" s="8">
        <v>1475</v>
      </c>
      <c r="P529" s="9" t="str">
        <f>IF(Table1[[#This Row],[rating_count]]&gt;1000, "More than 1000", "Fewer than 1000")</f>
        <v>More than 1000</v>
      </c>
      <c r="Q529" s="8">
        <f>IFERROR( VALUE(Table1[[#This Row],[rating]]) * VALUE((Table1[[#This Row],[rating_count]]/1000)), 0)</f>
        <v>6.0474999999999994</v>
      </c>
      <c r="R529" s="6">
        <f>IFERROR( VALUE(Table1[[#This Row],[actual_price]]) * VALUE(Table1[[#This Row],[rating_count]]), 0)</f>
        <v>2801025</v>
      </c>
      <c r="S529" s="5" t="s">
        <v>4340</v>
      </c>
      <c r="T529" s="5" t="s">
        <v>4341</v>
      </c>
      <c r="U529" s="5" t="s">
        <v>4342</v>
      </c>
      <c r="V529" s="5" t="s">
        <v>4343</v>
      </c>
      <c r="W529" s="5" t="s">
        <v>4344</v>
      </c>
      <c r="X529" s="5" t="s">
        <v>4345</v>
      </c>
      <c r="Y529" s="5" t="s">
        <v>4346</v>
      </c>
      <c r="Z529" s="5" t="s">
        <v>4347</v>
      </c>
    </row>
    <row r="530" spans="1:26" ht="15.75">
      <c r="A530" s="5" t="s">
        <v>4348</v>
      </c>
      <c r="B530" s="5" t="s">
        <v>4349</v>
      </c>
      <c r="C530" s="5" t="str">
        <f>LEFT(Table1[[#This Row],[product_name]], 27)</f>
        <v>OpenTech¬Æ Military-Grade T</v>
      </c>
      <c r="D530" s="5" t="s">
        <v>3777</v>
      </c>
      <c r="E530" s="5" t="str">
        <f>TRIM(LEFT(Table1[[#This Row],[category]], FIND("|", Table1[[#This Row],[category]]) - 1))</f>
        <v>Electronics</v>
      </c>
      <c r="F530" s="5" t="str">
        <f>TRIM(MID(Table1[[#This Row],[category]], FIND("|", Table1[[#This Row],[category]]) + 1, FIND("|", Table1[[#This Row],[category]], FIND("|", Table1[[#This Row],[category]]) + 1) - FIND("|", Table1[[#This Row],[category]]) - 1))</f>
        <v>Mobiles&amp;Accessories</v>
      </c>
      <c r="G53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30" s="5">
        <v>299</v>
      </c>
      <c r="I530" s="6">
        <v>999</v>
      </c>
      <c r="J530" s="7">
        <v>0.7</v>
      </c>
      <c r="K530" s="7" t="str">
        <f>IF(Table1[[#This Row],[discount_percentage]]&gt;=50%, "YES", "NO")</f>
        <v>YES</v>
      </c>
      <c r="L530" s="7" t="str">
        <f>IF(Table1[[#This Row],[discount_percentage]]&lt;20%, "&lt;20%", IF(Table1[[#This Row],[discount_percentage]]&lt;=40%, "20%-40%", IF(Table1[[#This Row],[discount_percentage]]&lt;=60%, "41%-60%", IF(Table1[[#This Row],[discount_percentage]]&lt;=80%, "61%-80%", "&gt;80%"))))</f>
        <v>61%-80%</v>
      </c>
      <c r="M530" s="7" t="str">
        <f>IF(Table1[[#This Row],[discounted_price]]&lt;200, "&lt;200", IF(Table1[[#This Row],[discounted_price]]&lt;=500, "200-500", "&gt;500"))</f>
        <v>200-500</v>
      </c>
      <c r="N530" s="5">
        <v>4.3</v>
      </c>
      <c r="O530" s="8">
        <v>8891</v>
      </c>
      <c r="P530" s="9" t="str">
        <f>IF(Table1[[#This Row],[rating_count]]&gt;1000, "More than 1000", "Fewer than 1000")</f>
        <v>More than 1000</v>
      </c>
      <c r="Q530" s="8">
        <f>IFERROR( VALUE(Table1[[#This Row],[rating]]) * VALUE((Table1[[#This Row],[rating_count]]/1000)), 0)</f>
        <v>38.231299999999997</v>
      </c>
      <c r="R530" s="6">
        <f>IFERROR( VALUE(Table1[[#This Row],[actual_price]]) * VALUE(Table1[[#This Row],[rating_count]]), 0)</f>
        <v>8882109</v>
      </c>
      <c r="S530" s="5" t="s">
        <v>4350</v>
      </c>
      <c r="T530" s="5" t="s">
        <v>4351</v>
      </c>
      <c r="U530" s="5" t="s">
        <v>4352</v>
      </c>
      <c r="V530" s="5" t="s">
        <v>4353</v>
      </c>
      <c r="W530" s="5" t="s">
        <v>4354</v>
      </c>
      <c r="X530" s="5" t="s">
        <v>4355</v>
      </c>
      <c r="Y530" s="5" t="s">
        <v>4356</v>
      </c>
      <c r="Z530" s="5" t="s">
        <v>4357</v>
      </c>
    </row>
    <row r="531" spans="1:26" ht="15.75">
      <c r="A531" s="5" t="s">
        <v>4358</v>
      </c>
      <c r="B531" s="5" t="s">
        <v>4359</v>
      </c>
      <c r="C531" s="5" t="str">
        <f>LEFT(Table1[[#This Row],[product_name]], 27)</f>
        <v>EN LIGNE Adjustable Cell Ph</v>
      </c>
      <c r="D531" s="5" t="s">
        <v>3495</v>
      </c>
      <c r="E531" s="5" t="str">
        <f>TRIM(LEFT(Table1[[#This Row],[category]], FIND("|", Table1[[#This Row],[category]]) - 1))</f>
        <v>Electronics</v>
      </c>
      <c r="F531" s="5" t="str">
        <f>TRIM(MID(Table1[[#This Row],[category]], FIND("|", Table1[[#This Row],[category]]) + 1, FIND("|", Table1[[#This Row],[category]], FIND("|", Table1[[#This Row],[category]]) + 1) - FIND("|", Table1[[#This Row],[category]]) - 1))</f>
        <v>Mobiles&amp;Accessories</v>
      </c>
      <c r="G531"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31" s="5">
        <v>209</v>
      </c>
      <c r="I531" s="6">
        <v>499</v>
      </c>
      <c r="J531" s="7">
        <v>0.57999999999999996</v>
      </c>
      <c r="K531" s="7" t="str">
        <f>IF(Table1[[#This Row],[discount_percentage]]&gt;=50%, "YES", "NO")</f>
        <v>YES</v>
      </c>
      <c r="L531" s="7" t="str">
        <f>IF(Table1[[#This Row],[discount_percentage]]&lt;20%, "&lt;20%", IF(Table1[[#This Row],[discount_percentage]]&lt;=40%, "20%-40%", IF(Table1[[#This Row],[discount_percentage]]&lt;=60%, "41%-60%", IF(Table1[[#This Row],[discount_percentage]]&lt;=80%, "61%-80%", "&gt;80%"))))</f>
        <v>41%-60%</v>
      </c>
      <c r="M531" s="7" t="str">
        <f>IF(Table1[[#This Row],[discounted_price]]&lt;200, "&lt;200", IF(Table1[[#This Row],[discounted_price]]&lt;=500, "200-500", "&gt;500"))</f>
        <v>200-500</v>
      </c>
      <c r="N531" s="5">
        <v>3.6</v>
      </c>
      <c r="O531" s="8">
        <v>104</v>
      </c>
      <c r="P531" s="9" t="str">
        <f>IF(Table1[[#This Row],[rating_count]]&gt;1000, "More than 1000", "Fewer than 1000")</f>
        <v>Fewer than 1000</v>
      </c>
      <c r="Q531" s="8">
        <f>IFERROR( VALUE(Table1[[#This Row],[rating]]) * VALUE((Table1[[#This Row],[rating_count]]/1000)), 0)</f>
        <v>0.37440000000000001</v>
      </c>
      <c r="R531" s="6">
        <f>IFERROR( VALUE(Table1[[#This Row],[actual_price]]) * VALUE(Table1[[#This Row],[rating_count]]), 0)</f>
        <v>51896</v>
      </c>
      <c r="S531" s="5" t="s">
        <v>4360</v>
      </c>
      <c r="T531" s="5" t="s">
        <v>4361</v>
      </c>
      <c r="U531" s="5" t="s">
        <v>4362</v>
      </c>
      <c r="V531" s="5" t="s">
        <v>4363</v>
      </c>
      <c r="W531" s="5" t="s">
        <v>4364</v>
      </c>
      <c r="X531" s="5" t="s">
        <v>4365</v>
      </c>
      <c r="Y531" s="5" t="s">
        <v>4366</v>
      </c>
      <c r="Z531" s="5" t="s">
        <v>4367</v>
      </c>
    </row>
    <row r="532" spans="1:26" ht="15.75">
      <c r="A532" s="5" t="s">
        <v>4368</v>
      </c>
      <c r="B532" s="5" t="s">
        <v>4369</v>
      </c>
      <c r="C532" s="5" t="str">
        <f>LEFT(Table1[[#This Row],[product_name]], 27)</f>
        <v>Tecno Spark 8T (Turquoise C</v>
      </c>
      <c r="D532" s="5" t="s">
        <v>2990</v>
      </c>
      <c r="E532" s="5" t="str">
        <f>TRIM(LEFT(Table1[[#This Row],[category]], FIND("|", Table1[[#This Row],[category]]) - 1))</f>
        <v>Electronics</v>
      </c>
      <c r="F532" s="5" t="str">
        <f>TRIM(MID(Table1[[#This Row],[category]], FIND("|", Table1[[#This Row],[category]]) + 1, FIND("|", Table1[[#This Row],[category]], FIND("|", Table1[[#This Row],[category]]) + 1) - FIND("|", Table1[[#This Row],[category]]) - 1))</f>
        <v>Mobiles&amp;Accessories</v>
      </c>
      <c r="G53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32" s="6">
        <v>8499</v>
      </c>
      <c r="I532" s="6">
        <v>12999</v>
      </c>
      <c r="J532" s="7">
        <v>0.35</v>
      </c>
      <c r="K532" s="7" t="str">
        <f>IF(Table1[[#This Row],[discount_percentage]]&gt;=50%, "YES", "NO")</f>
        <v>NO</v>
      </c>
      <c r="L532" s="7" t="str">
        <f>IF(Table1[[#This Row],[discount_percentage]]&lt;20%, "&lt;20%", IF(Table1[[#This Row],[discount_percentage]]&lt;=40%, "20%-40%", IF(Table1[[#This Row],[discount_percentage]]&lt;=60%, "41%-60%", IF(Table1[[#This Row],[discount_percentage]]&lt;=80%, "61%-80%", "&gt;80%"))))</f>
        <v>20%-40%</v>
      </c>
      <c r="M532" s="7" t="str">
        <f>IF(Table1[[#This Row],[discounted_price]]&lt;200, "&lt;200", IF(Table1[[#This Row],[discounted_price]]&lt;=500, "200-500", "&gt;500"))</f>
        <v>&gt;500</v>
      </c>
      <c r="N532" s="5">
        <v>4.0999999999999996</v>
      </c>
      <c r="O532" s="8">
        <v>6662</v>
      </c>
      <c r="P532" s="9" t="str">
        <f>IF(Table1[[#This Row],[rating_count]]&gt;1000, "More than 1000", "Fewer than 1000")</f>
        <v>More than 1000</v>
      </c>
      <c r="Q532" s="8">
        <f>IFERROR( VALUE(Table1[[#This Row],[rating]]) * VALUE((Table1[[#This Row],[rating_count]]/1000)), 0)</f>
        <v>27.314199999999996</v>
      </c>
      <c r="R532" s="6">
        <f>IFERROR( VALUE(Table1[[#This Row],[actual_price]]) * VALUE(Table1[[#This Row],[rating_count]]), 0)</f>
        <v>86599338</v>
      </c>
      <c r="S532" s="5" t="s">
        <v>4370</v>
      </c>
      <c r="T532" s="5" t="s">
        <v>4371</v>
      </c>
      <c r="U532" s="5" t="s">
        <v>4372</v>
      </c>
      <c r="V532" s="5" t="s">
        <v>4373</v>
      </c>
      <c r="W532" s="5" t="s">
        <v>4374</v>
      </c>
      <c r="X532" s="5" t="s">
        <v>4375</v>
      </c>
      <c r="Y532" s="5" t="s">
        <v>4376</v>
      </c>
      <c r="Z532" s="5" t="s">
        <v>4377</v>
      </c>
    </row>
    <row r="533" spans="1:26" ht="15.75">
      <c r="A533" s="5" t="s">
        <v>4378</v>
      </c>
      <c r="B533" s="5" t="s">
        <v>4379</v>
      </c>
      <c r="C533" s="5" t="str">
        <f>LEFT(Table1[[#This Row],[product_name]], 27)</f>
        <v>URBN 20000 mAh Lithium_Poly</v>
      </c>
      <c r="D533" s="5" t="s">
        <v>2979</v>
      </c>
      <c r="E533" s="5" t="str">
        <f>TRIM(LEFT(Table1[[#This Row],[category]], FIND("|", Table1[[#This Row],[category]]) - 1))</f>
        <v>Electronics</v>
      </c>
      <c r="F533" s="5" t="str">
        <f>TRIM(MID(Table1[[#This Row],[category]], FIND("|", Table1[[#This Row],[category]]) + 1, FIND("|", Table1[[#This Row],[category]], FIND("|", Table1[[#This Row],[category]]) + 1) - FIND("|", Table1[[#This Row],[category]]) - 1))</f>
        <v>Mobiles&amp;Accessories</v>
      </c>
      <c r="G53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33" s="6">
        <v>2179</v>
      </c>
      <c r="I533" s="6">
        <v>3999</v>
      </c>
      <c r="J533" s="7">
        <v>0.46</v>
      </c>
      <c r="K533" s="7" t="str">
        <f>IF(Table1[[#This Row],[discount_percentage]]&gt;=50%, "YES", "NO")</f>
        <v>NO</v>
      </c>
      <c r="L533" s="7" t="str">
        <f>IF(Table1[[#This Row],[discount_percentage]]&lt;20%, "&lt;20%", IF(Table1[[#This Row],[discount_percentage]]&lt;=40%, "20%-40%", IF(Table1[[#This Row],[discount_percentage]]&lt;=60%, "41%-60%", IF(Table1[[#This Row],[discount_percentage]]&lt;=80%, "61%-80%", "&gt;80%"))))</f>
        <v>41%-60%</v>
      </c>
      <c r="M533" s="7" t="str">
        <f>IF(Table1[[#This Row],[discounted_price]]&lt;200, "&lt;200", IF(Table1[[#This Row],[discounted_price]]&lt;=500, "200-500", "&gt;500"))</f>
        <v>&gt;500</v>
      </c>
      <c r="N533" s="5">
        <v>4</v>
      </c>
      <c r="O533" s="8">
        <v>8380</v>
      </c>
      <c r="P533" s="9" t="str">
        <f>IF(Table1[[#This Row],[rating_count]]&gt;1000, "More than 1000", "Fewer than 1000")</f>
        <v>More than 1000</v>
      </c>
      <c r="Q533" s="8">
        <f>IFERROR( VALUE(Table1[[#This Row],[rating]]) * VALUE((Table1[[#This Row],[rating_count]]/1000)), 0)</f>
        <v>33.520000000000003</v>
      </c>
      <c r="R533" s="6">
        <f>IFERROR( VALUE(Table1[[#This Row],[actual_price]]) * VALUE(Table1[[#This Row],[rating_count]]), 0)</f>
        <v>33511620</v>
      </c>
      <c r="S533" s="5" t="s">
        <v>4380</v>
      </c>
      <c r="T533" s="5" t="s">
        <v>4381</v>
      </c>
      <c r="U533" s="5" t="s">
        <v>4382</v>
      </c>
      <c r="V533" s="5" t="s">
        <v>4383</v>
      </c>
      <c r="W533" s="5" t="s">
        <v>4384</v>
      </c>
      <c r="X533" s="5" t="s">
        <v>4385</v>
      </c>
      <c r="Y533" s="5" t="s">
        <v>4386</v>
      </c>
      <c r="Z533" s="5" t="s">
        <v>4387</v>
      </c>
    </row>
    <row r="534" spans="1:26" ht="15.75">
      <c r="A534" s="5" t="s">
        <v>4388</v>
      </c>
      <c r="B534" s="5" t="s">
        <v>4389</v>
      </c>
      <c r="C534" s="5" t="str">
        <f>LEFT(Table1[[#This Row],[product_name]], 27)</f>
        <v>Redmi Note 11T 5G (Stardust</v>
      </c>
      <c r="D534" s="5" t="s">
        <v>2990</v>
      </c>
      <c r="E534" s="5" t="str">
        <f>TRIM(LEFT(Table1[[#This Row],[category]], FIND("|", Table1[[#This Row],[category]]) - 1))</f>
        <v>Electronics</v>
      </c>
      <c r="F534" s="5" t="str">
        <f>TRIM(MID(Table1[[#This Row],[category]], FIND("|", Table1[[#This Row],[category]]) + 1, FIND("|", Table1[[#This Row],[category]], FIND("|", Table1[[#This Row],[category]]) + 1) - FIND("|", Table1[[#This Row],[category]]) - 1))</f>
        <v>Mobiles&amp;Accessories</v>
      </c>
      <c r="G534"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34" s="6">
        <v>16999</v>
      </c>
      <c r="I534" s="6">
        <v>20999</v>
      </c>
      <c r="J534" s="7">
        <v>0.19</v>
      </c>
      <c r="K534" s="7" t="str">
        <f>IF(Table1[[#This Row],[discount_percentage]]&gt;=50%, "YES", "NO")</f>
        <v>NO</v>
      </c>
      <c r="L534" s="7" t="str">
        <f>IF(Table1[[#This Row],[discount_percentage]]&lt;20%, "&lt;20%", IF(Table1[[#This Row],[discount_percentage]]&lt;=40%, "20%-40%", IF(Table1[[#This Row],[discount_percentage]]&lt;=60%, "41%-60%", IF(Table1[[#This Row],[discount_percentage]]&lt;=80%, "61%-80%", "&gt;80%"))))</f>
        <v>&lt;20%</v>
      </c>
      <c r="M534" s="7" t="str">
        <f>IF(Table1[[#This Row],[discounted_price]]&lt;200, "&lt;200", IF(Table1[[#This Row],[discounted_price]]&lt;=500, "200-500", "&gt;500"))</f>
        <v>&gt;500</v>
      </c>
      <c r="N534" s="5">
        <v>4.0999999999999996</v>
      </c>
      <c r="O534" s="8">
        <v>31822</v>
      </c>
      <c r="P534" s="9" t="str">
        <f>IF(Table1[[#This Row],[rating_count]]&gt;1000, "More than 1000", "Fewer than 1000")</f>
        <v>More than 1000</v>
      </c>
      <c r="Q534" s="8">
        <f>IFERROR( VALUE(Table1[[#This Row],[rating]]) * VALUE((Table1[[#This Row],[rating_count]]/1000)), 0)</f>
        <v>130.47019999999998</v>
      </c>
      <c r="R534" s="6">
        <f>IFERROR( VALUE(Table1[[#This Row],[actual_price]]) * VALUE(Table1[[#This Row],[rating_count]]), 0)</f>
        <v>668230178</v>
      </c>
      <c r="S534" s="5" t="s">
        <v>4390</v>
      </c>
      <c r="T534" s="5" t="s">
        <v>4153</v>
      </c>
      <c r="U534" s="5" t="s">
        <v>4154</v>
      </c>
      <c r="V534" s="5" t="s">
        <v>4155</v>
      </c>
      <c r="W534" s="5" t="s">
        <v>4156</v>
      </c>
      <c r="X534" s="5" t="s">
        <v>4157</v>
      </c>
      <c r="Y534" s="5" t="s">
        <v>4391</v>
      </c>
      <c r="Z534" s="5" t="s">
        <v>4392</v>
      </c>
    </row>
    <row r="535" spans="1:26" ht="15.75">
      <c r="A535" s="5" t="s">
        <v>4393</v>
      </c>
      <c r="B535" s="5" t="s">
        <v>4394</v>
      </c>
      <c r="C535" s="5" t="str">
        <f>LEFT(Table1[[#This Row],[product_name]], 27)</f>
        <v>OnePlus 10T 5G (Moonstone B</v>
      </c>
      <c r="D535" s="5" t="s">
        <v>2990</v>
      </c>
      <c r="E535" s="5" t="str">
        <f>TRIM(LEFT(Table1[[#This Row],[category]], FIND("|", Table1[[#This Row],[category]]) - 1))</f>
        <v>Electronics</v>
      </c>
      <c r="F535" s="5" t="str">
        <f>TRIM(MID(Table1[[#This Row],[category]], FIND("|", Table1[[#This Row],[category]]) + 1, FIND("|", Table1[[#This Row],[category]], FIND("|", Table1[[#This Row],[category]]) + 1) - FIND("|", Table1[[#This Row],[category]]) - 1))</f>
        <v>Mobiles&amp;Accessories</v>
      </c>
      <c r="G53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35" s="6">
        <v>44999</v>
      </c>
      <c r="I535" s="6">
        <v>49999</v>
      </c>
      <c r="J535" s="7">
        <v>0.1</v>
      </c>
      <c r="K535" s="7" t="str">
        <f>IF(Table1[[#This Row],[discount_percentage]]&gt;=50%, "YES", "NO")</f>
        <v>NO</v>
      </c>
      <c r="L535" s="7" t="str">
        <f>IF(Table1[[#This Row],[discount_percentage]]&lt;20%, "&lt;20%", IF(Table1[[#This Row],[discount_percentage]]&lt;=40%, "20%-40%", IF(Table1[[#This Row],[discount_percentage]]&lt;=60%, "41%-60%", IF(Table1[[#This Row],[discount_percentage]]&lt;=80%, "61%-80%", "&gt;80%"))))</f>
        <v>&lt;20%</v>
      </c>
      <c r="M535" s="7" t="str">
        <f>IF(Table1[[#This Row],[discounted_price]]&lt;200, "&lt;200", IF(Table1[[#This Row],[discounted_price]]&lt;=500, "200-500", "&gt;500"))</f>
        <v>&gt;500</v>
      </c>
      <c r="N535" s="5">
        <v>4.3</v>
      </c>
      <c r="O535" s="8">
        <v>3075</v>
      </c>
      <c r="P535" s="9" t="str">
        <f>IF(Table1[[#This Row],[rating_count]]&gt;1000, "More than 1000", "Fewer than 1000")</f>
        <v>More than 1000</v>
      </c>
      <c r="Q535" s="8">
        <f>IFERROR( VALUE(Table1[[#This Row],[rating]]) * VALUE((Table1[[#This Row],[rating_count]]/1000)), 0)</f>
        <v>13.2225</v>
      </c>
      <c r="R535" s="6">
        <f>IFERROR( VALUE(Table1[[#This Row],[actual_price]]) * VALUE(Table1[[#This Row],[rating_count]]), 0)</f>
        <v>153746925</v>
      </c>
      <c r="S535" s="5" t="s">
        <v>4395</v>
      </c>
      <c r="T535" s="5" t="s">
        <v>4396</v>
      </c>
      <c r="U535" s="5" t="s">
        <v>4397</v>
      </c>
      <c r="V535" s="5" t="s">
        <v>4398</v>
      </c>
      <c r="W535" s="5" t="s">
        <v>4399</v>
      </c>
      <c r="X535" s="5" t="s">
        <v>4400</v>
      </c>
      <c r="Y535" s="5" t="s">
        <v>4401</v>
      </c>
      <c r="Z535" s="5" t="s">
        <v>4402</v>
      </c>
    </row>
    <row r="536" spans="1:26" ht="15.75">
      <c r="A536" s="5" t="s">
        <v>4403</v>
      </c>
      <c r="B536" s="5" t="s">
        <v>4404</v>
      </c>
      <c r="C536" s="5" t="str">
        <f>LEFT(Table1[[#This Row],[product_name]], 27)</f>
        <v>Nokia 150 (2020) (Cyan)</v>
      </c>
      <c r="D536" s="5" t="s">
        <v>3045</v>
      </c>
      <c r="E536" s="5" t="str">
        <f>TRIM(LEFT(Table1[[#This Row],[category]], FIND("|", Table1[[#This Row],[category]]) - 1))</f>
        <v>Electronics</v>
      </c>
      <c r="F536" s="5" t="str">
        <f>TRIM(MID(Table1[[#This Row],[category]], FIND("|", Table1[[#This Row],[category]]) + 1, FIND("|", Table1[[#This Row],[category]], FIND("|", Table1[[#This Row],[category]]) + 1) - FIND("|", Table1[[#This Row],[category]]) - 1))</f>
        <v>Mobiles&amp;Accessories</v>
      </c>
      <c r="G53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36" s="6">
        <v>2599</v>
      </c>
      <c r="I536" s="6">
        <v>2999</v>
      </c>
      <c r="J536" s="7">
        <v>0.13</v>
      </c>
      <c r="K536" s="7" t="str">
        <f>IF(Table1[[#This Row],[discount_percentage]]&gt;=50%, "YES", "NO")</f>
        <v>NO</v>
      </c>
      <c r="L536" s="7" t="str">
        <f>IF(Table1[[#This Row],[discount_percentage]]&lt;20%, "&lt;20%", IF(Table1[[#This Row],[discount_percentage]]&lt;=40%, "20%-40%", IF(Table1[[#This Row],[discount_percentage]]&lt;=60%, "41%-60%", IF(Table1[[#This Row],[discount_percentage]]&lt;=80%, "61%-80%", "&gt;80%"))))</f>
        <v>&lt;20%</v>
      </c>
      <c r="M536" s="7" t="str">
        <f>IF(Table1[[#This Row],[discounted_price]]&lt;200, "&lt;200", IF(Table1[[#This Row],[discounted_price]]&lt;=500, "200-500", "&gt;500"))</f>
        <v>&gt;500</v>
      </c>
      <c r="N536" s="5">
        <v>3.9</v>
      </c>
      <c r="O536" s="8">
        <v>14266</v>
      </c>
      <c r="P536" s="9" t="str">
        <f>IF(Table1[[#This Row],[rating_count]]&gt;1000, "More than 1000", "Fewer than 1000")</f>
        <v>More than 1000</v>
      </c>
      <c r="Q536" s="8">
        <f>IFERROR( VALUE(Table1[[#This Row],[rating]]) * VALUE((Table1[[#This Row],[rating_count]]/1000)), 0)</f>
        <v>55.6374</v>
      </c>
      <c r="R536" s="6">
        <f>IFERROR( VALUE(Table1[[#This Row],[actual_price]]) * VALUE(Table1[[#This Row],[rating_count]]), 0)</f>
        <v>42783734</v>
      </c>
      <c r="S536" s="5" t="s">
        <v>4405</v>
      </c>
      <c r="T536" s="5" t="s">
        <v>4406</v>
      </c>
      <c r="U536" s="5" t="s">
        <v>4407</v>
      </c>
      <c r="V536" s="5" t="s">
        <v>4408</v>
      </c>
      <c r="W536" s="5" t="s">
        <v>4409</v>
      </c>
      <c r="X536" s="5" t="s">
        <v>4410</v>
      </c>
      <c r="Y536" s="5" t="s">
        <v>4411</v>
      </c>
      <c r="Z536" s="5" t="s">
        <v>4412</v>
      </c>
    </row>
    <row r="537" spans="1:26" ht="15.75">
      <c r="A537" s="5" t="s">
        <v>4413</v>
      </c>
      <c r="B537" s="5" t="s">
        <v>4414</v>
      </c>
      <c r="C537" s="5" t="str">
        <f>LEFT(Table1[[#This Row],[product_name]], 27)</f>
        <v>Noise ColorFit Ultra SE Sma</v>
      </c>
      <c r="D537" s="5" t="s">
        <v>2948</v>
      </c>
      <c r="E537" s="5" t="str">
        <f>TRIM(LEFT(Table1[[#This Row],[category]], FIND("|", Table1[[#This Row],[category]]) - 1))</f>
        <v>Electronics</v>
      </c>
      <c r="F537" s="5" t="str">
        <f>TRIM(MID(Table1[[#This Row],[category]], FIND("|", Table1[[#This Row],[category]]) + 1, FIND("|", Table1[[#This Row],[category]], FIND("|", Table1[[#This Row],[category]]) + 1) - FIND("|", Table1[[#This Row],[category]]) - 1))</f>
        <v>WearableTechnology</v>
      </c>
      <c r="G537" s="5" t="e">
        <f>TRIM(MID(Table1[[#This Row],[category]], FIND("|", Table1[[#This Row],[category]], FIND("|", Table1[[#This Row],[category]]) + 1) + 1, FIND("|", Table1[[#This Row],[category]], FIND("|", Table1[[#This Row],[category]], FIND("|", Table1[[#This Row],[category]]) + 1) + 1) - FIND("|", Table1[[#This Row],[category]], FIND("|", Table1[[#This Row],[category]]) + 1) - 1))</f>
        <v>#VALUE!</v>
      </c>
      <c r="H537" s="6">
        <v>2799</v>
      </c>
      <c r="I537" s="6">
        <v>6499</v>
      </c>
      <c r="J537" s="7">
        <v>0.56999999999999995</v>
      </c>
      <c r="K537" s="7" t="str">
        <f>IF(Table1[[#This Row],[discount_percentage]]&gt;=50%, "YES", "NO")</f>
        <v>YES</v>
      </c>
      <c r="L537" s="7" t="str">
        <f>IF(Table1[[#This Row],[discount_percentage]]&lt;20%, "&lt;20%", IF(Table1[[#This Row],[discount_percentage]]&lt;=40%, "20%-40%", IF(Table1[[#This Row],[discount_percentage]]&lt;=60%, "41%-60%", IF(Table1[[#This Row],[discount_percentage]]&lt;=80%, "61%-80%", "&gt;80%"))))</f>
        <v>41%-60%</v>
      </c>
      <c r="M537" s="7" t="str">
        <f>IF(Table1[[#This Row],[discounted_price]]&lt;200, "&lt;200", IF(Table1[[#This Row],[discounted_price]]&lt;=500, "200-500", "&gt;500"))</f>
        <v>&gt;500</v>
      </c>
      <c r="N537" s="5">
        <v>4.0999999999999996</v>
      </c>
      <c r="O537" s="8">
        <v>38879</v>
      </c>
      <c r="P537" s="9" t="str">
        <f>IF(Table1[[#This Row],[rating_count]]&gt;1000, "More than 1000", "Fewer than 1000")</f>
        <v>More than 1000</v>
      </c>
      <c r="Q537" s="8">
        <f>IFERROR( VALUE(Table1[[#This Row],[rating]]) * VALUE((Table1[[#This Row],[rating_count]]/1000)), 0)</f>
        <v>159.40389999999996</v>
      </c>
      <c r="R537" s="6">
        <f>IFERROR( VALUE(Table1[[#This Row],[actual_price]]) * VALUE(Table1[[#This Row],[rating_count]]), 0)</f>
        <v>252674621</v>
      </c>
      <c r="S537" s="5" t="s">
        <v>4415</v>
      </c>
      <c r="T537" s="5" t="s">
        <v>4416</v>
      </c>
      <c r="U537" s="5" t="s">
        <v>4417</v>
      </c>
      <c r="V537" s="5" t="s">
        <v>4418</v>
      </c>
      <c r="W537" s="5" t="s">
        <v>4419</v>
      </c>
      <c r="X537" s="5" t="s">
        <v>4420</v>
      </c>
      <c r="Y537" s="5" t="s">
        <v>4421</v>
      </c>
      <c r="Z537" s="5" t="s">
        <v>4422</v>
      </c>
    </row>
    <row r="538" spans="1:26" ht="15.75">
      <c r="A538" s="5" t="s">
        <v>4423</v>
      </c>
      <c r="B538" s="5" t="s">
        <v>4424</v>
      </c>
      <c r="C538" s="5" t="str">
        <f>LEFT(Table1[[#This Row],[product_name]], 27)</f>
        <v xml:space="preserve">boAt Rockerz 400 Bluetooth </v>
      </c>
      <c r="D538" s="5" t="s">
        <v>4425</v>
      </c>
      <c r="E538" s="5" t="str">
        <f>TRIM(LEFT(Table1[[#This Row],[category]], FIND("|", Table1[[#This Row],[category]]) - 1))</f>
        <v>Electronics</v>
      </c>
      <c r="F538" s="5" t="str">
        <f>TRIM(MID(Table1[[#This Row],[category]], FIND("|", Table1[[#This Row],[category]]) + 1, FIND("|", Table1[[#This Row],[category]], FIND("|", Table1[[#This Row],[category]]) + 1) - FIND("|", Table1[[#This Row],[category]]) - 1))</f>
        <v>Headphones,Earbuds&amp;Accessories</v>
      </c>
      <c r="G538" s="5" t="str">
        <f>TRIM(MID(Table1[[#This Row],[category]], FIND("|", Table1[[#This Row],[category]], FIND("|", Table1[[#This Row],[category]]) + 1) + 1, FIND("|", Table1[[#This Row],[category]], FIND("|", Table1[[#This Row],[category]], FIND("|", Table1[[#This Row],[category]]) + 1) + 1) - FIND("|", Table1[[#This Row],[category]], FIND("|", Table1[[#This Row],[category]]) + 1) - 1))</f>
        <v>Headphones</v>
      </c>
      <c r="H538" s="6">
        <v>1399</v>
      </c>
      <c r="I538" s="6">
        <v>2990</v>
      </c>
      <c r="J538" s="7">
        <v>0.53</v>
      </c>
      <c r="K538" s="7" t="str">
        <f>IF(Table1[[#This Row],[discount_percentage]]&gt;=50%, "YES", "NO")</f>
        <v>YES</v>
      </c>
      <c r="L538" s="7" t="str">
        <f>IF(Table1[[#This Row],[discount_percentage]]&lt;20%, "&lt;20%", IF(Table1[[#This Row],[discount_percentage]]&lt;=40%, "20%-40%", IF(Table1[[#This Row],[discount_percentage]]&lt;=60%, "41%-60%", IF(Table1[[#This Row],[discount_percentage]]&lt;=80%, "61%-80%", "&gt;80%"))))</f>
        <v>41%-60%</v>
      </c>
      <c r="M538" s="7" t="str">
        <f>IF(Table1[[#This Row],[discounted_price]]&lt;200, "&lt;200", IF(Table1[[#This Row],[discounted_price]]&lt;=500, "200-500", "&gt;500"))</f>
        <v>&gt;500</v>
      </c>
      <c r="N538" s="5">
        <v>4.0999999999999996</v>
      </c>
      <c r="O538" s="8">
        <v>97175</v>
      </c>
      <c r="P538" s="9" t="str">
        <f>IF(Table1[[#This Row],[rating_count]]&gt;1000, "More than 1000", "Fewer than 1000")</f>
        <v>More than 1000</v>
      </c>
      <c r="Q538" s="8">
        <f>IFERROR( VALUE(Table1[[#This Row],[rating]]) * VALUE((Table1[[#This Row],[rating_count]]/1000)), 0)</f>
        <v>398.41749999999996</v>
      </c>
      <c r="R538" s="6">
        <f>IFERROR( VALUE(Table1[[#This Row],[actual_price]]) * VALUE(Table1[[#This Row],[rating_count]]), 0)</f>
        <v>290553250</v>
      </c>
      <c r="S538" s="5" t="s">
        <v>4426</v>
      </c>
      <c r="T538" s="5" t="s">
        <v>4427</v>
      </c>
      <c r="U538" s="5" t="s">
        <v>4428</v>
      </c>
      <c r="V538" s="5" t="s">
        <v>4429</v>
      </c>
      <c r="W538" s="5" t="s">
        <v>4430</v>
      </c>
      <c r="X538" s="5" t="s">
        <v>4431</v>
      </c>
      <c r="Y538" s="5" t="s">
        <v>4432</v>
      </c>
      <c r="Z538" s="5" t="s">
        <v>4433</v>
      </c>
    </row>
    <row r="539" spans="1:26" ht="15.75">
      <c r="A539" s="5" t="s">
        <v>4434</v>
      </c>
      <c r="B539" s="5" t="s">
        <v>4435</v>
      </c>
      <c r="C539" s="5" t="str">
        <f>LEFT(Table1[[#This Row],[product_name]], 27)</f>
        <v>SanDisk Ultra microSD UHS-I</v>
      </c>
      <c r="D539" s="5" t="s">
        <v>3024</v>
      </c>
      <c r="E539" s="5" t="str">
        <f>TRIM(LEFT(Table1[[#This Row],[category]], FIND("|", Table1[[#This Row],[category]]) - 1))</f>
        <v>Electronics</v>
      </c>
      <c r="F539" s="5" t="str">
        <f>TRIM(MID(Table1[[#This Row],[category]], FIND("|", Table1[[#This Row],[category]]) + 1, FIND("|", Table1[[#This Row],[category]], FIND("|", Table1[[#This Row],[category]]) + 1) - FIND("|", Table1[[#This Row],[category]]) - 1))</f>
        <v>Accessories</v>
      </c>
      <c r="G539" s="5" t="str">
        <f>TRIM(MID(Table1[[#This Row],[category]], FIND("|", Table1[[#This Row],[category]], FIND("|", Table1[[#This Row],[category]]) + 1) + 1, FIND("|", Table1[[#This Row],[category]], FIND("|", Table1[[#This Row],[category]], FIND("|", Table1[[#This Row],[category]]) + 1) + 1) - FIND("|", Table1[[#This Row],[category]], FIND("|", Table1[[#This Row],[category]]) + 1) - 1))</f>
        <v>MemoryCards</v>
      </c>
      <c r="H539" s="5">
        <v>649</v>
      </c>
      <c r="I539" s="6">
        <v>2400</v>
      </c>
      <c r="J539" s="7">
        <v>0.73</v>
      </c>
      <c r="K539" s="7" t="str">
        <f>IF(Table1[[#This Row],[discount_percentage]]&gt;=50%, "YES", "NO")</f>
        <v>YES</v>
      </c>
      <c r="L539" s="7" t="str">
        <f>IF(Table1[[#This Row],[discount_percentage]]&lt;20%, "&lt;20%", IF(Table1[[#This Row],[discount_percentage]]&lt;=40%, "20%-40%", IF(Table1[[#This Row],[discount_percentage]]&lt;=60%, "41%-60%", IF(Table1[[#This Row],[discount_percentage]]&lt;=80%, "61%-80%", "&gt;80%"))))</f>
        <v>61%-80%</v>
      </c>
      <c r="M539" s="7" t="str">
        <f>IF(Table1[[#This Row],[discounted_price]]&lt;200, "&lt;200", IF(Table1[[#This Row],[discounted_price]]&lt;=500, "200-500", "&gt;500"))</f>
        <v>&gt;500</v>
      </c>
      <c r="N539" s="5">
        <v>4.4000000000000004</v>
      </c>
      <c r="O539" s="8">
        <v>67260</v>
      </c>
      <c r="P539" s="9" t="str">
        <f>IF(Table1[[#This Row],[rating_count]]&gt;1000, "More than 1000", "Fewer than 1000")</f>
        <v>More than 1000</v>
      </c>
      <c r="Q539" s="8">
        <f>IFERROR( VALUE(Table1[[#This Row],[rating]]) * VALUE((Table1[[#This Row],[rating_count]]/1000)), 0)</f>
        <v>295.94400000000007</v>
      </c>
      <c r="R539" s="6">
        <f>IFERROR( VALUE(Table1[[#This Row],[actual_price]]) * VALUE(Table1[[#This Row],[rating_count]]), 0)</f>
        <v>161424000</v>
      </c>
      <c r="S539" s="5" t="s">
        <v>4436</v>
      </c>
      <c r="T539" s="5" t="s">
        <v>3026</v>
      </c>
      <c r="U539" s="5" t="s">
        <v>3027</v>
      </c>
      <c r="V539" s="5" t="s">
        <v>3028</v>
      </c>
      <c r="W539" s="5" t="s">
        <v>3029</v>
      </c>
      <c r="X539" s="5" t="s">
        <v>3030</v>
      </c>
      <c r="Y539" s="5" t="s">
        <v>3031</v>
      </c>
      <c r="Z539" s="5" t="s">
        <v>4437</v>
      </c>
    </row>
    <row r="540" spans="1:26" ht="15.75">
      <c r="A540" s="5" t="s">
        <v>4438</v>
      </c>
      <c r="B540" s="5" t="s">
        <v>4439</v>
      </c>
      <c r="C540" s="5" t="str">
        <f>LEFT(Table1[[#This Row],[product_name]], 27)</f>
        <v xml:space="preserve">iPhone Original 20W C Type </v>
      </c>
      <c r="D540" s="5" t="s">
        <v>3162</v>
      </c>
      <c r="E540" s="5" t="str">
        <f>TRIM(LEFT(Table1[[#This Row],[category]], FIND("|", Table1[[#This Row],[category]]) - 1))</f>
        <v>Electronics</v>
      </c>
      <c r="F540" s="5" t="str">
        <f>TRIM(MID(Table1[[#This Row],[category]], FIND("|", Table1[[#This Row],[category]]) + 1, FIND("|", Table1[[#This Row],[category]], FIND("|", Table1[[#This Row],[category]]) + 1) - FIND("|", Table1[[#This Row],[category]]) - 1))</f>
        <v>Mobiles&amp;Accessories</v>
      </c>
      <c r="G54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40" s="5">
        <v>799</v>
      </c>
      <c r="I540" s="6">
        <v>3990</v>
      </c>
      <c r="J540" s="7">
        <v>0.8</v>
      </c>
      <c r="K540" s="7" t="str">
        <f>IF(Table1[[#This Row],[discount_percentage]]&gt;=50%, "YES", "NO")</f>
        <v>YES</v>
      </c>
      <c r="L540" s="7" t="str">
        <f>IF(Table1[[#This Row],[discount_percentage]]&lt;20%, "&lt;20%", IF(Table1[[#This Row],[discount_percentage]]&lt;=40%, "20%-40%", IF(Table1[[#This Row],[discount_percentage]]&lt;=60%, "41%-60%", IF(Table1[[#This Row],[discount_percentage]]&lt;=80%, "61%-80%", "&gt;80%"))))</f>
        <v>61%-80%</v>
      </c>
      <c r="M540" s="7" t="str">
        <f>IF(Table1[[#This Row],[discounted_price]]&lt;200, "&lt;200", IF(Table1[[#This Row],[discounted_price]]&lt;=500, "200-500", "&gt;500"))</f>
        <v>&gt;500</v>
      </c>
      <c r="N540" s="5">
        <v>3.8</v>
      </c>
      <c r="O540" s="8">
        <v>119</v>
      </c>
      <c r="P540" s="9" t="str">
        <f>IF(Table1[[#This Row],[rating_count]]&gt;1000, "More than 1000", "Fewer than 1000")</f>
        <v>Fewer than 1000</v>
      </c>
      <c r="Q540" s="8">
        <f>IFERROR( VALUE(Table1[[#This Row],[rating]]) * VALUE((Table1[[#This Row],[rating_count]]/1000)), 0)</f>
        <v>0.45219999999999994</v>
      </c>
      <c r="R540" s="6">
        <f>IFERROR( VALUE(Table1[[#This Row],[actual_price]]) * VALUE(Table1[[#This Row],[rating_count]]), 0)</f>
        <v>474810</v>
      </c>
      <c r="S540" s="5" t="s">
        <v>4440</v>
      </c>
      <c r="T540" s="5" t="s">
        <v>4441</v>
      </c>
      <c r="U540" s="5" t="s">
        <v>4442</v>
      </c>
      <c r="V540" s="5" t="s">
        <v>4443</v>
      </c>
      <c r="W540" s="5" t="s">
        <v>4444</v>
      </c>
      <c r="X540" s="5" t="s">
        <v>4445</v>
      </c>
      <c r="Y540" s="5" t="s">
        <v>4446</v>
      </c>
      <c r="Z540" s="5" t="s">
        <v>4447</v>
      </c>
    </row>
    <row r="541" spans="1:26" ht="15.75">
      <c r="A541" s="5" t="s">
        <v>4448</v>
      </c>
      <c r="B541" s="5" t="s">
        <v>4449</v>
      </c>
      <c r="C541" s="5" t="str">
        <f>LEFT(Table1[[#This Row],[product_name]], 27)</f>
        <v>LIRAMARK Webcam Cover Slide</v>
      </c>
      <c r="D541" s="5" t="s">
        <v>4450</v>
      </c>
      <c r="E541" s="5" t="str">
        <f>TRIM(LEFT(Table1[[#This Row],[category]], FIND("|", Table1[[#This Row],[category]]) - 1))</f>
        <v>Computers&amp;Accessories</v>
      </c>
      <c r="F541" s="5" t="str">
        <f>TRIM(MID(Table1[[#This Row],[category]], FIND("|", Table1[[#This Row],[category]]) + 1, FIND("|", Table1[[#This Row],[category]], FIND("|", Table1[[#This Row],[category]]) + 1) - FIND("|", Table1[[#This Row],[category]]) - 1))</f>
        <v>Accessories&amp;Peripherals</v>
      </c>
      <c r="G541"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541" s="5">
        <v>149</v>
      </c>
      <c r="I541" s="6">
        <v>149</v>
      </c>
      <c r="J541" s="7">
        <v>0</v>
      </c>
      <c r="K541" s="7" t="str">
        <f>IF(Table1[[#This Row],[discount_percentage]]&gt;=50%, "YES", "NO")</f>
        <v>NO</v>
      </c>
      <c r="L541" s="7" t="str">
        <f>IF(Table1[[#This Row],[discount_percentage]]&lt;20%, "&lt;20%", IF(Table1[[#This Row],[discount_percentage]]&lt;=40%, "20%-40%", IF(Table1[[#This Row],[discount_percentage]]&lt;=60%, "41%-60%", IF(Table1[[#This Row],[discount_percentage]]&lt;=80%, "61%-80%", "&gt;80%"))))</f>
        <v>&lt;20%</v>
      </c>
      <c r="M541" s="7" t="str">
        <f>IF(Table1[[#This Row],[discounted_price]]&lt;200, "&lt;200", IF(Table1[[#This Row],[discounted_price]]&lt;=500, "200-500", "&gt;500"))</f>
        <v>&lt;200</v>
      </c>
      <c r="N541" s="5">
        <v>4.3</v>
      </c>
      <c r="O541" s="8">
        <v>10833</v>
      </c>
      <c r="P541" s="9" t="str">
        <f>IF(Table1[[#This Row],[rating_count]]&gt;1000, "More than 1000", "Fewer than 1000")</f>
        <v>More than 1000</v>
      </c>
      <c r="Q541" s="8">
        <f>IFERROR( VALUE(Table1[[#This Row],[rating]]) * VALUE((Table1[[#This Row],[rating_count]]/1000)), 0)</f>
        <v>46.581899999999997</v>
      </c>
      <c r="R541" s="6">
        <f>IFERROR( VALUE(Table1[[#This Row],[actual_price]]) * VALUE(Table1[[#This Row],[rating_count]]), 0)</f>
        <v>1614117</v>
      </c>
      <c r="S541" s="5" t="s">
        <v>4451</v>
      </c>
      <c r="T541" s="5" t="s">
        <v>4452</v>
      </c>
      <c r="U541" s="5" t="s">
        <v>4453</v>
      </c>
      <c r="V541" s="5" t="s">
        <v>4454</v>
      </c>
      <c r="W541" s="5" t="s">
        <v>4455</v>
      </c>
      <c r="X541" s="5" t="s">
        <v>4456</v>
      </c>
      <c r="Y541" s="5" t="s">
        <v>4457</v>
      </c>
      <c r="Z541" s="5" t="s">
        <v>4458</v>
      </c>
    </row>
    <row r="542" spans="1:26" ht="15.75">
      <c r="A542" s="5" t="s">
        <v>496</v>
      </c>
      <c r="B542" s="5" t="s">
        <v>497</v>
      </c>
      <c r="C542" s="5" t="str">
        <f>LEFT(Table1[[#This Row],[product_name]], 27)</f>
        <v>AmazonBasics New Release Ny</v>
      </c>
      <c r="D542" s="5" t="s">
        <v>18</v>
      </c>
      <c r="E542" s="5" t="str">
        <f>TRIM(LEFT(Table1[[#This Row],[category]], FIND("|", Table1[[#This Row],[category]]) - 1))</f>
        <v>Computers&amp;Accessories</v>
      </c>
      <c r="F542" s="5" t="str">
        <f>TRIM(MID(Table1[[#This Row],[category]], FIND("|", Table1[[#This Row],[category]]) + 1, FIND("|", Table1[[#This Row],[category]], FIND("|", Table1[[#This Row],[category]]) + 1) - FIND("|", Table1[[#This Row],[category]]) - 1))</f>
        <v>Accessories&amp;Peripherals</v>
      </c>
      <c r="G54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42" s="5">
        <v>799</v>
      </c>
      <c r="I542" s="6">
        <v>2100</v>
      </c>
      <c r="J542" s="7">
        <v>0.62</v>
      </c>
      <c r="K542" s="7" t="str">
        <f>IF(Table1[[#This Row],[discount_percentage]]&gt;=50%, "YES", "NO")</f>
        <v>YES</v>
      </c>
      <c r="L542" s="7" t="str">
        <f>IF(Table1[[#This Row],[discount_percentage]]&lt;20%, "&lt;20%", IF(Table1[[#This Row],[discount_percentage]]&lt;=40%, "20%-40%", IF(Table1[[#This Row],[discount_percentage]]&lt;=60%, "41%-60%", IF(Table1[[#This Row],[discount_percentage]]&lt;=80%, "61%-80%", "&gt;80%"))))</f>
        <v>61%-80%</v>
      </c>
      <c r="M542" s="7" t="str">
        <f>IF(Table1[[#This Row],[discounted_price]]&lt;200, "&lt;200", IF(Table1[[#This Row],[discounted_price]]&lt;=500, "200-500", "&gt;500"))</f>
        <v>&gt;500</v>
      </c>
      <c r="N542" s="5">
        <v>4.3</v>
      </c>
      <c r="O542" s="8">
        <v>8188</v>
      </c>
      <c r="P542" s="9" t="str">
        <f>IF(Table1[[#This Row],[rating_count]]&gt;1000, "More than 1000", "Fewer than 1000")</f>
        <v>More than 1000</v>
      </c>
      <c r="Q542" s="8">
        <f>IFERROR( VALUE(Table1[[#This Row],[rating]]) * VALUE((Table1[[#This Row],[rating_count]]/1000)), 0)</f>
        <v>35.208400000000005</v>
      </c>
      <c r="R542" s="6">
        <f>IFERROR( VALUE(Table1[[#This Row],[actual_price]]) * VALUE(Table1[[#This Row],[rating_count]]), 0)</f>
        <v>17194800</v>
      </c>
      <c r="S542" s="5" t="s">
        <v>498</v>
      </c>
      <c r="T542" s="5" t="s">
        <v>499</v>
      </c>
      <c r="U542" s="5" t="s">
        <v>500</v>
      </c>
      <c r="V542" s="5" t="s">
        <v>501</v>
      </c>
      <c r="W542" s="5" t="s">
        <v>502</v>
      </c>
      <c r="X542" s="5" t="s">
        <v>503</v>
      </c>
      <c r="Y542" s="5" t="s">
        <v>4459</v>
      </c>
      <c r="Z542" s="5" t="s">
        <v>4460</v>
      </c>
    </row>
    <row r="543" spans="1:26" ht="15.75">
      <c r="A543" s="5" t="s">
        <v>4461</v>
      </c>
      <c r="B543" s="5" t="s">
        <v>4462</v>
      </c>
      <c r="C543" s="5" t="str">
        <f>LEFT(Table1[[#This Row],[product_name]], 27)</f>
        <v xml:space="preserve">Nokia 8210 4G Volte keypad </v>
      </c>
      <c r="D543" s="5" t="s">
        <v>3045</v>
      </c>
      <c r="E543" s="5" t="str">
        <f>TRIM(LEFT(Table1[[#This Row],[category]], FIND("|", Table1[[#This Row],[category]]) - 1))</f>
        <v>Electronics</v>
      </c>
      <c r="F543" s="5" t="str">
        <f>TRIM(MID(Table1[[#This Row],[category]], FIND("|", Table1[[#This Row],[category]]) + 1, FIND("|", Table1[[#This Row],[category]], FIND("|", Table1[[#This Row],[category]]) + 1) - FIND("|", Table1[[#This Row],[category]]) - 1))</f>
        <v>Mobiles&amp;Accessories</v>
      </c>
      <c r="G54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43" s="6">
        <v>3799</v>
      </c>
      <c r="I543" s="6">
        <v>5299</v>
      </c>
      <c r="J543" s="7">
        <v>0.28000000000000003</v>
      </c>
      <c r="K543" s="7" t="str">
        <f>IF(Table1[[#This Row],[discount_percentage]]&gt;=50%, "YES", "NO")</f>
        <v>NO</v>
      </c>
      <c r="L543" s="7" t="str">
        <f>IF(Table1[[#This Row],[discount_percentage]]&lt;20%, "&lt;20%", IF(Table1[[#This Row],[discount_percentage]]&lt;=40%, "20%-40%", IF(Table1[[#This Row],[discount_percentage]]&lt;=60%, "41%-60%", IF(Table1[[#This Row],[discount_percentage]]&lt;=80%, "61%-80%", "&gt;80%"))))</f>
        <v>20%-40%</v>
      </c>
      <c r="M543" s="7" t="str">
        <f>IF(Table1[[#This Row],[discounted_price]]&lt;200, "&lt;200", IF(Table1[[#This Row],[discounted_price]]&lt;=500, "200-500", "&gt;500"))</f>
        <v>&gt;500</v>
      </c>
      <c r="N543" s="5">
        <v>3.5</v>
      </c>
      <c r="O543" s="8">
        <v>1641</v>
      </c>
      <c r="P543" s="9" t="str">
        <f>IF(Table1[[#This Row],[rating_count]]&gt;1000, "More than 1000", "Fewer than 1000")</f>
        <v>More than 1000</v>
      </c>
      <c r="Q543" s="8">
        <f>IFERROR( VALUE(Table1[[#This Row],[rating]]) * VALUE((Table1[[#This Row],[rating_count]]/1000)), 0)</f>
        <v>5.7435</v>
      </c>
      <c r="R543" s="6">
        <f>IFERROR( VALUE(Table1[[#This Row],[actual_price]]) * VALUE(Table1[[#This Row],[rating_count]]), 0)</f>
        <v>8695659</v>
      </c>
      <c r="S543" s="5" t="s">
        <v>4463</v>
      </c>
      <c r="T543" s="5" t="s">
        <v>4464</v>
      </c>
      <c r="U543" s="5" t="s">
        <v>4465</v>
      </c>
      <c r="V543" s="5" t="s">
        <v>4466</v>
      </c>
      <c r="W543" s="5" t="s">
        <v>4467</v>
      </c>
      <c r="X543" s="5" t="s">
        <v>4468</v>
      </c>
      <c r="Y543" s="5" t="s">
        <v>4469</v>
      </c>
      <c r="Z543" s="5" t="s">
        <v>4470</v>
      </c>
    </row>
    <row r="544" spans="1:26" ht="15.75">
      <c r="A544" s="5" t="s">
        <v>4471</v>
      </c>
      <c r="B544" s="5" t="s">
        <v>4472</v>
      </c>
      <c r="C544" s="5" t="str">
        <f>LEFT(Table1[[#This Row],[product_name]], 27)</f>
        <v>Sounce Protective Case Cove</v>
      </c>
      <c r="D544" s="5" t="s">
        <v>3973</v>
      </c>
      <c r="E544" s="5" t="str">
        <f>TRIM(LEFT(Table1[[#This Row],[category]], FIND("|", Table1[[#This Row],[category]]) - 1))</f>
        <v>Electronics</v>
      </c>
      <c r="F544" s="5" t="str">
        <f>TRIM(MID(Table1[[#This Row],[category]], FIND("|", Table1[[#This Row],[category]]) + 1, FIND("|", Table1[[#This Row],[category]], FIND("|", Table1[[#This Row],[category]]) + 1) - FIND("|", Table1[[#This Row],[category]]) - 1))</f>
        <v>Mobiles&amp;Accessories</v>
      </c>
      <c r="G54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44" s="5">
        <v>199</v>
      </c>
      <c r="I544" s="6">
        <v>1899</v>
      </c>
      <c r="J544" s="7">
        <v>0.9</v>
      </c>
      <c r="K544" s="7" t="str">
        <f>IF(Table1[[#This Row],[discount_percentage]]&gt;=50%, "YES", "NO")</f>
        <v>YES</v>
      </c>
      <c r="L544" s="7" t="str">
        <f>IF(Table1[[#This Row],[discount_percentage]]&lt;20%, "&lt;20%", IF(Table1[[#This Row],[discount_percentage]]&lt;=40%, "20%-40%", IF(Table1[[#This Row],[discount_percentage]]&lt;=60%, "41%-60%", IF(Table1[[#This Row],[discount_percentage]]&lt;=80%, "61%-80%", "&gt;80%"))))</f>
        <v>&gt;80%</v>
      </c>
      <c r="M544" s="7" t="str">
        <f>IF(Table1[[#This Row],[discounted_price]]&lt;200, "&lt;200", IF(Table1[[#This Row],[discounted_price]]&lt;=500, "200-500", "&gt;500"))</f>
        <v>&lt;200</v>
      </c>
      <c r="N544" s="5">
        <v>4</v>
      </c>
      <c r="O544" s="8">
        <v>4740</v>
      </c>
      <c r="P544" s="9" t="str">
        <f>IF(Table1[[#This Row],[rating_count]]&gt;1000, "More than 1000", "Fewer than 1000")</f>
        <v>More than 1000</v>
      </c>
      <c r="Q544" s="8">
        <f>IFERROR( VALUE(Table1[[#This Row],[rating]]) * VALUE((Table1[[#This Row],[rating_count]]/1000)), 0)</f>
        <v>18.96</v>
      </c>
      <c r="R544" s="6">
        <f>IFERROR( VALUE(Table1[[#This Row],[actual_price]]) * VALUE(Table1[[#This Row],[rating_count]]), 0)</f>
        <v>9001260</v>
      </c>
      <c r="S544" s="5" t="s">
        <v>4473</v>
      </c>
      <c r="T544" s="5" t="s">
        <v>4474</v>
      </c>
      <c r="U544" s="5" t="s">
        <v>4475</v>
      </c>
      <c r="V544" s="5" t="s">
        <v>4476</v>
      </c>
      <c r="W544" s="5" t="s">
        <v>4477</v>
      </c>
      <c r="X544" s="5" t="s">
        <v>4478</v>
      </c>
      <c r="Y544" s="5" t="s">
        <v>4479</v>
      </c>
      <c r="Z544" s="5" t="s">
        <v>4480</v>
      </c>
    </row>
    <row r="545" spans="1:26" ht="15.75">
      <c r="A545" s="5" t="s">
        <v>4481</v>
      </c>
      <c r="B545" s="5" t="s">
        <v>4482</v>
      </c>
      <c r="C545" s="5" t="str">
        <f>LEFT(Table1[[#This Row],[product_name]], 27)</f>
        <v>Samsung Galaxy M53 5G (Deep</v>
      </c>
      <c r="D545" s="5" t="s">
        <v>2990</v>
      </c>
      <c r="E545" s="5" t="str">
        <f>TRIM(LEFT(Table1[[#This Row],[category]], FIND("|", Table1[[#This Row],[category]]) - 1))</f>
        <v>Electronics</v>
      </c>
      <c r="F545" s="5" t="str">
        <f>TRIM(MID(Table1[[#This Row],[category]], FIND("|", Table1[[#This Row],[category]]) + 1, FIND("|", Table1[[#This Row],[category]], FIND("|", Table1[[#This Row],[category]]) + 1) - FIND("|", Table1[[#This Row],[category]]) - 1))</f>
        <v>Mobiles&amp;Accessories</v>
      </c>
      <c r="G545"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45" s="6">
        <v>23999</v>
      </c>
      <c r="I545" s="6">
        <v>32999</v>
      </c>
      <c r="J545" s="7">
        <v>0.27</v>
      </c>
      <c r="K545" s="7" t="str">
        <f>IF(Table1[[#This Row],[discount_percentage]]&gt;=50%, "YES", "NO")</f>
        <v>NO</v>
      </c>
      <c r="L545" s="7" t="str">
        <f>IF(Table1[[#This Row],[discount_percentage]]&lt;20%, "&lt;20%", IF(Table1[[#This Row],[discount_percentage]]&lt;=40%, "20%-40%", IF(Table1[[#This Row],[discount_percentage]]&lt;=60%, "41%-60%", IF(Table1[[#This Row],[discount_percentage]]&lt;=80%, "61%-80%", "&gt;80%"))))</f>
        <v>20%-40%</v>
      </c>
      <c r="M545" s="7" t="str">
        <f>IF(Table1[[#This Row],[discounted_price]]&lt;200, "&lt;200", IF(Table1[[#This Row],[discounted_price]]&lt;=500, "200-500", "&gt;500"))</f>
        <v>&gt;500</v>
      </c>
      <c r="N545" s="5">
        <v>3.9</v>
      </c>
      <c r="O545" s="8">
        <v>8866</v>
      </c>
      <c r="P545" s="9" t="str">
        <f>IF(Table1[[#This Row],[rating_count]]&gt;1000, "More than 1000", "Fewer than 1000")</f>
        <v>More than 1000</v>
      </c>
      <c r="Q545" s="8">
        <f>IFERROR( VALUE(Table1[[#This Row],[rating]]) * VALUE((Table1[[#This Row],[rating_count]]/1000)), 0)</f>
        <v>34.577399999999997</v>
      </c>
      <c r="R545" s="6">
        <f>IFERROR( VALUE(Table1[[#This Row],[actual_price]]) * VALUE(Table1[[#This Row],[rating_count]]), 0)</f>
        <v>292569134</v>
      </c>
      <c r="S545" s="5" t="s">
        <v>4483</v>
      </c>
      <c r="T545" s="5" t="s">
        <v>4484</v>
      </c>
      <c r="U545" s="5" t="s">
        <v>4485</v>
      </c>
      <c r="V545" s="5" t="s">
        <v>4486</v>
      </c>
      <c r="W545" s="5" t="s">
        <v>4487</v>
      </c>
      <c r="X545" s="5" t="s">
        <v>4488</v>
      </c>
      <c r="Y545" s="5" t="s">
        <v>4489</v>
      </c>
      <c r="Z545" s="5" t="s">
        <v>4490</v>
      </c>
    </row>
    <row r="546" spans="1:26" ht="15.75">
      <c r="A546" s="5" t="s">
        <v>4491</v>
      </c>
      <c r="B546" s="5" t="s">
        <v>4492</v>
      </c>
      <c r="C546" s="5" t="str">
        <f>LEFT(Table1[[#This Row],[product_name]], 27)</f>
        <v>iQOO 9 SE 5G (Sunset Sierra</v>
      </c>
      <c r="D546" s="5" t="s">
        <v>2990</v>
      </c>
      <c r="E546" s="5" t="str">
        <f>TRIM(LEFT(Table1[[#This Row],[category]], FIND("|", Table1[[#This Row],[category]]) - 1))</f>
        <v>Electronics</v>
      </c>
      <c r="F546" s="5" t="str">
        <f>TRIM(MID(Table1[[#This Row],[category]], FIND("|", Table1[[#This Row],[category]]) + 1, FIND("|", Table1[[#This Row],[category]], FIND("|", Table1[[#This Row],[category]]) + 1) - FIND("|", Table1[[#This Row],[category]]) - 1))</f>
        <v>Mobiles&amp;Accessories</v>
      </c>
      <c r="G54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46" s="6">
        <v>29990</v>
      </c>
      <c r="I546" s="6">
        <v>39990</v>
      </c>
      <c r="J546" s="7">
        <v>0.25</v>
      </c>
      <c r="K546" s="7" t="str">
        <f>IF(Table1[[#This Row],[discount_percentage]]&gt;=50%, "YES", "NO")</f>
        <v>NO</v>
      </c>
      <c r="L546" s="7" t="str">
        <f>IF(Table1[[#This Row],[discount_percentage]]&lt;20%, "&lt;20%", IF(Table1[[#This Row],[discount_percentage]]&lt;=40%, "20%-40%", IF(Table1[[#This Row],[discount_percentage]]&lt;=60%, "41%-60%", IF(Table1[[#This Row],[discount_percentage]]&lt;=80%, "61%-80%", "&gt;80%"))))</f>
        <v>20%-40%</v>
      </c>
      <c r="M546" s="7" t="str">
        <f>IF(Table1[[#This Row],[discounted_price]]&lt;200, "&lt;200", IF(Table1[[#This Row],[discounted_price]]&lt;=500, "200-500", "&gt;500"))</f>
        <v>&gt;500</v>
      </c>
      <c r="N546" s="5">
        <v>4.3</v>
      </c>
      <c r="O546" s="8">
        <v>8399</v>
      </c>
      <c r="P546" s="9" t="str">
        <f>IF(Table1[[#This Row],[rating_count]]&gt;1000, "More than 1000", "Fewer than 1000")</f>
        <v>More than 1000</v>
      </c>
      <c r="Q546" s="8">
        <f>IFERROR( VALUE(Table1[[#This Row],[rating]]) * VALUE((Table1[[#This Row],[rating_count]]/1000)), 0)</f>
        <v>36.115699999999997</v>
      </c>
      <c r="R546" s="6">
        <f>IFERROR( VALUE(Table1[[#This Row],[actual_price]]) * VALUE(Table1[[#This Row],[rating_count]]), 0)</f>
        <v>335876010</v>
      </c>
      <c r="S546" s="5" t="s">
        <v>4493</v>
      </c>
      <c r="T546" s="5" t="s">
        <v>4494</v>
      </c>
      <c r="U546" s="5" t="s">
        <v>4495</v>
      </c>
      <c r="V546" s="5" t="s">
        <v>4496</v>
      </c>
      <c r="W546" s="5" t="s">
        <v>4497</v>
      </c>
      <c r="X546" s="5" t="s">
        <v>4498</v>
      </c>
      <c r="Y546" s="5" t="s">
        <v>4499</v>
      </c>
      <c r="Z546" s="5" t="s">
        <v>4500</v>
      </c>
    </row>
    <row r="547" spans="1:26" ht="15.75">
      <c r="A547" s="5" t="s">
        <v>4501</v>
      </c>
      <c r="B547" s="5" t="s">
        <v>4502</v>
      </c>
      <c r="C547" s="5" t="str">
        <f>LEFT(Table1[[#This Row],[product_name]], 27)</f>
        <v>SHREENOVA ID116 Plus Blueto</v>
      </c>
      <c r="D547" s="5" t="s">
        <v>2948</v>
      </c>
      <c r="E547" s="5" t="str">
        <f>TRIM(LEFT(Table1[[#This Row],[category]], FIND("|", Table1[[#This Row],[category]]) - 1))</f>
        <v>Electronics</v>
      </c>
      <c r="F547" s="5" t="str">
        <f>TRIM(MID(Table1[[#This Row],[category]], FIND("|", Table1[[#This Row],[category]]) + 1, FIND("|", Table1[[#This Row],[category]], FIND("|", Table1[[#This Row],[category]]) + 1) - FIND("|", Table1[[#This Row],[category]]) - 1))</f>
        <v>WearableTechnology</v>
      </c>
      <c r="G547" s="5" t="e">
        <f>TRIM(MID(Table1[[#This Row],[category]], FIND("|", Table1[[#This Row],[category]], FIND("|", Table1[[#This Row],[category]]) + 1) + 1, FIND("|", Table1[[#This Row],[category]], FIND("|", Table1[[#This Row],[category]], FIND("|", Table1[[#This Row],[category]]) + 1) + 1) - FIND("|", Table1[[#This Row],[category]], FIND("|", Table1[[#This Row],[category]]) + 1) - 1))</f>
        <v>#VALUE!</v>
      </c>
      <c r="H547" s="5">
        <v>281</v>
      </c>
      <c r="I547" s="6">
        <v>1999</v>
      </c>
      <c r="J547" s="7">
        <v>0.86</v>
      </c>
      <c r="K547" s="7" t="str">
        <f>IF(Table1[[#This Row],[discount_percentage]]&gt;=50%, "YES", "NO")</f>
        <v>YES</v>
      </c>
      <c r="L547" s="7" t="str">
        <f>IF(Table1[[#This Row],[discount_percentage]]&lt;20%, "&lt;20%", IF(Table1[[#This Row],[discount_percentage]]&lt;=40%, "20%-40%", IF(Table1[[#This Row],[discount_percentage]]&lt;=60%, "41%-60%", IF(Table1[[#This Row],[discount_percentage]]&lt;=80%, "61%-80%", "&gt;80%"))))</f>
        <v>&gt;80%</v>
      </c>
      <c r="M547" s="7" t="str">
        <f>IF(Table1[[#This Row],[discounted_price]]&lt;200, "&lt;200", IF(Table1[[#This Row],[discounted_price]]&lt;=500, "200-500", "&gt;500"))</f>
        <v>200-500</v>
      </c>
      <c r="N547" s="5">
        <v>2.8</v>
      </c>
      <c r="O547" s="8">
        <v>87</v>
      </c>
      <c r="P547" s="9" t="str">
        <f>IF(Table1[[#This Row],[rating_count]]&gt;1000, "More than 1000", "Fewer than 1000")</f>
        <v>Fewer than 1000</v>
      </c>
      <c r="Q547" s="8">
        <f>IFERROR( VALUE(Table1[[#This Row],[rating]]) * VALUE((Table1[[#This Row],[rating_count]]/1000)), 0)</f>
        <v>0.24359999999999996</v>
      </c>
      <c r="R547" s="6">
        <f>IFERROR( VALUE(Table1[[#This Row],[actual_price]]) * VALUE(Table1[[#This Row],[rating_count]]), 0)</f>
        <v>173913</v>
      </c>
      <c r="S547" s="5" t="s">
        <v>4503</v>
      </c>
      <c r="T547" s="5" t="s">
        <v>4504</v>
      </c>
      <c r="U547" s="5" t="s">
        <v>4505</v>
      </c>
      <c r="V547" s="5" t="s">
        <v>4506</v>
      </c>
      <c r="W547" s="5" t="s">
        <v>4507</v>
      </c>
      <c r="X547" s="5" t="s">
        <v>4508</v>
      </c>
      <c r="Y547" s="5" t="s">
        <v>4509</v>
      </c>
      <c r="Z547" s="5" t="s">
        <v>4510</v>
      </c>
    </row>
    <row r="548" spans="1:26" ht="15.75">
      <c r="A548" s="5" t="s">
        <v>4511</v>
      </c>
      <c r="B548" s="5" t="s">
        <v>4512</v>
      </c>
      <c r="C548" s="5" t="str">
        <f>LEFT(Table1[[#This Row],[product_name]], 27)</f>
        <v>POCO C31 (Shadow Gray, 64 G</v>
      </c>
      <c r="D548" s="5" t="s">
        <v>2990</v>
      </c>
      <c r="E548" s="5" t="str">
        <f>TRIM(LEFT(Table1[[#This Row],[category]], FIND("|", Table1[[#This Row],[category]]) - 1))</f>
        <v>Electronics</v>
      </c>
      <c r="F548" s="5" t="str">
        <f>TRIM(MID(Table1[[#This Row],[category]], FIND("|", Table1[[#This Row],[category]]) + 1, FIND("|", Table1[[#This Row],[category]], FIND("|", Table1[[#This Row],[category]]) + 1) - FIND("|", Table1[[#This Row],[category]]) - 1))</f>
        <v>Mobiles&amp;Accessories</v>
      </c>
      <c r="G54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48" s="6">
        <v>7998</v>
      </c>
      <c r="I548" s="6">
        <v>11999</v>
      </c>
      <c r="J548" s="7">
        <v>0.33</v>
      </c>
      <c r="K548" s="7" t="str">
        <f>IF(Table1[[#This Row],[discount_percentage]]&gt;=50%, "YES", "NO")</f>
        <v>NO</v>
      </c>
      <c r="L548" s="7" t="str">
        <f>IF(Table1[[#This Row],[discount_percentage]]&lt;20%, "&lt;20%", IF(Table1[[#This Row],[discount_percentage]]&lt;=40%, "20%-40%", IF(Table1[[#This Row],[discount_percentage]]&lt;=60%, "41%-60%", IF(Table1[[#This Row],[discount_percentage]]&lt;=80%, "61%-80%", "&gt;80%"))))</f>
        <v>20%-40%</v>
      </c>
      <c r="M548" s="7" t="str">
        <f>IF(Table1[[#This Row],[discounted_price]]&lt;200, "&lt;200", IF(Table1[[#This Row],[discounted_price]]&lt;=500, "200-500", "&gt;500"))</f>
        <v>&gt;500</v>
      </c>
      <c r="N548" s="5">
        <v>3.8</v>
      </c>
      <c r="O548" s="8">
        <v>125</v>
      </c>
      <c r="P548" s="9" t="str">
        <f>IF(Table1[[#This Row],[rating_count]]&gt;1000, "More than 1000", "Fewer than 1000")</f>
        <v>Fewer than 1000</v>
      </c>
      <c r="Q548" s="8">
        <f>IFERROR( VALUE(Table1[[#This Row],[rating]]) * VALUE((Table1[[#This Row],[rating_count]]/1000)), 0)</f>
        <v>0.47499999999999998</v>
      </c>
      <c r="R548" s="6">
        <f>IFERROR( VALUE(Table1[[#This Row],[actual_price]]) * VALUE(Table1[[#This Row],[rating_count]]), 0)</f>
        <v>1499875</v>
      </c>
      <c r="S548" s="5" t="s">
        <v>4513</v>
      </c>
      <c r="T548" s="5" t="s">
        <v>4514</v>
      </c>
      <c r="U548" s="5" t="s">
        <v>4515</v>
      </c>
      <c r="V548" s="5" t="s">
        <v>4516</v>
      </c>
      <c r="W548" s="5" t="s">
        <v>4517</v>
      </c>
      <c r="X548" s="5" t="s">
        <v>4518</v>
      </c>
      <c r="Y548" s="5" t="s">
        <v>4519</v>
      </c>
      <c r="Z548" s="5" t="s">
        <v>4520</v>
      </c>
    </row>
    <row r="549" spans="1:26" ht="15.75">
      <c r="A549" s="5" t="s">
        <v>4521</v>
      </c>
      <c r="B549" s="5" t="s">
        <v>4522</v>
      </c>
      <c r="C549" s="5" t="str">
        <f>LEFT(Table1[[#This Row],[product_name]], 27)</f>
        <v xml:space="preserve">Noise_Colorfit Smart Watch </v>
      </c>
      <c r="D549" s="5" t="s">
        <v>2948</v>
      </c>
      <c r="E549" s="5" t="str">
        <f>TRIM(LEFT(Table1[[#This Row],[category]], FIND("|", Table1[[#This Row],[category]]) - 1))</f>
        <v>Electronics</v>
      </c>
      <c r="F549" s="5" t="str">
        <f>TRIM(MID(Table1[[#This Row],[category]], FIND("|", Table1[[#This Row],[category]]) + 1, FIND("|", Table1[[#This Row],[category]], FIND("|", Table1[[#This Row],[category]]) + 1) - FIND("|", Table1[[#This Row],[category]]) - 1))</f>
        <v>WearableTechnology</v>
      </c>
      <c r="G549" s="5" t="e">
        <f>TRIM(MID(Table1[[#This Row],[category]], FIND("|", Table1[[#This Row],[category]], FIND("|", Table1[[#This Row],[category]]) + 1) + 1, FIND("|", Table1[[#This Row],[category]], FIND("|", Table1[[#This Row],[category]], FIND("|", Table1[[#This Row],[category]]) + 1) + 1) - FIND("|", Table1[[#This Row],[category]], FIND("|", Table1[[#This Row],[category]]) + 1) - 1))</f>
        <v>#VALUE!</v>
      </c>
      <c r="H549" s="5">
        <v>249</v>
      </c>
      <c r="I549" s="6">
        <v>999</v>
      </c>
      <c r="J549" s="7">
        <v>0.75</v>
      </c>
      <c r="K549" s="7" t="str">
        <f>IF(Table1[[#This Row],[discount_percentage]]&gt;=50%, "YES", "NO")</f>
        <v>YES</v>
      </c>
      <c r="L549" s="7" t="str">
        <f>IF(Table1[[#This Row],[discount_percentage]]&lt;20%, "&lt;20%", IF(Table1[[#This Row],[discount_percentage]]&lt;=40%, "20%-40%", IF(Table1[[#This Row],[discount_percentage]]&lt;=60%, "41%-60%", IF(Table1[[#This Row],[discount_percentage]]&lt;=80%, "61%-80%", "&gt;80%"))))</f>
        <v>61%-80%</v>
      </c>
      <c r="M549" s="7" t="str">
        <f>IF(Table1[[#This Row],[discounted_price]]&lt;200, "&lt;200", IF(Table1[[#This Row],[discounted_price]]&lt;=500, "200-500", "&gt;500"))</f>
        <v>200-500</v>
      </c>
      <c r="N549" s="5">
        <v>4.5</v>
      </c>
      <c r="O549" s="8">
        <v>38</v>
      </c>
      <c r="P549" s="9" t="str">
        <f>IF(Table1[[#This Row],[rating_count]]&gt;1000, "More than 1000", "Fewer than 1000")</f>
        <v>Fewer than 1000</v>
      </c>
      <c r="Q549" s="8">
        <f>IFERROR( VALUE(Table1[[#This Row],[rating]]) * VALUE((Table1[[#This Row],[rating_count]]/1000)), 0)</f>
        <v>0.17099999999999999</v>
      </c>
      <c r="R549" s="6">
        <f>IFERROR( VALUE(Table1[[#This Row],[actual_price]]) * VALUE(Table1[[#This Row],[rating_count]]), 0)</f>
        <v>37962</v>
      </c>
      <c r="S549" s="5" t="s">
        <v>4523</v>
      </c>
      <c r="T549" s="5" t="s">
        <v>4524</v>
      </c>
      <c r="U549" s="5" t="s">
        <v>4525</v>
      </c>
      <c r="V549" s="5" t="s">
        <v>4526</v>
      </c>
      <c r="W549" s="5" t="s">
        <v>4527</v>
      </c>
      <c r="X549" s="5" t="s">
        <v>4528</v>
      </c>
      <c r="Y549" s="5" t="s">
        <v>4529</v>
      </c>
      <c r="Z549" s="5" t="s">
        <v>4530</v>
      </c>
    </row>
    <row r="550" spans="1:26" ht="15.75">
      <c r="A550" s="5" t="s">
        <v>4531</v>
      </c>
      <c r="B550" s="5" t="s">
        <v>4532</v>
      </c>
      <c r="C550" s="5" t="str">
        <f>LEFT(Table1[[#This Row],[product_name]], 27)</f>
        <v>POPIO Tempered Glass Screen</v>
      </c>
      <c r="D550" s="5" t="s">
        <v>3777</v>
      </c>
      <c r="E550" s="5" t="str">
        <f>TRIM(LEFT(Table1[[#This Row],[category]], FIND("|", Table1[[#This Row],[category]]) - 1))</f>
        <v>Electronics</v>
      </c>
      <c r="F550" s="5" t="str">
        <f>TRIM(MID(Table1[[#This Row],[category]], FIND("|", Table1[[#This Row],[category]]) + 1, FIND("|", Table1[[#This Row],[category]], FIND("|", Table1[[#This Row],[category]]) + 1) - FIND("|", Table1[[#This Row],[category]]) - 1))</f>
        <v>Mobiles&amp;Accessories</v>
      </c>
      <c r="G55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0" s="5">
        <v>299</v>
      </c>
      <c r="I550" s="6">
        <v>599</v>
      </c>
      <c r="J550" s="7">
        <v>0.5</v>
      </c>
      <c r="K550" s="7" t="str">
        <f>IF(Table1[[#This Row],[discount_percentage]]&gt;=50%, "YES", "NO")</f>
        <v>YES</v>
      </c>
      <c r="L550" s="7" t="str">
        <f>IF(Table1[[#This Row],[discount_percentage]]&lt;20%, "&lt;20%", IF(Table1[[#This Row],[discount_percentage]]&lt;=40%, "20%-40%", IF(Table1[[#This Row],[discount_percentage]]&lt;=60%, "41%-60%", IF(Table1[[#This Row],[discount_percentage]]&lt;=80%, "61%-80%", "&gt;80%"))))</f>
        <v>41%-60%</v>
      </c>
      <c r="M550" s="7" t="str">
        <f>IF(Table1[[#This Row],[discounted_price]]&lt;200, "&lt;200", IF(Table1[[#This Row],[discounted_price]]&lt;=500, "200-500", "&gt;500"))</f>
        <v>200-500</v>
      </c>
      <c r="N550" s="5">
        <v>4.3</v>
      </c>
      <c r="O550" s="8">
        <v>4674</v>
      </c>
      <c r="P550" s="9" t="str">
        <f>IF(Table1[[#This Row],[rating_count]]&gt;1000, "More than 1000", "Fewer than 1000")</f>
        <v>More than 1000</v>
      </c>
      <c r="Q550" s="8">
        <f>IFERROR( VALUE(Table1[[#This Row],[rating]]) * VALUE((Table1[[#This Row],[rating_count]]/1000)), 0)</f>
        <v>20.098200000000002</v>
      </c>
      <c r="R550" s="6">
        <f>IFERROR( VALUE(Table1[[#This Row],[actual_price]]) * VALUE(Table1[[#This Row],[rating_count]]), 0)</f>
        <v>2799726</v>
      </c>
      <c r="S550" s="5" t="s">
        <v>4533</v>
      </c>
      <c r="T550" s="5" t="s">
        <v>4534</v>
      </c>
      <c r="U550" s="5" t="s">
        <v>4535</v>
      </c>
      <c r="V550" s="5" t="s">
        <v>4536</v>
      </c>
      <c r="W550" s="5" t="s">
        <v>4537</v>
      </c>
      <c r="X550" s="5" t="s">
        <v>4538</v>
      </c>
      <c r="Y550" s="5" t="s">
        <v>4539</v>
      </c>
      <c r="Z550" s="5" t="s">
        <v>4540</v>
      </c>
    </row>
    <row r="551" spans="1:26" ht="15.75">
      <c r="A551" s="5" t="s">
        <v>4541</v>
      </c>
      <c r="B551" s="5" t="s">
        <v>4542</v>
      </c>
      <c r="C551" s="5" t="str">
        <f>LEFT(Table1[[#This Row],[product_name]], 27)</f>
        <v>10WeRun Id-116 Bluetooth Sm</v>
      </c>
      <c r="D551" s="5" t="s">
        <v>2948</v>
      </c>
      <c r="E551" s="5" t="str">
        <f>TRIM(LEFT(Table1[[#This Row],[category]], FIND("|", Table1[[#This Row],[category]]) - 1))</f>
        <v>Electronics</v>
      </c>
      <c r="F551" s="5" t="str">
        <f>TRIM(MID(Table1[[#This Row],[category]], FIND("|", Table1[[#This Row],[category]]) + 1, FIND("|", Table1[[#This Row],[category]], FIND("|", Table1[[#This Row],[category]]) + 1) - FIND("|", Table1[[#This Row],[category]]) - 1))</f>
        <v>WearableTechnology</v>
      </c>
      <c r="G551" s="5" t="e">
        <f>TRIM(MID(Table1[[#This Row],[category]], FIND("|", Table1[[#This Row],[category]], FIND("|", Table1[[#This Row],[category]]) + 1) + 1, FIND("|", Table1[[#This Row],[category]], FIND("|", Table1[[#This Row],[category]], FIND("|", Table1[[#This Row],[category]]) + 1) + 1) - FIND("|", Table1[[#This Row],[category]], FIND("|", Table1[[#This Row],[category]]) + 1) - 1))</f>
        <v>#VALUE!</v>
      </c>
      <c r="H551" s="5">
        <v>499</v>
      </c>
      <c r="I551" s="6">
        <v>1899</v>
      </c>
      <c r="J551" s="7">
        <v>0.74</v>
      </c>
      <c r="K551" s="7" t="str">
        <f>IF(Table1[[#This Row],[discount_percentage]]&gt;=50%, "YES", "NO")</f>
        <v>YES</v>
      </c>
      <c r="L551" s="7" t="str">
        <f>IF(Table1[[#This Row],[discount_percentage]]&lt;20%, "&lt;20%", IF(Table1[[#This Row],[discount_percentage]]&lt;=40%, "20%-40%", IF(Table1[[#This Row],[discount_percentage]]&lt;=60%, "41%-60%", IF(Table1[[#This Row],[discount_percentage]]&lt;=80%, "61%-80%", "&gt;80%"))))</f>
        <v>61%-80%</v>
      </c>
      <c r="M551" s="7" t="str">
        <f>IF(Table1[[#This Row],[discounted_price]]&lt;200, "&lt;200", IF(Table1[[#This Row],[discounted_price]]&lt;=500, "200-500", "&gt;500"))</f>
        <v>200-500</v>
      </c>
      <c r="N551" s="5">
        <v>4.0999999999999996</v>
      </c>
      <c r="O551" s="8">
        <v>412</v>
      </c>
      <c r="P551" s="9" t="str">
        <f>IF(Table1[[#This Row],[rating_count]]&gt;1000, "More than 1000", "Fewer than 1000")</f>
        <v>Fewer than 1000</v>
      </c>
      <c r="Q551" s="8">
        <f>IFERROR( VALUE(Table1[[#This Row],[rating]]) * VALUE((Table1[[#This Row],[rating_count]]/1000)), 0)</f>
        <v>1.6891999999999998</v>
      </c>
      <c r="R551" s="6">
        <f>IFERROR( VALUE(Table1[[#This Row],[actual_price]]) * VALUE(Table1[[#This Row],[rating_count]]), 0)</f>
        <v>782388</v>
      </c>
      <c r="S551" s="5" t="s">
        <v>4543</v>
      </c>
      <c r="T551" s="5" t="s">
        <v>4544</v>
      </c>
      <c r="U551" s="5" t="s">
        <v>4545</v>
      </c>
      <c r="V551" s="5" t="s">
        <v>4546</v>
      </c>
      <c r="W551" s="5" t="s">
        <v>4547</v>
      </c>
      <c r="X551" s="5" t="s">
        <v>4548</v>
      </c>
      <c r="Y551" s="5" t="s">
        <v>4549</v>
      </c>
      <c r="Z551" s="5" t="s">
        <v>4550</v>
      </c>
    </row>
    <row r="552" spans="1:26" ht="15.75">
      <c r="A552" s="5" t="s">
        <v>4551</v>
      </c>
      <c r="B552" s="5" t="s">
        <v>4552</v>
      </c>
      <c r="C552" s="5" t="str">
        <f>LEFT(Table1[[#This Row],[product_name]], 27)</f>
        <v>Tokdis MX-1 Pro Bluetooth C</v>
      </c>
      <c r="D552" s="5" t="s">
        <v>2948</v>
      </c>
      <c r="E552" s="5" t="str">
        <f>TRIM(LEFT(Table1[[#This Row],[category]], FIND("|", Table1[[#This Row],[category]]) - 1))</f>
        <v>Electronics</v>
      </c>
      <c r="F552" s="5" t="str">
        <f>TRIM(MID(Table1[[#This Row],[category]], FIND("|", Table1[[#This Row],[category]]) + 1, FIND("|", Table1[[#This Row],[category]], FIND("|", Table1[[#This Row],[category]]) + 1) - FIND("|", Table1[[#This Row],[category]]) - 1))</f>
        <v>WearableTechnology</v>
      </c>
      <c r="G552" s="5" t="e">
        <f>TRIM(MID(Table1[[#This Row],[category]], FIND("|", Table1[[#This Row],[category]], FIND("|", Table1[[#This Row],[category]]) + 1) + 1, FIND("|", Table1[[#This Row],[category]], FIND("|", Table1[[#This Row],[category]], FIND("|", Table1[[#This Row],[category]]) + 1) + 1) - FIND("|", Table1[[#This Row],[category]], FIND("|", Table1[[#This Row],[category]]) + 1) - 1))</f>
        <v>#VALUE!</v>
      </c>
      <c r="H552" s="5">
        <v>899</v>
      </c>
      <c r="I552" s="6">
        <v>3499</v>
      </c>
      <c r="J552" s="7">
        <v>0.74</v>
      </c>
      <c r="K552" s="7" t="str">
        <f>IF(Table1[[#This Row],[discount_percentage]]&gt;=50%, "YES", "NO")</f>
        <v>YES</v>
      </c>
      <c r="L552" s="7" t="str">
        <f>IF(Table1[[#This Row],[discount_percentage]]&lt;20%, "&lt;20%", IF(Table1[[#This Row],[discount_percentage]]&lt;=40%, "20%-40%", IF(Table1[[#This Row],[discount_percentage]]&lt;=60%, "41%-60%", IF(Table1[[#This Row],[discount_percentage]]&lt;=80%, "61%-80%", "&gt;80%"))))</f>
        <v>61%-80%</v>
      </c>
      <c r="M552" s="7" t="str">
        <f>IF(Table1[[#This Row],[discounted_price]]&lt;200, "&lt;200", IF(Table1[[#This Row],[discounted_price]]&lt;=500, "200-500", "&gt;500"))</f>
        <v>&gt;500</v>
      </c>
      <c r="N552" s="5">
        <v>3</v>
      </c>
      <c r="O552" s="8">
        <v>681</v>
      </c>
      <c r="P552" s="9" t="str">
        <f>IF(Table1[[#This Row],[rating_count]]&gt;1000, "More than 1000", "Fewer than 1000")</f>
        <v>Fewer than 1000</v>
      </c>
      <c r="Q552" s="8">
        <f>IFERROR( VALUE(Table1[[#This Row],[rating]]) * VALUE((Table1[[#This Row],[rating_count]]/1000)), 0)</f>
        <v>2.0430000000000001</v>
      </c>
      <c r="R552" s="6">
        <f>IFERROR( VALUE(Table1[[#This Row],[actual_price]]) * VALUE(Table1[[#This Row],[rating_count]]), 0)</f>
        <v>2382819</v>
      </c>
      <c r="S552" s="5" t="s">
        <v>4553</v>
      </c>
      <c r="T552" s="5" t="s">
        <v>4554</v>
      </c>
      <c r="U552" s="5" t="s">
        <v>4555</v>
      </c>
      <c r="V552" s="5" t="s">
        <v>4556</v>
      </c>
      <c r="W552" s="5" t="s">
        <v>4557</v>
      </c>
      <c r="X552" s="5" t="s">
        <v>4558</v>
      </c>
      <c r="Y552" s="5" t="s">
        <v>4559</v>
      </c>
      <c r="Z552" s="5" t="s">
        <v>4560</v>
      </c>
    </row>
    <row r="553" spans="1:26" ht="15.75">
      <c r="A553" s="5" t="s">
        <v>4561</v>
      </c>
      <c r="B553" s="5" t="s">
        <v>4562</v>
      </c>
      <c r="C553" s="5" t="str">
        <f>LEFT(Table1[[#This Row],[product_name]], 27)</f>
        <v>URBN 20000 mAh lithium_poly</v>
      </c>
      <c r="D553" s="5" t="s">
        <v>2979</v>
      </c>
      <c r="E553" s="5" t="str">
        <f>TRIM(LEFT(Table1[[#This Row],[category]], FIND("|", Table1[[#This Row],[category]]) - 1))</f>
        <v>Electronics</v>
      </c>
      <c r="F553" s="5" t="str">
        <f>TRIM(MID(Table1[[#This Row],[category]], FIND("|", Table1[[#This Row],[category]]) + 1, FIND("|", Table1[[#This Row],[category]], FIND("|", Table1[[#This Row],[category]]) + 1) - FIND("|", Table1[[#This Row],[category]]) - 1))</f>
        <v>Mobiles&amp;Accessories</v>
      </c>
      <c r="G55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3" s="6">
        <v>1599</v>
      </c>
      <c r="I553" s="6">
        <v>3499</v>
      </c>
      <c r="J553" s="7">
        <v>0.54</v>
      </c>
      <c r="K553" s="7" t="str">
        <f>IF(Table1[[#This Row],[discount_percentage]]&gt;=50%, "YES", "NO")</f>
        <v>YES</v>
      </c>
      <c r="L553" s="7" t="str">
        <f>IF(Table1[[#This Row],[discount_percentage]]&lt;20%, "&lt;20%", IF(Table1[[#This Row],[discount_percentage]]&lt;=40%, "20%-40%", IF(Table1[[#This Row],[discount_percentage]]&lt;=60%, "41%-60%", IF(Table1[[#This Row],[discount_percentage]]&lt;=80%, "61%-80%", "&gt;80%"))))</f>
        <v>41%-60%</v>
      </c>
      <c r="M553" s="7" t="str">
        <f>IF(Table1[[#This Row],[discounted_price]]&lt;200, "&lt;200", IF(Table1[[#This Row],[discounted_price]]&lt;=500, "200-500", "&gt;500"))</f>
        <v>&gt;500</v>
      </c>
      <c r="N553" s="5">
        <v>4</v>
      </c>
      <c r="O553" s="8">
        <v>36384</v>
      </c>
      <c r="P553" s="9" t="str">
        <f>IF(Table1[[#This Row],[rating_count]]&gt;1000, "More than 1000", "Fewer than 1000")</f>
        <v>More than 1000</v>
      </c>
      <c r="Q553" s="8">
        <f>IFERROR( VALUE(Table1[[#This Row],[rating]]) * VALUE((Table1[[#This Row],[rating_count]]/1000)), 0)</f>
        <v>145.536</v>
      </c>
      <c r="R553" s="6">
        <f>IFERROR( VALUE(Table1[[#This Row],[actual_price]]) * VALUE(Table1[[#This Row],[rating_count]]), 0)</f>
        <v>127307616</v>
      </c>
      <c r="S553" s="5" t="s">
        <v>4563</v>
      </c>
      <c r="T553" s="5" t="s">
        <v>4564</v>
      </c>
      <c r="U553" s="5" t="s">
        <v>4565</v>
      </c>
      <c r="V553" s="5" t="s">
        <v>4566</v>
      </c>
      <c r="W553" s="5" t="s">
        <v>4567</v>
      </c>
      <c r="X553" s="5" t="s">
        <v>4568</v>
      </c>
      <c r="Y553" s="5" t="s">
        <v>4569</v>
      </c>
      <c r="Z553" s="5" t="s">
        <v>4570</v>
      </c>
    </row>
    <row r="554" spans="1:26" ht="15.75">
      <c r="A554" s="5" t="s">
        <v>4571</v>
      </c>
      <c r="B554" s="5" t="s">
        <v>4572</v>
      </c>
      <c r="C554" s="5" t="str">
        <f>LEFT(Table1[[#This Row],[product_name]], 27)</f>
        <v>Sounce Gold Plated 3.5 mm H</v>
      </c>
      <c r="D554" s="5" t="s">
        <v>4573</v>
      </c>
      <c r="E554" s="5" t="str">
        <f>TRIM(LEFT(Table1[[#This Row],[category]], FIND("|", Table1[[#This Row],[category]]) - 1))</f>
        <v>Electronics</v>
      </c>
      <c r="F554" s="5" t="str">
        <f>TRIM(MID(Table1[[#This Row],[category]], FIND("|", Table1[[#This Row],[category]]) + 1, FIND("|", Table1[[#This Row],[category]], FIND("|", Table1[[#This Row],[category]]) + 1) - FIND("|", Table1[[#This Row],[category]]) - 1))</f>
        <v>Headphones,Earbuds&amp;Accessories</v>
      </c>
      <c r="G554" s="5" t="e">
        <f>TRIM(MID(Table1[[#This Row],[category]], FIND("|", Table1[[#This Row],[category]], FIND("|", Table1[[#This Row],[category]]) + 1) + 1, FIND("|", Table1[[#This Row],[category]], FIND("|", Table1[[#This Row],[category]], FIND("|", Table1[[#This Row],[category]]) + 1) + 1) - FIND("|", Table1[[#This Row],[category]], FIND("|", Table1[[#This Row],[category]]) + 1) - 1))</f>
        <v>#VALUE!</v>
      </c>
      <c r="H554" s="5">
        <v>120</v>
      </c>
      <c r="I554" s="6">
        <v>999</v>
      </c>
      <c r="J554" s="7">
        <v>0.88</v>
      </c>
      <c r="K554" s="7" t="str">
        <f>IF(Table1[[#This Row],[discount_percentage]]&gt;=50%, "YES", "NO")</f>
        <v>YES</v>
      </c>
      <c r="L554" s="7" t="str">
        <f>IF(Table1[[#This Row],[discount_percentage]]&lt;20%, "&lt;20%", IF(Table1[[#This Row],[discount_percentage]]&lt;=40%, "20%-40%", IF(Table1[[#This Row],[discount_percentage]]&lt;=60%, "41%-60%", IF(Table1[[#This Row],[discount_percentage]]&lt;=80%, "61%-80%", "&gt;80%"))))</f>
        <v>&gt;80%</v>
      </c>
      <c r="M554" s="7" t="str">
        <f>IF(Table1[[#This Row],[discounted_price]]&lt;200, "&lt;200", IF(Table1[[#This Row],[discounted_price]]&lt;=500, "200-500", "&gt;500"))</f>
        <v>&lt;200</v>
      </c>
      <c r="N554" s="5">
        <v>3.9</v>
      </c>
      <c r="O554" s="8">
        <v>6491</v>
      </c>
      <c r="P554" s="9" t="str">
        <f>IF(Table1[[#This Row],[rating_count]]&gt;1000, "More than 1000", "Fewer than 1000")</f>
        <v>More than 1000</v>
      </c>
      <c r="Q554" s="8">
        <f>IFERROR( VALUE(Table1[[#This Row],[rating]]) * VALUE((Table1[[#This Row],[rating_count]]/1000)), 0)</f>
        <v>25.314899999999998</v>
      </c>
      <c r="R554" s="6">
        <f>IFERROR( VALUE(Table1[[#This Row],[actual_price]]) * VALUE(Table1[[#This Row],[rating_count]]), 0)</f>
        <v>6484509</v>
      </c>
      <c r="S554" s="5" t="s">
        <v>4574</v>
      </c>
      <c r="T554" s="5" t="s">
        <v>4575</v>
      </c>
      <c r="U554" s="5" t="s">
        <v>4576</v>
      </c>
      <c r="V554" s="5" t="s">
        <v>4577</v>
      </c>
      <c r="W554" s="5" t="s">
        <v>4578</v>
      </c>
      <c r="X554" s="5" t="s">
        <v>4579</v>
      </c>
      <c r="Y554" s="5" t="s">
        <v>4580</v>
      </c>
      <c r="Z554" s="5" t="s">
        <v>4581</v>
      </c>
    </row>
    <row r="555" spans="1:26" ht="15.75">
      <c r="A555" s="5" t="s">
        <v>4582</v>
      </c>
      <c r="B555" s="5" t="s">
        <v>4583</v>
      </c>
      <c r="C555" s="5" t="str">
        <f>LEFT(Table1[[#This Row],[product_name]], 27)</f>
        <v>Noise ColorFit Ultra 2 Buzz</v>
      </c>
      <c r="D555" s="5" t="s">
        <v>2948</v>
      </c>
      <c r="E555" s="5" t="str">
        <f>TRIM(LEFT(Table1[[#This Row],[category]], FIND("|", Table1[[#This Row],[category]]) - 1))</f>
        <v>Electronics</v>
      </c>
      <c r="F555" s="5" t="str">
        <f>TRIM(MID(Table1[[#This Row],[category]], FIND("|", Table1[[#This Row],[category]]) + 1, FIND("|", Table1[[#This Row],[category]], FIND("|", Table1[[#This Row],[category]]) + 1) - FIND("|", Table1[[#This Row],[category]]) - 1))</f>
        <v>WearableTechnology</v>
      </c>
      <c r="G555" s="5" t="e">
        <f>TRIM(MID(Table1[[#This Row],[category]], FIND("|", Table1[[#This Row],[category]], FIND("|", Table1[[#This Row],[category]]) + 1) + 1, FIND("|", Table1[[#This Row],[category]], FIND("|", Table1[[#This Row],[category]], FIND("|", Table1[[#This Row],[category]]) + 1) + 1) - FIND("|", Table1[[#This Row],[category]], FIND("|", Table1[[#This Row],[category]]) + 1) - 1))</f>
        <v>#VALUE!</v>
      </c>
      <c r="H555" s="6">
        <v>3999</v>
      </c>
      <c r="I555" s="6">
        <v>6999</v>
      </c>
      <c r="J555" s="7">
        <v>0.43</v>
      </c>
      <c r="K555" s="7" t="str">
        <f>IF(Table1[[#This Row],[discount_percentage]]&gt;=50%, "YES", "NO")</f>
        <v>NO</v>
      </c>
      <c r="L555" s="7" t="str">
        <f>IF(Table1[[#This Row],[discount_percentage]]&lt;20%, "&lt;20%", IF(Table1[[#This Row],[discount_percentage]]&lt;=40%, "20%-40%", IF(Table1[[#This Row],[discount_percentage]]&lt;=60%, "41%-60%", IF(Table1[[#This Row],[discount_percentage]]&lt;=80%, "61%-80%", "&gt;80%"))))</f>
        <v>41%-60%</v>
      </c>
      <c r="M555" s="7" t="str">
        <f>IF(Table1[[#This Row],[discounted_price]]&lt;200, "&lt;200", IF(Table1[[#This Row],[discounted_price]]&lt;=500, "200-500", "&gt;500"))</f>
        <v>&gt;500</v>
      </c>
      <c r="N555" s="5">
        <v>4.0999999999999996</v>
      </c>
      <c r="O555" s="8">
        <v>10229</v>
      </c>
      <c r="P555" s="9" t="str">
        <f>IF(Table1[[#This Row],[rating_count]]&gt;1000, "More than 1000", "Fewer than 1000")</f>
        <v>More than 1000</v>
      </c>
      <c r="Q555" s="8">
        <f>IFERROR( VALUE(Table1[[#This Row],[rating]]) * VALUE((Table1[[#This Row],[rating_count]]/1000)), 0)</f>
        <v>41.93889999999999</v>
      </c>
      <c r="R555" s="6">
        <f>IFERROR( VALUE(Table1[[#This Row],[actual_price]]) * VALUE(Table1[[#This Row],[rating_count]]), 0)</f>
        <v>71592771</v>
      </c>
      <c r="S555" s="5" t="s">
        <v>4584</v>
      </c>
      <c r="T555" s="5" t="s">
        <v>4585</v>
      </c>
      <c r="U555" s="5" t="s">
        <v>4586</v>
      </c>
      <c r="V555" s="5" t="s">
        <v>4587</v>
      </c>
      <c r="W555" s="5" t="s">
        <v>4588</v>
      </c>
      <c r="X555" s="5" t="s">
        <v>4589</v>
      </c>
      <c r="Y555" s="5" t="s">
        <v>4590</v>
      </c>
      <c r="Z555" s="5" t="s">
        <v>4591</v>
      </c>
    </row>
    <row r="556" spans="1:26" ht="15.75">
      <c r="A556" s="5" t="s">
        <v>4592</v>
      </c>
      <c r="B556" s="5" t="s">
        <v>4165</v>
      </c>
      <c r="C556" s="5" t="str">
        <f>LEFT(Table1[[#This Row],[product_name]], 27)</f>
        <v>Redmi Note 11 (Horizon Blue</v>
      </c>
      <c r="D556" s="5" t="s">
        <v>2990</v>
      </c>
      <c r="E556" s="5" t="str">
        <f>TRIM(LEFT(Table1[[#This Row],[category]], FIND("|", Table1[[#This Row],[category]]) - 1))</f>
        <v>Electronics</v>
      </c>
      <c r="F556" s="5" t="str">
        <f>TRIM(MID(Table1[[#This Row],[category]], FIND("|", Table1[[#This Row],[category]]) + 1, FIND("|", Table1[[#This Row],[category]], FIND("|", Table1[[#This Row],[category]]) + 1) - FIND("|", Table1[[#This Row],[category]]) - 1))</f>
        <v>Mobiles&amp;Accessories</v>
      </c>
      <c r="G556"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56" s="6">
        <v>12999</v>
      </c>
      <c r="I556" s="6">
        <v>18999</v>
      </c>
      <c r="J556" s="7">
        <v>0.32</v>
      </c>
      <c r="K556" s="7" t="str">
        <f>IF(Table1[[#This Row],[discount_percentage]]&gt;=50%, "YES", "NO")</f>
        <v>NO</v>
      </c>
      <c r="L556" s="7" t="str">
        <f>IF(Table1[[#This Row],[discount_percentage]]&lt;20%, "&lt;20%", IF(Table1[[#This Row],[discount_percentage]]&lt;=40%, "20%-40%", IF(Table1[[#This Row],[discount_percentage]]&lt;=60%, "41%-60%", IF(Table1[[#This Row],[discount_percentage]]&lt;=80%, "61%-80%", "&gt;80%"))))</f>
        <v>20%-40%</v>
      </c>
      <c r="M556" s="7" t="str">
        <f>IF(Table1[[#This Row],[discounted_price]]&lt;200, "&lt;200", IF(Table1[[#This Row],[discounted_price]]&lt;=500, "200-500", "&gt;500"))</f>
        <v>&gt;500</v>
      </c>
      <c r="N556" s="5">
        <v>4.0999999999999996</v>
      </c>
      <c r="O556" s="8">
        <v>50772</v>
      </c>
      <c r="P556" s="9" t="str">
        <f>IF(Table1[[#This Row],[rating_count]]&gt;1000, "More than 1000", "Fewer than 1000")</f>
        <v>More than 1000</v>
      </c>
      <c r="Q556" s="8">
        <f>IFERROR( VALUE(Table1[[#This Row],[rating]]) * VALUE((Table1[[#This Row],[rating_count]]/1000)), 0)</f>
        <v>208.16519999999997</v>
      </c>
      <c r="R556" s="6">
        <f>IFERROR( VALUE(Table1[[#This Row],[actual_price]]) * VALUE(Table1[[#This Row],[rating_count]]), 0)</f>
        <v>964617228</v>
      </c>
      <c r="S556" s="5" t="s">
        <v>4166</v>
      </c>
      <c r="T556" s="5" t="s">
        <v>3650</v>
      </c>
      <c r="U556" s="5" t="s">
        <v>3651</v>
      </c>
      <c r="V556" s="5" t="s">
        <v>3652</v>
      </c>
      <c r="W556" s="5" t="s">
        <v>3653</v>
      </c>
      <c r="X556" s="5" t="s">
        <v>3654</v>
      </c>
      <c r="Y556" s="5" t="s">
        <v>4167</v>
      </c>
      <c r="Z556" s="5" t="s">
        <v>4593</v>
      </c>
    </row>
    <row r="557" spans="1:26" ht="15.75">
      <c r="A557" s="5" t="s">
        <v>4594</v>
      </c>
      <c r="B557" s="5" t="s">
        <v>4595</v>
      </c>
      <c r="C557" s="5" t="str">
        <f>LEFT(Table1[[#This Row],[product_name]], 27)</f>
        <v>Spigen Ultra Hybrid Back Co</v>
      </c>
      <c r="D557" s="5" t="s">
        <v>3973</v>
      </c>
      <c r="E557" s="5" t="str">
        <f>TRIM(LEFT(Table1[[#This Row],[category]], FIND("|", Table1[[#This Row],[category]]) - 1))</f>
        <v>Electronics</v>
      </c>
      <c r="F557" s="5" t="str">
        <f>TRIM(MID(Table1[[#This Row],[category]], FIND("|", Table1[[#This Row],[category]]) + 1, FIND("|", Table1[[#This Row],[category]], FIND("|", Table1[[#This Row],[category]]) + 1) - FIND("|", Table1[[#This Row],[category]]) - 1))</f>
        <v>Mobiles&amp;Accessories</v>
      </c>
      <c r="G55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7" s="6">
        <v>1599</v>
      </c>
      <c r="I557" s="6">
        <v>2599</v>
      </c>
      <c r="J557" s="7">
        <v>0.38</v>
      </c>
      <c r="K557" s="7" t="str">
        <f>IF(Table1[[#This Row],[discount_percentage]]&gt;=50%, "YES", "NO")</f>
        <v>NO</v>
      </c>
      <c r="L557" s="7" t="str">
        <f>IF(Table1[[#This Row],[discount_percentage]]&lt;20%, "&lt;20%", IF(Table1[[#This Row],[discount_percentage]]&lt;=40%, "20%-40%", IF(Table1[[#This Row],[discount_percentage]]&lt;=60%, "41%-60%", IF(Table1[[#This Row],[discount_percentage]]&lt;=80%, "61%-80%", "&gt;80%"))))</f>
        <v>20%-40%</v>
      </c>
      <c r="M557" s="7" t="str">
        <f>IF(Table1[[#This Row],[discounted_price]]&lt;200, "&lt;200", IF(Table1[[#This Row],[discounted_price]]&lt;=500, "200-500", "&gt;500"))</f>
        <v>&gt;500</v>
      </c>
      <c r="N557" s="5">
        <v>4.3</v>
      </c>
      <c r="O557" s="8">
        <v>1801</v>
      </c>
      <c r="P557" s="9" t="str">
        <f>IF(Table1[[#This Row],[rating_count]]&gt;1000, "More than 1000", "Fewer than 1000")</f>
        <v>More than 1000</v>
      </c>
      <c r="Q557" s="8">
        <f>IFERROR( VALUE(Table1[[#This Row],[rating]]) * VALUE((Table1[[#This Row],[rating_count]]/1000)), 0)</f>
        <v>7.7442999999999991</v>
      </c>
      <c r="R557" s="6">
        <f>IFERROR( VALUE(Table1[[#This Row],[actual_price]]) * VALUE(Table1[[#This Row],[rating_count]]), 0)</f>
        <v>4680799</v>
      </c>
      <c r="S557" s="5" t="s">
        <v>4596</v>
      </c>
      <c r="T557" s="5" t="s">
        <v>4597</v>
      </c>
      <c r="U557" s="5" t="s">
        <v>4598</v>
      </c>
      <c r="V557" s="5" t="s">
        <v>4599</v>
      </c>
      <c r="W557" s="5" t="s">
        <v>4600</v>
      </c>
      <c r="X557" s="5" t="s">
        <v>4601</v>
      </c>
      <c r="Y557" s="5" t="s">
        <v>4602</v>
      </c>
      <c r="Z557" s="5" t="s">
        <v>4603</v>
      </c>
    </row>
    <row r="558" spans="1:26" ht="15.75">
      <c r="A558" s="5" t="s">
        <v>4604</v>
      </c>
      <c r="B558" s="5" t="s">
        <v>4605</v>
      </c>
      <c r="C558" s="5" t="str">
        <f>LEFT(Table1[[#This Row],[product_name]], 27)</f>
        <v>Oraimo 18W USB &amp; Type-C Dua</v>
      </c>
      <c r="D558" s="5" t="s">
        <v>3162</v>
      </c>
      <c r="E558" s="5" t="str">
        <f>TRIM(LEFT(Table1[[#This Row],[category]], FIND("|", Table1[[#This Row],[category]]) - 1))</f>
        <v>Electronics</v>
      </c>
      <c r="F558" s="5" t="str">
        <f>TRIM(MID(Table1[[#This Row],[category]], FIND("|", Table1[[#This Row],[category]]) + 1, FIND("|", Table1[[#This Row],[category]], FIND("|", Table1[[#This Row],[category]]) + 1) - FIND("|", Table1[[#This Row],[category]]) - 1))</f>
        <v>Mobiles&amp;Accessories</v>
      </c>
      <c r="G55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8" s="5">
        <v>699</v>
      </c>
      <c r="I558" s="6">
        <v>1199</v>
      </c>
      <c r="J558" s="7">
        <v>0.42</v>
      </c>
      <c r="K558" s="7" t="str">
        <f>IF(Table1[[#This Row],[discount_percentage]]&gt;=50%, "YES", "NO")</f>
        <v>NO</v>
      </c>
      <c r="L558" s="7" t="str">
        <f>IF(Table1[[#This Row],[discount_percentage]]&lt;20%, "&lt;20%", IF(Table1[[#This Row],[discount_percentage]]&lt;=40%, "20%-40%", IF(Table1[[#This Row],[discount_percentage]]&lt;=60%, "41%-60%", IF(Table1[[#This Row],[discount_percentage]]&lt;=80%, "61%-80%", "&gt;80%"))))</f>
        <v>41%-60%</v>
      </c>
      <c r="M558" s="7" t="str">
        <f>IF(Table1[[#This Row],[discounted_price]]&lt;200, "&lt;200", IF(Table1[[#This Row],[discounted_price]]&lt;=500, "200-500", "&gt;500"))</f>
        <v>&gt;500</v>
      </c>
      <c r="N558" s="5">
        <v>4</v>
      </c>
      <c r="O558" s="8">
        <v>14404</v>
      </c>
      <c r="P558" s="9" t="str">
        <f>IF(Table1[[#This Row],[rating_count]]&gt;1000, "More than 1000", "Fewer than 1000")</f>
        <v>More than 1000</v>
      </c>
      <c r="Q558" s="8">
        <f>IFERROR( VALUE(Table1[[#This Row],[rating]]) * VALUE((Table1[[#This Row],[rating_count]]/1000)), 0)</f>
        <v>57.616</v>
      </c>
      <c r="R558" s="6">
        <f>IFERROR( VALUE(Table1[[#This Row],[actual_price]]) * VALUE(Table1[[#This Row],[rating_count]]), 0)</f>
        <v>17270396</v>
      </c>
      <c r="S558" s="5" t="s">
        <v>4606</v>
      </c>
      <c r="T558" s="5" t="s">
        <v>3666</v>
      </c>
      <c r="U558" s="5" t="s">
        <v>3667</v>
      </c>
      <c r="V558" s="5" t="s">
        <v>3668</v>
      </c>
      <c r="W558" s="5" t="s">
        <v>3669</v>
      </c>
      <c r="X558" s="5" t="s">
        <v>3670</v>
      </c>
      <c r="Y558" s="5" t="s">
        <v>4607</v>
      </c>
      <c r="Z558" s="5" t="s">
        <v>4608</v>
      </c>
    </row>
    <row r="559" spans="1:26" ht="15.75">
      <c r="A559" s="5" t="s">
        <v>4609</v>
      </c>
      <c r="B559" s="5" t="s">
        <v>4610</v>
      </c>
      <c r="C559" s="5" t="str">
        <f>LEFT(Table1[[#This Row],[product_name]], 27)</f>
        <v xml:space="preserve">LAPSTER 12pcs Spiral Cable </v>
      </c>
      <c r="D559" s="5" t="s">
        <v>4611</v>
      </c>
      <c r="E559" s="5" t="str">
        <f>TRIM(LEFT(Table1[[#This Row],[category]], FIND("|", Table1[[#This Row],[category]]) - 1))</f>
        <v>Electronics</v>
      </c>
      <c r="F559" s="5" t="str">
        <f>TRIM(MID(Table1[[#This Row],[category]], FIND("|", Table1[[#This Row],[category]]) + 1, FIND("|", Table1[[#This Row],[category]], FIND("|", Table1[[#This Row],[category]]) + 1) - FIND("|", Table1[[#This Row],[category]]) - 1))</f>
        <v>Mobiles&amp;Accessories</v>
      </c>
      <c r="G55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9" s="5">
        <v>99</v>
      </c>
      <c r="I559" s="6">
        <v>999</v>
      </c>
      <c r="J559" s="7">
        <v>0.9</v>
      </c>
      <c r="K559" s="7" t="str">
        <f>IF(Table1[[#This Row],[discount_percentage]]&gt;=50%, "YES", "NO")</f>
        <v>YES</v>
      </c>
      <c r="L559" s="7" t="str">
        <f>IF(Table1[[#This Row],[discount_percentage]]&lt;20%, "&lt;20%", IF(Table1[[#This Row],[discount_percentage]]&lt;=40%, "20%-40%", IF(Table1[[#This Row],[discount_percentage]]&lt;=60%, "41%-60%", IF(Table1[[#This Row],[discount_percentage]]&lt;=80%, "61%-80%", "&gt;80%"))))</f>
        <v>&gt;80%</v>
      </c>
      <c r="M559" s="7" t="str">
        <f>IF(Table1[[#This Row],[discounted_price]]&lt;200, "&lt;200", IF(Table1[[#This Row],[discounted_price]]&lt;=500, "200-500", "&gt;500"))</f>
        <v>&lt;200</v>
      </c>
      <c r="N559" s="5">
        <v>4.4000000000000004</v>
      </c>
      <c r="O559" s="8">
        <v>305</v>
      </c>
      <c r="P559" s="9" t="str">
        <f>IF(Table1[[#This Row],[rating_count]]&gt;1000, "More than 1000", "Fewer than 1000")</f>
        <v>Fewer than 1000</v>
      </c>
      <c r="Q559" s="8">
        <f>IFERROR( VALUE(Table1[[#This Row],[rating]]) * VALUE((Table1[[#This Row],[rating_count]]/1000)), 0)</f>
        <v>1.3420000000000001</v>
      </c>
      <c r="R559" s="6">
        <f>IFERROR( VALUE(Table1[[#This Row],[actual_price]]) * VALUE(Table1[[#This Row],[rating_count]]), 0)</f>
        <v>304695</v>
      </c>
      <c r="S559" s="5" t="s">
        <v>4612</v>
      </c>
      <c r="T559" s="5" t="s">
        <v>4613</v>
      </c>
      <c r="U559" s="5" t="s">
        <v>4614</v>
      </c>
      <c r="V559" s="5" t="s">
        <v>4615</v>
      </c>
      <c r="W559" s="5" t="s">
        <v>4616</v>
      </c>
      <c r="X559" s="5" t="s">
        <v>4617</v>
      </c>
      <c r="Y559" s="5" t="s">
        <v>4618</v>
      </c>
      <c r="Z559" s="5" t="s">
        <v>4619</v>
      </c>
    </row>
    <row r="560" spans="1:26" ht="15.75">
      <c r="A560" s="5" t="s">
        <v>4620</v>
      </c>
      <c r="B560" s="5" t="s">
        <v>4621</v>
      </c>
      <c r="C560" s="5" t="str">
        <f>LEFT(Table1[[#This Row],[product_name]], 27)</f>
        <v>MI REDMI 9i Sport (Carbon B</v>
      </c>
      <c r="D560" s="5" t="s">
        <v>2990</v>
      </c>
      <c r="E560" s="5" t="str">
        <f>TRIM(LEFT(Table1[[#This Row],[category]], FIND("|", Table1[[#This Row],[category]]) - 1))</f>
        <v>Electronics</v>
      </c>
      <c r="F560" s="5" t="str">
        <f>TRIM(MID(Table1[[#This Row],[category]], FIND("|", Table1[[#This Row],[category]]) + 1, FIND("|", Table1[[#This Row],[category]], FIND("|", Table1[[#This Row],[category]]) + 1) - FIND("|", Table1[[#This Row],[category]]) - 1))</f>
        <v>Mobiles&amp;Accessories</v>
      </c>
      <c r="G560"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60" s="6">
        <v>7915</v>
      </c>
      <c r="I560" s="6">
        <v>9999</v>
      </c>
      <c r="J560" s="7">
        <v>0.21</v>
      </c>
      <c r="K560" s="7" t="str">
        <f>IF(Table1[[#This Row],[discount_percentage]]&gt;=50%, "YES", "NO")</f>
        <v>NO</v>
      </c>
      <c r="L560" s="7" t="str">
        <f>IF(Table1[[#This Row],[discount_percentage]]&lt;20%, "&lt;20%", IF(Table1[[#This Row],[discount_percentage]]&lt;=40%, "20%-40%", IF(Table1[[#This Row],[discount_percentage]]&lt;=60%, "41%-60%", IF(Table1[[#This Row],[discount_percentage]]&lt;=80%, "61%-80%", "&gt;80%"))))</f>
        <v>20%-40%</v>
      </c>
      <c r="M560" s="7" t="str">
        <f>IF(Table1[[#This Row],[discounted_price]]&lt;200, "&lt;200", IF(Table1[[#This Row],[discounted_price]]&lt;=500, "200-500", "&gt;500"))</f>
        <v>&gt;500</v>
      </c>
      <c r="N560" s="5">
        <v>4.3</v>
      </c>
      <c r="O560" s="8">
        <v>1376</v>
      </c>
      <c r="P560" s="9" t="str">
        <f>IF(Table1[[#This Row],[rating_count]]&gt;1000, "More than 1000", "Fewer than 1000")</f>
        <v>More than 1000</v>
      </c>
      <c r="Q560" s="8">
        <f>IFERROR( VALUE(Table1[[#This Row],[rating]]) * VALUE((Table1[[#This Row],[rating_count]]/1000)), 0)</f>
        <v>5.9167999999999994</v>
      </c>
      <c r="R560" s="6">
        <f>IFERROR( VALUE(Table1[[#This Row],[actual_price]]) * VALUE(Table1[[#This Row],[rating_count]]), 0)</f>
        <v>13758624</v>
      </c>
      <c r="S560" s="5" t="s">
        <v>4622</v>
      </c>
      <c r="T560" s="5" t="s">
        <v>4623</v>
      </c>
      <c r="U560" s="5" t="s">
        <v>4624</v>
      </c>
      <c r="V560" s="5" t="s">
        <v>4625</v>
      </c>
      <c r="W560" s="5" t="s">
        <v>4626</v>
      </c>
      <c r="X560" s="5" t="s">
        <v>4627</v>
      </c>
      <c r="Y560" s="5" t="s">
        <v>4628</v>
      </c>
      <c r="Z560" s="5" t="s">
        <v>4629</v>
      </c>
    </row>
    <row r="561" spans="1:26" ht="15.75">
      <c r="A561" s="5" t="s">
        <v>4630</v>
      </c>
      <c r="B561" s="5" t="s">
        <v>4631</v>
      </c>
      <c r="C561" s="5" t="str">
        <f>LEFT(Table1[[#This Row],[product_name]], 27)</f>
        <v>Fire-Boltt Ninja 3 Smartwat</v>
      </c>
      <c r="D561" s="5" t="s">
        <v>2948</v>
      </c>
      <c r="E561" s="5" t="str">
        <f>TRIM(LEFT(Table1[[#This Row],[category]], FIND("|", Table1[[#This Row],[category]]) - 1))</f>
        <v>Electronics</v>
      </c>
      <c r="F561" s="5" t="str">
        <f>TRIM(MID(Table1[[#This Row],[category]], FIND("|", Table1[[#This Row],[category]]) + 1, FIND("|", Table1[[#This Row],[category]], FIND("|", Table1[[#This Row],[category]]) + 1) - FIND("|", Table1[[#This Row],[category]]) - 1))</f>
        <v>WearableTechnology</v>
      </c>
      <c r="G561" s="5" t="e">
        <f>TRIM(MID(Table1[[#This Row],[category]], FIND("|", Table1[[#This Row],[category]], FIND("|", Table1[[#This Row],[category]]) + 1) + 1, FIND("|", Table1[[#This Row],[category]], FIND("|", Table1[[#This Row],[category]], FIND("|", Table1[[#This Row],[category]]) + 1) + 1) - FIND("|", Table1[[#This Row],[category]], FIND("|", Table1[[#This Row],[category]]) + 1) - 1))</f>
        <v>#VALUE!</v>
      </c>
      <c r="H561" s="6">
        <v>1499</v>
      </c>
      <c r="I561" s="6">
        <v>7999</v>
      </c>
      <c r="J561" s="7">
        <v>0.81</v>
      </c>
      <c r="K561" s="7" t="str">
        <f>IF(Table1[[#This Row],[discount_percentage]]&gt;=50%, "YES", "NO")</f>
        <v>YES</v>
      </c>
      <c r="L561" s="7" t="str">
        <f>IF(Table1[[#This Row],[discount_percentage]]&lt;20%, "&lt;20%", IF(Table1[[#This Row],[discount_percentage]]&lt;=40%, "20%-40%", IF(Table1[[#This Row],[discount_percentage]]&lt;=60%, "41%-60%", IF(Table1[[#This Row],[discount_percentage]]&lt;=80%, "61%-80%", "&gt;80%"))))</f>
        <v>&gt;80%</v>
      </c>
      <c r="M561" s="7" t="str">
        <f>IF(Table1[[#This Row],[discounted_price]]&lt;200, "&lt;200", IF(Table1[[#This Row],[discounted_price]]&lt;=500, "200-500", "&gt;500"))</f>
        <v>&gt;500</v>
      </c>
      <c r="N561" s="5">
        <v>4.2</v>
      </c>
      <c r="O561" s="8">
        <v>22638</v>
      </c>
      <c r="P561" s="9" t="str">
        <f>IF(Table1[[#This Row],[rating_count]]&gt;1000, "More than 1000", "Fewer than 1000")</f>
        <v>More than 1000</v>
      </c>
      <c r="Q561" s="8">
        <f>IFERROR( VALUE(Table1[[#This Row],[rating]]) * VALUE((Table1[[#This Row],[rating_count]]/1000)), 0)</f>
        <v>95.079600000000013</v>
      </c>
      <c r="R561" s="6">
        <f>IFERROR( VALUE(Table1[[#This Row],[actual_price]]) * VALUE(Table1[[#This Row],[rating_count]]), 0)</f>
        <v>181081362</v>
      </c>
      <c r="S561" s="5" t="s">
        <v>4632</v>
      </c>
      <c r="T561" s="5" t="s">
        <v>3184</v>
      </c>
      <c r="U561" s="5" t="s">
        <v>3185</v>
      </c>
      <c r="V561" s="5" t="s">
        <v>3186</v>
      </c>
      <c r="W561" s="5" t="s">
        <v>3187</v>
      </c>
      <c r="X561" s="5" t="s">
        <v>3188</v>
      </c>
      <c r="Y561" s="5" t="s">
        <v>4633</v>
      </c>
      <c r="Z561" s="5" t="s">
        <v>4634</v>
      </c>
    </row>
    <row r="562" spans="1:26" ht="15.75">
      <c r="A562" s="5" t="s">
        <v>4635</v>
      </c>
      <c r="B562" s="5" t="s">
        <v>4636</v>
      </c>
      <c r="C562" s="5" t="str">
        <f>LEFT(Table1[[#This Row],[product_name]], 27)</f>
        <v>Lava A1 Josh 21(Blue Silver</v>
      </c>
      <c r="D562" s="5" t="s">
        <v>3045</v>
      </c>
      <c r="E562" s="5" t="str">
        <f>TRIM(LEFT(Table1[[#This Row],[category]], FIND("|", Table1[[#This Row],[category]]) - 1))</f>
        <v>Electronics</v>
      </c>
      <c r="F562" s="5" t="str">
        <f>TRIM(MID(Table1[[#This Row],[category]], FIND("|", Table1[[#This Row],[category]]) + 1, FIND("|", Table1[[#This Row],[category]], FIND("|", Table1[[#This Row],[category]]) + 1) - FIND("|", Table1[[#This Row],[category]]) - 1))</f>
        <v>Mobiles&amp;Accessories</v>
      </c>
      <c r="G562"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62" s="6">
        <v>1055</v>
      </c>
      <c r="I562" s="6">
        <v>1249</v>
      </c>
      <c r="J562" s="7">
        <v>0.16</v>
      </c>
      <c r="K562" s="7" t="str">
        <f>IF(Table1[[#This Row],[discount_percentage]]&gt;=50%, "YES", "NO")</f>
        <v>NO</v>
      </c>
      <c r="L562" s="7" t="str">
        <f>IF(Table1[[#This Row],[discount_percentage]]&lt;20%, "&lt;20%", IF(Table1[[#This Row],[discount_percentage]]&lt;=40%, "20%-40%", IF(Table1[[#This Row],[discount_percentage]]&lt;=60%, "41%-60%", IF(Table1[[#This Row],[discount_percentage]]&lt;=80%, "61%-80%", "&gt;80%"))))</f>
        <v>&lt;20%</v>
      </c>
      <c r="M562" s="7" t="str">
        <f>IF(Table1[[#This Row],[discounted_price]]&lt;200, "&lt;200", IF(Table1[[#This Row],[discounted_price]]&lt;=500, "200-500", "&gt;500"))</f>
        <v>&gt;500</v>
      </c>
      <c r="N562" s="5">
        <v>3.8</v>
      </c>
      <c r="O562" s="8">
        <v>2352</v>
      </c>
      <c r="P562" s="9" t="str">
        <f>IF(Table1[[#This Row],[rating_count]]&gt;1000, "More than 1000", "Fewer than 1000")</f>
        <v>More than 1000</v>
      </c>
      <c r="Q562" s="8">
        <f>IFERROR( VALUE(Table1[[#This Row],[rating]]) * VALUE((Table1[[#This Row],[rating_count]]/1000)), 0)</f>
        <v>8.9375999999999998</v>
      </c>
      <c r="R562" s="6">
        <f>IFERROR( VALUE(Table1[[#This Row],[actual_price]]) * VALUE(Table1[[#This Row],[rating_count]]), 0)</f>
        <v>2937648</v>
      </c>
      <c r="S562" s="5" t="s">
        <v>4637</v>
      </c>
      <c r="T562" s="5" t="s">
        <v>4638</v>
      </c>
      <c r="U562" s="5" t="s">
        <v>4639</v>
      </c>
      <c r="V562" s="5" t="s">
        <v>4640</v>
      </c>
      <c r="W562" s="5" t="s">
        <v>4641</v>
      </c>
      <c r="X562" s="5" t="s">
        <v>4642</v>
      </c>
      <c r="Y562" s="5" t="s">
        <v>4643</v>
      </c>
      <c r="Z562" s="5" t="s">
        <v>4644</v>
      </c>
    </row>
    <row r="563" spans="1:26" ht="15.75">
      <c r="A563" s="5" t="s">
        <v>4645</v>
      </c>
      <c r="B563" s="5" t="s">
        <v>4646</v>
      </c>
      <c r="C563" s="5" t="str">
        <f>LEFT(Table1[[#This Row],[product_name]], 27)</f>
        <v>POPIO Tempered Glass Compat</v>
      </c>
      <c r="D563" s="5" t="s">
        <v>3777</v>
      </c>
      <c r="E563" s="5" t="str">
        <f>TRIM(LEFT(Table1[[#This Row],[category]], FIND("|", Table1[[#This Row],[category]]) - 1))</f>
        <v>Electronics</v>
      </c>
      <c r="F563" s="5" t="str">
        <f>TRIM(MID(Table1[[#This Row],[category]], FIND("|", Table1[[#This Row],[category]]) + 1, FIND("|", Table1[[#This Row],[category]], FIND("|", Table1[[#This Row],[category]]) + 1) - FIND("|", Table1[[#This Row],[category]]) - 1))</f>
        <v>Mobiles&amp;Accessories</v>
      </c>
      <c r="G56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63" s="5">
        <v>150</v>
      </c>
      <c r="I563" s="6">
        <v>599</v>
      </c>
      <c r="J563" s="7">
        <v>0.75</v>
      </c>
      <c r="K563" s="7" t="str">
        <f>IF(Table1[[#This Row],[discount_percentage]]&gt;=50%, "YES", "NO")</f>
        <v>YES</v>
      </c>
      <c r="L563" s="7" t="str">
        <f>IF(Table1[[#This Row],[discount_percentage]]&lt;20%, "&lt;20%", IF(Table1[[#This Row],[discount_percentage]]&lt;=40%, "20%-40%", IF(Table1[[#This Row],[discount_percentage]]&lt;=60%, "41%-60%", IF(Table1[[#This Row],[discount_percentage]]&lt;=80%, "61%-80%", "&gt;80%"))))</f>
        <v>61%-80%</v>
      </c>
      <c r="M563" s="7" t="str">
        <f>IF(Table1[[#This Row],[discounted_price]]&lt;200, "&lt;200", IF(Table1[[#This Row],[discounted_price]]&lt;=500, "200-500", "&gt;500"))</f>
        <v>&lt;200</v>
      </c>
      <c r="N563" s="5">
        <v>4.3</v>
      </c>
      <c r="O563" s="8">
        <v>714</v>
      </c>
      <c r="P563" s="9" t="str">
        <f>IF(Table1[[#This Row],[rating_count]]&gt;1000, "More than 1000", "Fewer than 1000")</f>
        <v>Fewer than 1000</v>
      </c>
      <c r="Q563" s="8">
        <f>IFERROR( VALUE(Table1[[#This Row],[rating]]) * VALUE((Table1[[#This Row],[rating_count]]/1000)), 0)</f>
        <v>3.0701999999999998</v>
      </c>
      <c r="R563" s="6">
        <f>IFERROR( VALUE(Table1[[#This Row],[actual_price]]) * VALUE(Table1[[#This Row],[rating_count]]), 0)</f>
        <v>427686</v>
      </c>
      <c r="S563" s="5" t="s">
        <v>4647</v>
      </c>
      <c r="T563" s="5" t="s">
        <v>4648</v>
      </c>
      <c r="U563" s="5" t="s">
        <v>4649</v>
      </c>
      <c r="V563" s="5" t="s">
        <v>4650</v>
      </c>
      <c r="W563" s="5" t="s">
        <v>4651</v>
      </c>
      <c r="X563" s="5" t="s">
        <v>4652</v>
      </c>
      <c r="Y563" s="5" t="s">
        <v>4653</v>
      </c>
      <c r="Z563" s="5" t="s">
        <v>4654</v>
      </c>
    </row>
    <row r="564" spans="1:26" ht="15.75">
      <c r="A564" s="5" t="s">
        <v>652</v>
      </c>
      <c r="B564" s="5" t="s">
        <v>653</v>
      </c>
      <c r="C564" s="5" t="str">
        <f>LEFT(Table1[[#This Row],[product_name]], 27)</f>
        <v>Amazon Basics USB Type-C to</v>
      </c>
      <c r="D564" s="5" t="s">
        <v>18</v>
      </c>
      <c r="E564" s="5" t="str">
        <f>TRIM(LEFT(Table1[[#This Row],[category]], FIND("|", Table1[[#This Row],[category]]) - 1))</f>
        <v>Computers&amp;Accessories</v>
      </c>
      <c r="F564" s="5" t="str">
        <f>TRIM(MID(Table1[[#This Row],[category]], FIND("|", Table1[[#This Row],[category]]) + 1, FIND("|", Table1[[#This Row],[category]], FIND("|", Table1[[#This Row],[category]]) + 1) - FIND("|", Table1[[#This Row],[category]]) - 1))</f>
        <v>Accessories&amp;Peripherals</v>
      </c>
      <c r="G56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64" s="5">
        <v>219</v>
      </c>
      <c r="I564" s="6">
        <v>700</v>
      </c>
      <c r="J564" s="7">
        <v>0.69</v>
      </c>
      <c r="K564" s="7" t="str">
        <f>IF(Table1[[#This Row],[discount_percentage]]&gt;=50%, "YES", "NO")</f>
        <v>YES</v>
      </c>
      <c r="L564" s="7" t="str">
        <f>IF(Table1[[#This Row],[discount_percentage]]&lt;20%, "&lt;20%", IF(Table1[[#This Row],[discount_percentage]]&lt;=40%, "20%-40%", IF(Table1[[#This Row],[discount_percentage]]&lt;=60%, "41%-60%", IF(Table1[[#This Row],[discount_percentage]]&lt;=80%, "61%-80%", "&gt;80%"))))</f>
        <v>61%-80%</v>
      </c>
      <c r="M564" s="7" t="str">
        <f>IF(Table1[[#This Row],[discounted_price]]&lt;200, "&lt;200", IF(Table1[[#This Row],[discounted_price]]&lt;=500, "200-500", "&gt;500"))</f>
        <v>200-500</v>
      </c>
      <c r="N564" s="5">
        <v>4.3</v>
      </c>
      <c r="O564" s="8">
        <v>20052</v>
      </c>
      <c r="P564" s="9" t="str">
        <f>IF(Table1[[#This Row],[rating_count]]&gt;1000, "More than 1000", "Fewer than 1000")</f>
        <v>More than 1000</v>
      </c>
      <c r="Q564" s="8">
        <f>IFERROR( VALUE(Table1[[#This Row],[rating]]) * VALUE((Table1[[#This Row],[rating_count]]/1000)), 0)</f>
        <v>86.22359999999999</v>
      </c>
      <c r="R564" s="6">
        <f>IFERROR( VALUE(Table1[[#This Row],[actual_price]]) * VALUE(Table1[[#This Row],[rating_count]]), 0)</f>
        <v>14036400</v>
      </c>
      <c r="S564" s="5" t="s">
        <v>654</v>
      </c>
      <c r="T564" s="5" t="s">
        <v>655</v>
      </c>
      <c r="U564" s="5" t="s">
        <v>656</v>
      </c>
      <c r="V564" s="5" t="s">
        <v>657</v>
      </c>
      <c r="W564" s="5" t="s">
        <v>658</v>
      </c>
      <c r="X564" s="5" t="s">
        <v>659</v>
      </c>
      <c r="Y564" s="5" t="s">
        <v>4655</v>
      </c>
      <c r="Z564" s="5" t="s">
        <v>4656</v>
      </c>
    </row>
    <row r="565" spans="1:26" ht="15.75">
      <c r="A565" s="5" t="s">
        <v>4657</v>
      </c>
      <c r="B565" s="5" t="s">
        <v>4658</v>
      </c>
      <c r="C565" s="5" t="str">
        <f>LEFT(Table1[[#This Row],[product_name]], 27)</f>
        <v>Amozo Ultra Hybrid Camera a</v>
      </c>
      <c r="D565" s="5" t="s">
        <v>3973</v>
      </c>
      <c r="E565" s="5" t="str">
        <f>TRIM(LEFT(Table1[[#This Row],[category]], FIND("|", Table1[[#This Row],[category]]) - 1))</f>
        <v>Electronics</v>
      </c>
      <c r="F565" s="5" t="str">
        <f>TRIM(MID(Table1[[#This Row],[category]], FIND("|", Table1[[#This Row],[category]]) + 1, FIND("|", Table1[[#This Row],[category]], FIND("|", Table1[[#This Row],[category]]) + 1) - FIND("|", Table1[[#This Row],[category]]) - 1))</f>
        <v>Mobiles&amp;Accessories</v>
      </c>
      <c r="G56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65" s="5">
        <v>474</v>
      </c>
      <c r="I565" s="6">
        <v>1799</v>
      </c>
      <c r="J565" s="7">
        <v>0.74</v>
      </c>
      <c r="K565" s="7" t="str">
        <f>IF(Table1[[#This Row],[discount_percentage]]&gt;=50%, "YES", "NO")</f>
        <v>YES</v>
      </c>
      <c r="L565" s="7" t="str">
        <f>IF(Table1[[#This Row],[discount_percentage]]&lt;20%, "&lt;20%", IF(Table1[[#This Row],[discount_percentage]]&lt;=40%, "20%-40%", IF(Table1[[#This Row],[discount_percentage]]&lt;=60%, "41%-60%", IF(Table1[[#This Row],[discount_percentage]]&lt;=80%, "61%-80%", "&gt;80%"))))</f>
        <v>61%-80%</v>
      </c>
      <c r="M565" s="7" t="str">
        <f>IF(Table1[[#This Row],[discounted_price]]&lt;200, "&lt;200", IF(Table1[[#This Row],[discounted_price]]&lt;=500, "200-500", "&gt;500"))</f>
        <v>200-500</v>
      </c>
      <c r="N565" s="5">
        <v>4.3</v>
      </c>
      <c r="O565" s="8">
        <v>1454</v>
      </c>
      <c r="P565" s="9" t="str">
        <f>IF(Table1[[#This Row],[rating_count]]&gt;1000, "More than 1000", "Fewer than 1000")</f>
        <v>More than 1000</v>
      </c>
      <c r="Q565" s="8">
        <f>IFERROR( VALUE(Table1[[#This Row],[rating]]) * VALUE((Table1[[#This Row],[rating_count]]/1000)), 0)</f>
        <v>6.2521999999999993</v>
      </c>
      <c r="R565" s="6">
        <f>IFERROR( VALUE(Table1[[#This Row],[actual_price]]) * VALUE(Table1[[#This Row],[rating_count]]), 0)</f>
        <v>2615746</v>
      </c>
      <c r="S565" s="5" t="s">
        <v>4659</v>
      </c>
      <c r="T565" s="5" t="s">
        <v>4660</v>
      </c>
      <c r="U565" s="5" t="s">
        <v>4661</v>
      </c>
      <c r="V565" s="5" t="s">
        <v>4662</v>
      </c>
      <c r="W565" s="5" t="s">
        <v>4663</v>
      </c>
      <c r="X565" s="5" t="s">
        <v>13042</v>
      </c>
      <c r="Y565" s="5" t="s">
        <v>4664</v>
      </c>
      <c r="Z565" s="5" t="s">
        <v>4665</v>
      </c>
    </row>
    <row r="566" spans="1:26" ht="15.75">
      <c r="A566" s="5" t="s">
        <v>687</v>
      </c>
      <c r="B566" s="5" t="s">
        <v>688</v>
      </c>
      <c r="C566" s="5" t="str">
        <f>LEFT(Table1[[#This Row],[product_name]], 27)</f>
        <v xml:space="preserve">Pinnaclz Original Combo of </v>
      </c>
      <c r="D566" s="5" t="s">
        <v>18</v>
      </c>
      <c r="E566" s="5" t="str">
        <f>TRIM(LEFT(Table1[[#This Row],[category]], FIND("|", Table1[[#This Row],[category]]) - 1))</f>
        <v>Computers&amp;Accessories</v>
      </c>
      <c r="F566" s="5" t="str">
        <f>TRIM(MID(Table1[[#This Row],[category]], FIND("|", Table1[[#This Row],[category]]) + 1, FIND("|", Table1[[#This Row],[category]], FIND("|", Table1[[#This Row],[category]]) + 1) - FIND("|", Table1[[#This Row],[category]]) - 1))</f>
        <v>Accessories&amp;Peripherals</v>
      </c>
      <c r="G56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66" s="5">
        <v>115</v>
      </c>
      <c r="I566" s="6">
        <v>499</v>
      </c>
      <c r="J566" s="7">
        <v>0.77</v>
      </c>
      <c r="K566" s="7" t="str">
        <f>IF(Table1[[#This Row],[discount_percentage]]&gt;=50%, "YES", "NO")</f>
        <v>YES</v>
      </c>
      <c r="L566" s="7" t="str">
        <f>IF(Table1[[#This Row],[discount_percentage]]&lt;20%, "&lt;20%", IF(Table1[[#This Row],[discount_percentage]]&lt;=40%, "20%-40%", IF(Table1[[#This Row],[discount_percentage]]&lt;=60%, "41%-60%", IF(Table1[[#This Row],[discount_percentage]]&lt;=80%, "61%-80%", "&gt;80%"))))</f>
        <v>61%-80%</v>
      </c>
      <c r="M566" s="7" t="str">
        <f>IF(Table1[[#This Row],[discounted_price]]&lt;200, "&lt;200", IF(Table1[[#This Row],[discounted_price]]&lt;=500, "200-500", "&gt;500"))</f>
        <v>&lt;200</v>
      </c>
      <c r="N566" s="5">
        <v>4</v>
      </c>
      <c r="O566" s="8">
        <v>7732</v>
      </c>
      <c r="P566" s="9" t="str">
        <f>IF(Table1[[#This Row],[rating_count]]&gt;1000, "More than 1000", "Fewer than 1000")</f>
        <v>More than 1000</v>
      </c>
      <c r="Q566" s="8">
        <f>IFERROR( VALUE(Table1[[#This Row],[rating]]) * VALUE((Table1[[#This Row],[rating_count]]/1000)), 0)</f>
        <v>30.928000000000001</v>
      </c>
      <c r="R566" s="6">
        <f>IFERROR( VALUE(Table1[[#This Row],[actual_price]]) * VALUE(Table1[[#This Row],[rating_count]]), 0)</f>
        <v>3858268</v>
      </c>
      <c r="S566" s="5" t="s">
        <v>689</v>
      </c>
      <c r="T566" s="5" t="s">
        <v>690</v>
      </c>
      <c r="U566" s="5" t="s">
        <v>691</v>
      </c>
      <c r="V566" s="5" t="s">
        <v>692</v>
      </c>
      <c r="W566" s="5" t="s">
        <v>693</v>
      </c>
      <c r="X566" s="5" t="s">
        <v>694</v>
      </c>
      <c r="Y566" s="5" t="s">
        <v>4666</v>
      </c>
      <c r="Z566" s="5" t="s">
        <v>4667</v>
      </c>
    </row>
    <row r="567" spans="1:26" ht="15.75">
      <c r="A567" s="5" t="s">
        <v>4668</v>
      </c>
      <c r="B567" s="5" t="s">
        <v>4669</v>
      </c>
      <c r="C567" s="5" t="str">
        <f>LEFT(Table1[[#This Row],[product_name]], 27)</f>
        <v>FLiX Usb Charger,Flix (Beet</v>
      </c>
      <c r="D567" s="5" t="s">
        <v>3162</v>
      </c>
      <c r="E567" s="5" t="str">
        <f>TRIM(LEFT(Table1[[#This Row],[category]], FIND("|", Table1[[#This Row],[category]]) - 1))</f>
        <v>Electronics</v>
      </c>
      <c r="F567" s="5" t="str">
        <f>TRIM(MID(Table1[[#This Row],[category]], FIND("|", Table1[[#This Row],[category]]) + 1, FIND("|", Table1[[#This Row],[category]], FIND("|", Table1[[#This Row],[category]]) + 1) - FIND("|", Table1[[#This Row],[category]]) - 1))</f>
        <v>Mobiles&amp;Accessories</v>
      </c>
      <c r="G56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67" s="5">
        <v>239</v>
      </c>
      <c r="I567" s="6">
        <v>599</v>
      </c>
      <c r="J567" s="7">
        <v>0.6</v>
      </c>
      <c r="K567" s="7" t="str">
        <f>IF(Table1[[#This Row],[discount_percentage]]&gt;=50%, "YES", "NO")</f>
        <v>YES</v>
      </c>
      <c r="L567" s="7" t="str">
        <f>IF(Table1[[#This Row],[discount_percentage]]&lt;20%, "&lt;20%", IF(Table1[[#This Row],[discount_percentage]]&lt;=40%, "20%-40%", IF(Table1[[#This Row],[discount_percentage]]&lt;=60%, "41%-60%", IF(Table1[[#This Row],[discount_percentage]]&lt;=80%, "61%-80%", "&gt;80%"))))</f>
        <v>41%-60%</v>
      </c>
      <c r="M567" s="7" t="str">
        <f>IF(Table1[[#This Row],[discounted_price]]&lt;200, "&lt;200", IF(Table1[[#This Row],[discounted_price]]&lt;=500, "200-500", "&gt;500"))</f>
        <v>200-500</v>
      </c>
      <c r="N567" s="5">
        <v>3.9</v>
      </c>
      <c r="O567" s="8">
        <v>2147</v>
      </c>
      <c r="P567" s="9" t="str">
        <f>IF(Table1[[#This Row],[rating_count]]&gt;1000, "More than 1000", "Fewer than 1000")</f>
        <v>More than 1000</v>
      </c>
      <c r="Q567" s="8">
        <f>IFERROR( VALUE(Table1[[#This Row],[rating]]) * VALUE((Table1[[#This Row],[rating_count]]/1000)), 0)</f>
        <v>8.3732999999999986</v>
      </c>
      <c r="R567" s="6">
        <f>IFERROR( VALUE(Table1[[#This Row],[actual_price]]) * VALUE(Table1[[#This Row],[rating_count]]), 0)</f>
        <v>1286053</v>
      </c>
      <c r="S567" s="5" t="s">
        <v>4670</v>
      </c>
      <c r="T567" s="5" t="s">
        <v>4276</v>
      </c>
      <c r="U567" s="5" t="s">
        <v>4277</v>
      </c>
      <c r="V567" s="5" t="s">
        <v>4278</v>
      </c>
      <c r="W567" s="5" t="s">
        <v>4279</v>
      </c>
      <c r="X567" s="5" t="s">
        <v>4280</v>
      </c>
      <c r="Y567" s="5" t="s">
        <v>4671</v>
      </c>
      <c r="Z567" s="5" t="s">
        <v>4672</v>
      </c>
    </row>
    <row r="568" spans="1:26" ht="15.75">
      <c r="A568" s="5" t="s">
        <v>4673</v>
      </c>
      <c r="B568" s="5" t="s">
        <v>4674</v>
      </c>
      <c r="C568" s="5" t="str">
        <f>LEFT(Table1[[#This Row],[product_name]], 27)</f>
        <v>Redmi 9A Sport (Coral Green</v>
      </c>
      <c r="D568" s="5" t="s">
        <v>2990</v>
      </c>
      <c r="E568" s="5" t="str">
        <f>TRIM(LEFT(Table1[[#This Row],[category]], FIND("|", Table1[[#This Row],[category]]) - 1))</f>
        <v>Electronics</v>
      </c>
      <c r="F568" s="5" t="str">
        <f>TRIM(MID(Table1[[#This Row],[category]], FIND("|", Table1[[#This Row],[category]]) + 1, FIND("|", Table1[[#This Row],[category]], FIND("|", Table1[[#This Row],[category]]) + 1) - FIND("|", Table1[[#This Row],[category]]) - 1))</f>
        <v>Mobiles&amp;Accessories</v>
      </c>
      <c r="G568"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68" s="6">
        <v>7499</v>
      </c>
      <c r="I568" s="6">
        <v>9499</v>
      </c>
      <c r="J568" s="7">
        <v>0.21</v>
      </c>
      <c r="K568" s="7" t="str">
        <f>IF(Table1[[#This Row],[discount_percentage]]&gt;=50%, "YES", "NO")</f>
        <v>NO</v>
      </c>
      <c r="L568" s="7" t="str">
        <f>IF(Table1[[#This Row],[discount_percentage]]&lt;20%, "&lt;20%", IF(Table1[[#This Row],[discount_percentage]]&lt;=40%, "20%-40%", IF(Table1[[#This Row],[discount_percentage]]&lt;=60%, "41%-60%", IF(Table1[[#This Row],[discount_percentage]]&lt;=80%, "61%-80%", "&gt;80%"))))</f>
        <v>20%-40%</v>
      </c>
      <c r="M568" s="7" t="str">
        <f>IF(Table1[[#This Row],[discounted_price]]&lt;200, "&lt;200", IF(Table1[[#This Row],[discounted_price]]&lt;=500, "200-500", "&gt;500"))</f>
        <v>&gt;500</v>
      </c>
      <c r="N568" s="5">
        <v>4.0999999999999996</v>
      </c>
      <c r="O568" s="8">
        <v>313832</v>
      </c>
      <c r="P568" s="9" t="str">
        <f>IF(Table1[[#This Row],[rating_count]]&gt;1000, "More than 1000", "Fewer than 1000")</f>
        <v>More than 1000</v>
      </c>
      <c r="Q568" s="8">
        <f>IFERROR( VALUE(Table1[[#This Row],[rating]]) * VALUE((Table1[[#This Row],[rating_count]]/1000)), 0)</f>
        <v>1286.7112</v>
      </c>
      <c r="R568" s="6">
        <f>IFERROR( VALUE(Table1[[#This Row],[actual_price]]) * VALUE(Table1[[#This Row],[rating_count]]), 0)</f>
        <v>2981090168</v>
      </c>
      <c r="S568" s="5" t="s">
        <v>4675</v>
      </c>
      <c r="T568" s="5" t="s">
        <v>3253</v>
      </c>
      <c r="U568" s="5" t="s">
        <v>3254</v>
      </c>
      <c r="V568" s="5" t="s">
        <v>3255</v>
      </c>
      <c r="W568" s="5" t="s">
        <v>3256</v>
      </c>
      <c r="X568" s="5" t="s">
        <v>3257</v>
      </c>
      <c r="Y568" s="5" t="s">
        <v>3263</v>
      </c>
      <c r="Z568" s="5" t="s">
        <v>4676</v>
      </c>
    </row>
    <row r="569" spans="1:26" ht="15.75">
      <c r="A569" s="5" t="s">
        <v>4677</v>
      </c>
      <c r="B569" s="5" t="s">
        <v>4678</v>
      </c>
      <c r="C569" s="5" t="str">
        <f>LEFT(Table1[[#This Row],[product_name]], 27)</f>
        <v xml:space="preserve">Prolet Classic Bumper Case </v>
      </c>
      <c r="D569" s="5" t="s">
        <v>2948</v>
      </c>
      <c r="E569" s="5" t="str">
        <f>TRIM(LEFT(Table1[[#This Row],[category]], FIND("|", Table1[[#This Row],[category]]) - 1))</f>
        <v>Electronics</v>
      </c>
      <c r="F569" s="5" t="str">
        <f>TRIM(MID(Table1[[#This Row],[category]], FIND("|", Table1[[#This Row],[category]]) + 1, FIND("|", Table1[[#This Row],[category]], FIND("|", Table1[[#This Row],[category]]) + 1) - FIND("|", Table1[[#This Row],[category]]) - 1))</f>
        <v>WearableTechnology</v>
      </c>
      <c r="G569" s="5" t="e">
        <f>TRIM(MID(Table1[[#This Row],[category]], FIND("|", Table1[[#This Row],[category]], FIND("|", Table1[[#This Row],[category]]) + 1) + 1, FIND("|", Table1[[#This Row],[category]], FIND("|", Table1[[#This Row],[category]], FIND("|", Table1[[#This Row],[category]]) + 1) + 1) - FIND("|", Table1[[#This Row],[category]], FIND("|", Table1[[#This Row],[category]]) + 1) - 1))</f>
        <v>#VALUE!</v>
      </c>
      <c r="H569" s="5">
        <v>265</v>
      </c>
      <c r="I569" s="6">
        <v>999</v>
      </c>
      <c r="J569" s="7">
        <v>0.73</v>
      </c>
      <c r="K569" s="7" t="str">
        <f>IF(Table1[[#This Row],[discount_percentage]]&gt;=50%, "YES", "NO")</f>
        <v>YES</v>
      </c>
      <c r="L569" s="7" t="str">
        <f>IF(Table1[[#This Row],[discount_percentage]]&lt;20%, "&lt;20%", IF(Table1[[#This Row],[discount_percentage]]&lt;=40%, "20%-40%", IF(Table1[[#This Row],[discount_percentage]]&lt;=60%, "41%-60%", IF(Table1[[#This Row],[discount_percentage]]&lt;=80%, "61%-80%", "&gt;80%"))))</f>
        <v>61%-80%</v>
      </c>
      <c r="M569" s="7" t="str">
        <f>IF(Table1[[#This Row],[discounted_price]]&lt;200, "&lt;200", IF(Table1[[#This Row],[discounted_price]]&lt;=500, "200-500", "&gt;500"))</f>
        <v>200-500</v>
      </c>
      <c r="N569" s="5">
        <v>3.7</v>
      </c>
      <c r="O569" s="8">
        <v>465</v>
      </c>
      <c r="P569" s="9" t="str">
        <f>IF(Table1[[#This Row],[rating_count]]&gt;1000, "More than 1000", "Fewer than 1000")</f>
        <v>Fewer than 1000</v>
      </c>
      <c r="Q569" s="8">
        <f>IFERROR( VALUE(Table1[[#This Row],[rating]]) * VALUE((Table1[[#This Row],[rating_count]]/1000)), 0)</f>
        <v>1.7205000000000001</v>
      </c>
      <c r="R569" s="6">
        <f>IFERROR( VALUE(Table1[[#This Row],[actual_price]]) * VALUE(Table1[[#This Row],[rating_count]]), 0)</f>
        <v>464535</v>
      </c>
      <c r="S569" s="5" t="s">
        <v>4679</v>
      </c>
      <c r="T569" s="5" t="s">
        <v>4680</v>
      </c>
      <c r="U569" s="5" t="s">
        <v>4681</v>
      </c>
      <c r="V569" s="5" t="s">
        <v>4682</v>
      </c>
      <c r="W569" s="5" t="s">
        <v>4683</v>
      </c>
      <c r="X569" s="5" t="s">
        <v>4684</v>
      </c>
      <c r="Y569" s="5" t="s">
        <v>4685</v>
      </c>
      <c r="Z569" s="5" t="s">
        <v>4686</v>
      </c>
    </row>
    <row r="570" spans="1:26" ht="15.75">
      <c r="A570" s="5" t="s">
        <v>4687</v>
      </c>
      <c r="B570" s="5" t="s">
        <v>4688</v>
      </c>
      <c r="C570" s="5" t="str">
        <f>LEFT(Table1[[#This Row],[product_name]], 27)</f>
        <v>Samsung Galaxy S20 FE 5G (C</v>
      </c>
      <c r="D570" s="5" t="s">
        <v>2990</v>
      </c>
      <c r="E570" s="5" t="str">
        <f>TRIM(LEFT(Table1[[#This Row],[category]], FIND("|", Table1[[#This Row],[category]]) - 1))</f>
        <v>Electronics</v>
      </c>
      <c r="F570" s="5" t="str">
        <f>TRIM(MID(Table1[[#This Row],[category]], FIND("|", Table1[[#This Row],[category]]) + 1, FIND("|", Table1[[#This Row],[category]], FIND("|", Table1[[#This Row],[category]]) + 1) - FIND("|", Table1[[#This Row],[category]]) - 1))</f>
        <v>Mobiles&amp;Accessories</v>
      </c>
      <c r="G570"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70" s="6">
        <v>37990</v>
      </c>
      <c r="I570" s="6">
        <v>74999</v>
      </c>
      <c r="J570" s="7">
        <v>0.49</v>
      </c>
      <c r="K570" s="7" t="str">
        <f>IF(Table1[[#This Row],[discount_percentage]]&gt;=50%, "YES", "NO")</f>
        <v>NO</v>
      </c>
      <c r="L570" s="7" t="str">
        <f>IF(Table1[[#This Row],[discount_percentage]]&lt;20%, "&lt;20%", IF(Table1[[#This Row],[discount_percentage]]&lt;=40%, "20%-40%", IF(Table1[[#This Row],[discount_percentage]]&lt;=60%, "41%-60%", IF(Table1[[#This Row],[discount_percentage]]&lt;=80%, "61%-80%", "&gt;80%"))))</f>
        <v>41%-60%</v>
      </c>
      <c r="M570" s="7" t="str">
        <f>IF(Table1[[#This Row],[discounted_price]]&lt;200, "&lt;200", IF(Table1[[#This Row],[discounted_price]]&lt;=500, "200-500", "&gt;500"))</f>
        <v>&gt;500</v>
      </c>
      <c r="N570" s="5">
        <v>4.2</v>
      </c>
      <c r="O570" s="8">
        <v>27790</v>
      </c>
      <c r="P570" s="9" t="str">
        <f>IF(Table1[[#This Row],[rating_count]]&gt;1000, "More than 1000", "Fewer than 1000")</f>
        <v>More than 1000</v>
      </c>
      <c r="Q570" s="8">
        <f>IFERROR( VALUE(Table1[[#This Row],[rating]]) * VALUE((Table1[[#This Row],[rating_count]]/1000)), 0)</f>
        <v>116.718</v>
      </c>
      <c r="R570" s="6">
        <f>IFERROR( VALUE(Table1[[#This Row],[actual_price]]) * VALUE(Table1[[#This Row],[rating_count]]), 0)</f>
        <v>2084222210</v>
      </c>
      <c r="S570" s="5" t="s">
        <v>4689</v>
      </c>
      <c r="T570" s="5" t="s">
        <v>4690</v>
      </c>
      <c r="U570" s="5" t="s">
        <v>4691</v>
      </c>
      <c r="V570" s="5" t="s">
        <v>4692</v>
      </c>
      <c r="W570" s="5" t="s">
        <v>4693</v>
      </c>
      <c r="X570" s="5" t="s">
        <v>4694</v>
      </c>
      <c r="Y570" s="5" t="s">
        <v>4695</v>
      </c>
      <c r="Z570" s="5" t="s">
        <v>4696</v>
      </c>
    </row>
    <row r="571" spans="1:26" ht="15.75">
      <c r="A571" s="5" t="s">
        <v>707</v>
      </c>
      <c r="B571" s="5" t="s">
        <v>708</v>
      </c>
      <c r="C571" s="5" t="str">
        <f>LEFT(Table1[[#This Row],[product_name]], 27)</f>
        <v>Ambrane 2 in 1 Type-C &amp; Mic</v>
      </c>
      <c r="D571" s="5" t="s">
        <v>18</v>
      </c>
      <c r="E571" s="5" t="str">
        <f>TRIM(LEFT(Table1[[#This Row],[category]], FIND("|", Table1[[#This Row],[category]]) - 1))</f>
        <v>Computers&amp;Accessories</v>
      </c>
      <c r="F571" s="5" t="str">
        <f>TRIM(MID(Table1[[#This Row],[category]], FIND("|", Table1[[#This Row],[category]]) + 1, FIND("|", Table1[[#This Row],[category]], FIND("|", Table1[[#This Row],[category]]) + 1) - FIND("|", Table1[[#This Row],[category]]) - 1))</f>
        <v>Accessories&amp;Peripherals</v>
      </c>
      <c r="G57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71" s="5">
        <v>199</v>
      </c>
      <c r="I571" s="6">
        <v>499</v>
      </c>
      <c r="J571" s="7">
        <v>0.6</v>
      </c>
      <c r="K571" s="7" t="str">
        <f>IF(Table1[[#This Row],[discount_percentage]]&gt;=50%, "YES", "NO")</f>
        <v>YES</v>
      </c>
      <c r="L571" s="7" t="str">
        <f>IF(Table1[[#This Row],[discount_percentage]]&lt;20%, "&lt;20%", IF(Table1[[#This Row],[discount_percentage]]&lt;=40%, "20%-40%", IF(Table1[[#This Row],[discount_percentage]]&lt;=60%, "41%-60%", IF(Table1[[#This Row],[discount_percentage]]&lt;=80%, "61%-80%", "&gt;80%"))))</f>
        <v>41%-60%</v>
      </c>
      <c r="M571" s="7" t="str">
        <f>IF(Table1[[#This Row],[discounted_price]]&lt;200, "&lt;200", IF(Table1[[#This Row],[discounted_price]]&lt;=500, "200-500", "&gt;500"))</f>
        <v>&lt;200</v>
      </c>
      <c r="N571" s="5">
        <v>4.0999999999999996</v>
      </c>
      <c r="O571" s="8">
        <v>602</v>
      </c>
      <c r="P571" s="9" t="str">
        <f>IF(Table1[[#This Row],[rating_count]]&gt;1000, "More than 1000", "Fewer than 1000")</f>
        <v>Fewer than 1000</v>
      </c>
      <c r="Q571" s="8">
        <f>IFERROR( VALUE(Table1[[#This Row],[rating]]) * VALUE((Table1[[#This Row],[rating_count]]/1000)), 0)</f>
        <v>2.4681999999999995</v>
      </c>
      <c r="R571" s="6">
        <f>IFERROR( VALUE(Table1[[#This Row],[actual_price]]) * VALUE(Table1[[#This Row],[rating_count]]), 0)</f>
        <v>300398</v>
      </c>
      <c r="S571" s="5" t="s">
        <v>709</v>
      </c>
      <c r="T571" s="5" t="s">
        <v>710</v>
      </c>
      <c r="U571" s="5" t="s">
        <v>711</v>
      </c>
      <c r="V571" s="5" t="s">
        <v>712</v>
      </c>
      <c r="W571" s="5" t="s">
        <v>713</v>
      </c>
      <c r="X571" s="5" t="s">
        <v>714</v>
      </c>
      <c r="Y571" s="5" t="s">
        <v>4697</v>
      </c>
      <c r="Z571" s="5" t="s">
        <v>4698</v>
      </c>
    </row>
    <row r="572" spans="1:26" ht="15.75">
      <c r="A572" s="5" t="s">
        <v>717</v>
      </c>
      <c r="B572" s="5" t="s">
        <v>718</v>
      </c>
      <c r="C572" s="5" t="str">
        <f>LEFT(Table1[[#This Row],[product_name]], 27)</f>
        <v>Ambrane 60W / 3A Fast Charg</v>
      </c>
      <c r="D572" s="5" t="s">
        <v>18</v>
      </c>
      <c r="E572" s="5" t="str">
        <f>TRIM(LEFT(Table1[[#This Row],[category]], FIND("|", Table1[[#This Row],[category]]) - 1))</f>
        <v>Computers&amp;Accessories</v>
      </c>
      <c r="F572" s="5" t="str">
        <f>TRIM(MID(Table1[[#This Row],[category]], FIND("|", Table1[[#This Row],[category]]) + 1, FIND("|", Table1[[#This Row],[category]], FIND("|", Table1[[#This Row],[category]]) + 1) - FIND("|", Table1[[#This Row],[category]]) - 1))</f>
        <v>Accessories&amp;Peripherals</v>
      </c>
      <c r="G57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72" s="5">
        <v>179</v>
      </c>
      <c r="I572" s="6">
        <v>399</v>
      </c>
      <c r="J572" s="7">
        <v>0.55000000000000004</v>
      </c>
      <c r="K572" s="7" t="str">
        <f>IF(Table1[[#This Row],[discount_percentage]]&gt;=50%, "YES", "NO")</f>
        <v>YES</v>
      </c>
      <c r="L572" s="7" t="str">
        <f>IF(Table1[[#This Row],[discount_percentage]]&lt;20%, "&lt;20%", IF(Table1[[#This Row],[discount_percentage]]&lt;=40%, "20%-40%", IF(Table1[[#This Row],[discount_percentage]]&lt;=60%, "41%-60%", IF(Table1[[#This Row],[discount_percentage]]&lt;=80%, "61%-80%", "&gt;80%"))))</f>
        <v>41%-60%</v>
      </c>
      <c r="M572" s="7" t="str">
        <f>IF(Table1[[#This Row],[discounted_price]]&lt;200, "&lt;200", IF(Table1[[#This Row],[discounted_price]]&lt;=500, "200-500", "&gt;500"))</f>
        <v>&lt;200</v>
      </c>
      <c r="N572" s="5">
        <v>4</v>
      </c>
      <c r="O572" s="8">
        <v>1423</v>
      </c>
      <c r="P572" s="9" t="str">
        <f>IF(Table1[[#This Row],[rating_count]]&gt;1000, "More than 1000", "Fewer than 1000")</f>
        <v>More than 1000</v>
      </c>
      <c r="Q572" s="8">
        <f>IFERROR( VALUE(Table1[[#This Row],[rating]]) * VALUE((Table1[[#This Row],[rating_count]]/1000)), 0)</f>
        <v>5.6920000000000002</v>
      </c>
      <c r="R572" s="6">
        <f>IFERROR( VALUE(Table1[[#This Row],[actual_price]]) * VALUE(Table1[[#This Row],[rating_count]]), 0)</f>
        <v>567777</v>
      </c>
      <c r="S572" s="5" t="s">
        <v>719</v>
      </c>
      <c r="T572" s="5" t="s">
        <v>720</v>
      </c>
      <c r="U572" s="5" t="s">
        <v>721</v>
      </c>
      <c r="V572" s="5" t="s">
        <v>722</v>
      </c>
      <c r="W572" s="5" t="s">
        <v>723</v>
      </c>
      <c r="X572" s="5" t="s">
        <v>13029</v>
      </c>
      <c r="Y572" s="5" t="s">
        <v>4699</v>
      </c>
      <c r="Z572" s="5" t="s">
        <v>4700</v>
      </c>
    </row>
    <row r="573" spans="1:26" ht="15.75">
      <c r="A573" s="5" t="s">
        <v>4701</v>
      </c>
      <c r="B573" s="5" t="s">
        <v>4702</v>
      </c>
      <c r="C573" s="5" t="str">
        <f>LEFT(Table1[[#This Row],[product_name]], 27)</f>
        <v>WeCool S5 Long Selfie Stick</v>
      </c>
      <c r="D573" s="5" t="s">
        <v>3433</v>
      </c>
      <c r="E573" s="5" t="str">
        <f>TRIM(LEFT(Table1[[#This Row],[category]], FIND("|", Table1[[#This Row],[category]]) - 1))</f>
        <v>Electronics</v>
      </c>
      <c r="F573" s="5" t="str">
        <f>TRIM(MID(Table1[[#This Row],[category]], FIND("|", Table1[[#This Row],[category]]) + 1, FIND("|", Table1[[#This Row],[category]], FIND("|", Table1[[#This Row],[category]]) + 1) - FIND("|", Table1[[#This Row],[category]]) - 1))</f>
        <v>Mobiles&amp;Accessories</v>
      </c>
      <c r="G57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73" s="6">
        <v>1799</v>
      </c>
      <c r="I573" s="6">
        <v>3999</v>
      </c>
      <c r="J573" s="7">
        <v>0.55000000000000004</v>
      </c>
      <c r="K573" s="7" t="str">
        <f>IF(Table1[[#This Row],[discount_percentage]]&gt;=50%, "YES", "NO")</f>
        <v>YES</v>
      </c>
      <c r="L573" s="7" t="str">
        <f>IF(Table1[[#This Row],[discount_percentage]]&lt;20%, "&lt;20%", IF(Table1[[#This Row],[discount_percentage]]&lt;=40%, "20%-40%", IF(Table1[[#This Row],[discount_percentage]]&lt;=60%, "41%-60%", IF(Table1[[#This Row],[discount_percentage]]&lt;=80%, "61%-80%", "&gt;80%"))))</f>
        <v>41%-60%</v>
      </c>
      <c r="M573" s="7" t="str">
        <f>IF(Table1[[#This Row],[discounted_price]]&lt;200, "&lt;200", IF(Table1[[#This Row],[discounted_price]]&lt;=500, "200-500", "&gt;500"))</f>
        <v>&gt;500</v>
      </c>
      <c r="N573" s="5">
        <v>4.5999999999999996</v>
      </c>
      <c r="O573" s="8">
        <v>245</v>
      </c>
      <c r="P573" s="9" t="str">
        <f>IF(Table1[[#This Row],[rating_count]]&gt;1000, "More than 1000", "Fewer than 1000")</f>
        <v>Fewer than 1000</v>
      </c>
      <c r="Q573" s="8">
        <f>IFERROR( VALUE(Table1[[#This Row],[rating]]) * VALUE((Table1[[#This Row],[rating_count]]/1000)), 0)</f>
        <v>1.127</v>
      </c>
      <c r="R573" s="6">
        <f>IFERROR( VALUE(Table1[[#This Row],[actual_price]]) * VALUE(Table1[[#This Row],[rating_count]]), 0)</f>
        <v>979755</v>
      </c>
      <c r="S573" s="5" t="s">
        <v>4703</v>
      </c>
      <c r="T573" s="5" t="s">
        <v>4704</v>
      </c>
      <c r="U573" s="5" t="s">
        <v>4705</v>
      </c>
      <c r="V573" s="5" t="s">
        <v>4706</v>
      </c>
      <c r="W573" s="5" t="s">
        <v>4707</v>
      </c>
      <c r="X573" s="5" t="s">
        <v>4708</v>
      </c>
      <c r="Y573" s="5" t="s">
        <v>4709</v>
      </c>
      <c r="Z573" s="5" t="s">
        <v>4710</v>
      </c>
    </row>
    <row r="574" spans="1:26" ht="15.75">
      <c r="A574" s="5" t="s">
        <v>4711</v>
      </c>
      <c r="B574" s="5" t="s">
        <v>4712</v>
      </c>
      <c r="C574" s="5" t="str">
        <f>LEFT(Table1[[#This Row],[product_name]], 27)</f>
        <v>POCO C31 (Royal Blue, 64 GB</v>
      </c>
      <c r="D574" s="5" t="s">
        <v>2990</v>
      </c>
      <c r="E574" s="5" t="str">
        <f>TRIM(LEFT(Table1[[#This Row],[category]], FIND("|", Table1[[#This Row],[category]]) - 1))</f>
        <v>Electronics</v>
      </c>
      <c r="F574" s="5" t="str">
        <f>TRIM(MID(Table1[[#This Row],[category]], FIND("|", Table1[[#This Row],[category]]) + 1, FIND("|", Table1[[#This Row],[category]], FIND("|", Table1[[#This Row],[category]]) + 1) - FIND("|", Table1[[#This Row],[category]]) - 1))</f>
        <v>Mobiles&amp;Accessories</v>
      </c>
      <c r="G574"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74" s="6">
        <v>8499</v>
      </c>
      <c r="I574" s="6">
        <v>11999</v>
      </c>
      <c r="J574" s="7">
        <v>0.28999999999999998</v>
      </c>
      <c r="K574" s="7" t="str">
        <f>IF(Table1[[#This Row],[discount_percentage]]&gt;=50%, "YES", "NO")</f>
        <v>NO</v>
      </c>
      <c r="L574" s="7" t="str">
        <f>IF(Table1[[#This Row],[discount_percentage]]&lt;20%, "&lt;20%", IF(Table1[[#This Row],[discount_percentage]]&lt;=40%, "20%-40%", IF(Table1[[#This Row],[discount_percentage]]&lt;=60%, "41%-60%", IF(Table1[[#This Row],[discount_percentage]]&lt;=80%, "61%-80%", "&gt;80%"))))</f>
        <v>20%-40%</v>
      </c>
      <c r="M574" s="7" t="str">
        <f>IF(Table1[[#This Row],[discounted_price]]&lt;200, "&lt;200", IF(Table1[[#This Row],[discounted_price]]&lt;=500, "200-500", "&gt;500"))</f>
        <v>&gt;500</v>
      </c>
      <c r="N574" s="5">
        <v>3.9</v>
      </c>
      <c r="O574" s="8">
        <v>276</v>
      </c>
      <c r="P574" s="9" t="str">
        <f>IF(Table1[[#This Row],[rating_count]]&gt;1000, "More than 1000", "Fewer than 1000")</f>
        <v>Fewer than 1000</v>
      </c>
      <c r="Q574" s="8">
        <f>IFERROR( VALUE(Table1[[#This Row],[rating]]) * VALUE((Table1[[#This Row],[rating_count]]/1000)), 0)</f>
        <v>1.0764</v>
      </c>
      <c r="R574" s="6">
        <f>IFERROR( VALUE(Table1[[#This Row],[actual_price]]) * VALUE(Table1[[#This Row],[rating_count]]), 0)</f>
        <v>3311724</v>
      </c>
      <c r="S574" s="5" t="s">
        <v>4713</v>
      </c>
      <c r="T574" s="5" t="s">
        <v>4714</v>
      </c>
      <c r="U574" s="5" t="s">
        <v>4715</v>
      </c>
      <c r="V574" s="5" t="s">
        <v>4716</v>
      </c>
      <c r="W574" s="5" t="s">
        <v>4717</v>
      </c>
      <c r="X574" s="5" t="s">
        <v>4718</v>
      </c>
      <c r="Y574" s="5" t="s">
        <v>4719</v>
      </c>
      <c r="Z574" s="5" t="s">
        <v>4720</v>
      </c>
    </row>
    <row r="575" spans="1:26" ht="15.75">
      <c r="A575" s="5" t="s">
        <v>4721</v>
      </c>
      <c r="B575" s="5" t="s">
        <v>4722</v>
      </c>
      <c r="C575" s="5" t="str">
        <f>LEFT(Table1[[#This Row],[product_name]], 27)</f>
        <v xml:space="preserve">Noise ColorFit Pulse Grand </v>
      </c>
      <c r="D575" s="5" t="s">
        <v>2948</v>
      </c>
      <c r="E575" s="5" t="str">
        <f>TRIM(LEFT(Table1[[#This Row],[category]], FIND("|", Table1[[#This Row],[category]]) - 1))</f>
        <v>Electronics</v>
      </c>
      <c r="F575" s="5" t="str">
        <f>TRIM(MID(Table1[[#This Row],[category]], FIND("|", Table1[[#This Row],[category]]) + 1, FIND("|", Table1[[#This Row],[category]], FIND("|", Table1[[#This Row],[category]]) + 1) - FIND("|", Table1[[#This Row],[category]]) - 1))</f>
        <v>WearableTechnology</v>
      </c>
      <c r="G575" s="5" t="e">
        <f>TRIM(MID(Table1[[#This Row],[category]], FIND("|", Table1[[#This Row],[category]], FIND("|", Table1[[#This Row],[category]]) + 1) + 1, FIND("|", Table1[[#This Row],[category]], FIND("|", Table1[[#This Row],[category]], FIND("|", Table1[[#This Row],[category]]) + 1) + 1) - FIND("|", Table1[[#This Row],[category]], FIND("|", Table1[[#This Row],[category]]) + 1) - 1))</f>
        <v>#VALUE!</v>
      </c>
      <c r="H575" s="6">
        <v>1999</v>
      </c>
      <c r="I575" s="6">
        <v>3999</v>
      </c>
      <c r="J575" s="7">
        <v>0.5</v>
      </c>
      <c r="K575" s="7" t="str">
        <f>IF(Table1[[#This Row],[discount_percentage]]&gt;=50%, "YES", "NO")</f>
        <v>YES</v>
      </c>
      <c r="L575" s="7" t="str">
        <f>IF(Table1[[#This Row],[discount_percentage]]&lt;20%, "&lt;20%", IF(Table1[[#This Row],[discount_percentage]]&lt;=40%, "20%-40%", IF(Table1[[#This Row],[discount_percentage]]&lt;=60%, "41%-60%", IF(Table1[[#This Row],[discount_percentage]]&lt;=80%, "61%-80%", "&gt;80%"))))</f>
        <v>41%-60%</v>
      </c>
      <c r="M575" s="7" t="str">
        <f>IF(Table1[[#This Row],[discounted_price]]&lt;200, "&lt;200", IF(Table1[[#This Row],[discounted_price]]&lt;=500, "200-500", "&gt;500"))</f>
        <v>&gt;500</v>
      </c>
      <c r="N575" s="5">
        <v>4</v>
      </c>
      <c r="O575" s="8">
        <v>30254</v>
      </c>
      <c r="P575" s="9" t="str">
        <f>IF(Table1[[#This Row],[rating_count]]&gt;1000, "More than 1000", "Fewer than 1000")</f>
        <v>More than 1000</v>
      </c>
      <c r="Q575" s="8">
        <f>IFERROR( VALUE(Table1[[#This Row],[rating]]) * VALUE((Table1[[#This Row],[rating_count]]/1000)), 0)</f>
        <v>121.01600000000001</v>
      </c>
      <c r="R575" s="6">
        <f>IFERROR( VALUE(Table1[[#This Row],[actual_price]]) * VALUE(Table1[[#This Row],[rating_count]]), 0)</f>
        <v>120985746</v>
      </c>
      <c r="S575" s="5" t="s">
        <v>4723</v>
      </c>
      <c r="T575" s="5" t="s">
        <v>4724</v>
      </c>
      <c r="U575" s="5" t="s">
        <v>4725</v>
      </c>
      <c r="V575" s="5" t="s">
        <v>4726</v>
      </c>
      <c r="W575" s="5" t="s">
        <v>4727</v>
      </c>
      <c r="X575" s="5" t="s">
        <v>4728</v>
      </c>
      <c r="Y575" s="5" t="s">
        <v>4729</v>
      </c>
      <c r="Z575" s="5" t="s">
        <v>4730</v>
      </c>
    </row>
    <row r="576" spans="1:26" ht="15.75">
      <c r="A576" s="5" t="s">
        <v>4731</v>
      </c>
      <c r="B576" s="5" t="s">
        <v>3281</v>
      </c>
      <c r="C576" s="5" t="str">
        <f>LEFT(Table1[[#This Row],[product_name]], 27)</f>
        <v xml:space="preserve">Fire-Boltt Visionary 1.78" </v>
      </c>
      <c r="D576" s="5" t="s">
        <v>2948</v>
      </c>
      <c r="E576" s="5" t="str">
        <f>TRIM(LEFT(Table1[[#This Row],[category]], FIND("|", Table1[[#This Row],[category]]) - 1))</f>
        <v>Electronics</v>
      </c>
      <c r="F576" s="5" t="str">
        <f>TRIM(MID(Table1[[#This Row],[category]], FIND("|", Table1[[#This Row],[category]]) + 1, FIND("|", Table1[[#This Row],[category]], FIND("|", Table1[[#This Row],[category]]) + 1) - FIND("|", Table1[[#This Row],[category]]) - 1))</f>
        <v>WearableTechnology</v>
      </c>
      <c r="G576" s="5" t="e">
        <f>TRIM(MID(Table1[[#This Row],[category]], FIND("|", Table1[[#This Row],[category]], FIND("|", Table1[[#This Row],[category]]) + 1) + 1, FIND("|", Table1[[#This Row],[category]], FIND("|", Table1[[#This Row],[category]], FIND("|", Table1[[#This Row],[category]]) + 1) + 1) - FIND("|", Table1[[#This Row],[category]], FIND("|", Table1[[#This Row],[category]]) + 1) - 1))</f>
        <v>#VALUE!</v>
      </c>
      <c r="H576" s="6">
        <v>3999</v>
      </c>
      <c r="I576" s="6">
        <v>17999</v>
      </c>
      <c r="J576" s="7">
        <v>0.78</v>
      </c>
      <c r="K576" s="7" t="str">
        <f>IF(Table1[[#This Row],[discount_percentage]]&gt;=50%, "YES", "NO")</f>
        <v>YES</v>
      </c>
      <c r="L576" s="7" t="str">
        <f>IF(Table1[[#This Row],[discount_percentage]]&lt;20%, "&lt;20%", IF(Table1[[#This Row],[discount_percentage]]&lt;=40%, "20%-40%", IF(Table1[[#This Row],[discount_percentage]]&lt;=60%, "41%-60%", IF(Table1[[#This Row],[discount_percentage]]&lt;=80%, "61%-80%", "&gt;80%"))))</f>
        <v>61%-80%</v>
      </c>
      <c r="M576" s="7" t="str">
        <f>IF(Table1[[#This Row],[discounted_price]]&lt;200, "&lt;200", IF(Table1[[#This Row],[discounted_price]]&lt;=500, "200-500", "&gt;500"))</f>
        <v>&gt;500</v>
      </c>
      <c r="N576" s="5">
        <v>4.3</v>
      </c>
      <c r="O576" s="8">
        <v>17161</v>
      </c>
      <c r="P576" s="9" t="str">
        <f>IF(Table1[[#This Row],[rating_count]]&gt;1000, "More than 1000", "Fewer than 1000")</f>
        <v>More than 1000</v>
      </c>
      <c r="Q576" s="8">
        <f>IFERROR( VALUE(Table1[[#This Row],[rating]]) * VALUE((Table1[[#This Row],[rating_count]]/1000)), 0)</f>
        <v>73.792299999999997</v>
      </c>
      <c r="R576" s="6">
        <f>IFERROR( VALUE(Table1[[#This Row],[actual_price]]) * VALUE(Table1[[#This Row],[rating_count]]), 0)</f>
        <v>308880839</v>
      </c>
      <c r="S576" s="5" t="s">
        <v>4732</v>
      </c>
      <c r="T576" s="5" t="s">
        <v>3283</v>
      </c>
      <c r="U576" s="5" t="s">
        <v>3284</v>
      </c>
      <c r="V576" s="5" t="s">
        <v>3285</v>
      </c>
      <c r="W576" s="5" t="s">
        <v>3286</v>
      </c>
      <c r="X576" s="5" t="s">
        <v>3287</v>
      </c>
      <c r="Y576" s="5" t="s">
        <v>4733</v>
      </c>
      <c r="Z576" s="5" t="s">
        <v>4734</v>
      </c>
    </row>
    <row r="577" spans="1:26" ht="15.75">
      <c r="A577" s="5" t="s">
        <v>4735</v>
      </c>
      <c r="B577" s="5" t="s">
        <v>4736</v>
      </c>
      <c r="C577" s="5" t="str">
        <f>LEFT(Table1[[#This Row],[product_name]], 27)</f>
        <v>Amazon Basics 2 Amp USB Wal</v>
      </c>
      <c r="D577" s="5" t="s">
        <v>3162</v>
      </c>
      <c r="E577" s="5" t="str">
        <f>TRIM(LEFT(Table1[[#This Row],[category]], FIND("|", Table1[[#This Row],[category]]) - 1))</f>
        <v>Electronics</v>
      </c>
      <c r="F577" s="5" t="str">
        <f>TRIM(MID(Table1[[#This Row],[category]], FIND("|", Table1[[#This Row],[category]]) + 1, FIND("|", Table1[[#This Row],[category]], FIND("|", Table1[[#This Row],[category]]) + 1) - FIND("|", Table1[[#This Row],[category]]) - 1))</f>
        <v>Mobiles&amp;Accessories</v>
      </c>
      <c r="G57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77" s="5">
        <v>219</v>
      </c>
      <c r="I577" s="6">
        <v>499</v>
      </c>
      <c r="J577" s="7">
        <v>0.56000000000000005</v>
      </c>
      <c r="K577" s="7" t="str">
        <f>IF(Table1[[#This Row],[discount_percentage]]&gt;=50%, "YES", "NO")</f>
        <v>YES</v>
      </c>
      <c r="L577" s="7" t="str">
        <f>IF(Table1[[#This Row],[discount_percentage]]&lt;20%, "&lt;20%", IF(Table1[[#This Row],[discount_percentage]]&lt;=40%, "20%-40%", IF(Table1[[#This Row],[discount_percentage]]&lt;=60%, "41%-60%", IF(Table1[[#This Row],[discount_percentage]]&lt;=80%, "61%-80%", "&gt;80%"))))</f>
        <v>41%-60%</v>
      </c>
      <c r="M577" s="7" t="str">
        <f>IF(Table1[[#This Row],[discounted_price]]&lt;200, "&lt;200", IF(Table1[[#This Row],[discounted_price]]&lt;=500, "200-500", "&gt;500"))</f>
        <v>200-500</v>
      </c>
      <c r="N577" s="5">
        <v>4.4000000000000004</v>
      </c>
      <c r="O577" s="8">
        <v>14</v>
      </c>
      <c r="P577" s="9" t="str">
        <f>IF(Table1[[#This Row],[rating_count]]&gt;1000, "More than 1000", "Fewer than 1000")</f>
        <v>Fewer than 1000</v>
      </c>
      <c r="Q577" s="8">
        <f>IFERROR( VALUE(Table1[[#This Row],[rating]]) * VALUE((Table1[[#This Row],[rating_count]]/1000)), 0)</f>
        <v>6.1600000000000009E-2</v>
      </c>
      <c r="R577" s="6">
        <f>IFERROR( VALUE(Table1[[#This Row],[actual_price]]) * VALUE(Table1[[#This Row],[rating_count]]), 0)</f>
        <v>6986</v>
      </c>
      <c r="S577" s="5" t="s">
        <v>4737</v>
      </c>
      <c r="T577" s="5" t="s">
        <v>4738</v>
      </c>
      <c r="U577" s="5" t="s">
        <v>4739</v>
      </c>
      <c r="V577" s="5" t="s">
        <v>4740</v>
      </c>
      <c r="W577" s="5" t="s">
        <v>4741</v>
      </c>
      <c r="X577" s="5" t="s">
        <v>4742</v>
      </c>
      <c r="Y577" s="5" t="s">
        <v>4743</v>
      </c>
      <c r="Z577" s="5" t="s">
        <v>4744</v>
      </c>
    </row>
    <row r="578" spans="1:26" ht="15.75">
      <c r="A578" s="5" t="s">
        <v>4745</v>
      </c>
      <c r="B578" s="5" t="s">
        <v>4746</v>
      </c>
      <c r="C578" s="5" t="str">
        <f>LEFT(Table1[[#This Row],[product_name]], 27)</f>
        <v>Mobilife Bluetooth Extendab</v>
      </c>
      <c r="D578" s="5" t="s">
        <v>3433</v>
      </c>
      <c r="E578" s="5" t="str">
        <f>TRIM(LEFT(Table1[[#This Row],[category]], FIND("|", Table1[[#This Row],[category]]) - 1))</f>
        <v>Electronics</v>
      </c>
      <c r="F578" s="5" t="str">
        <f>TRIM(MID(Table1[[#This Row],[category]], FIND("|", Table1[[#This Row],[category]]) + 1, FIND("|", Table1[[#This Row],[category]], FIND("|", Table1[[#This Row],[category]]) + 1) - FIND("|", Table1[[#This Row],[category]]) - 1))</f>
        <v>Mobiles&amp;Accessories</v>
      </c>
      <c r="G57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78" s="5">
        <v>599</v>
      </c>
      <c r="I578" s="6">
        <v>1399</v>
      </c>
      <c r="J578" s="7">
        <v>0.56999999999999995</v>
      </c>
      <c r="K578" s="7" t="str">
        <f>IF(Table1[[#This Row],[discount_percentage]]&gt;=50%, "YES", "NO")</f>
        <v>YES</v>
      </c>
      <c r="L578" s="7" t="str">
        <f>IF(Table1[[#This Row],[discount_percentage]]&lt;20%, "&lt;20%", IF(Table1[[#This Row],[discount_percentage]]&lt;=40%, "20%-40%", IF(Table1[[#This Row],[discount_percentage]]&lt;=60%, "41%-60%", IF(Table1[[#This Row],[discount_percentage]]&lt;=80%, "61%-80%", "&gt;80%"))))</f>
        <v>41%-60%</v>
      </c>
      <c r="M578" s="7" t="str">
        <f>IF(Table1[[#This Row],[discounted_price]]&lt;200, "&lt;200", IF(Table1[[#This Row],[discounted_price]]&lt;=500, "200-500", "&gt;500"))</f>
        <v>&gt;500</v>
      </c>
      <c r="N578" s="5">
        <v>4.0999999999999996</v>
      </c>
      <c r="O578" s="8">
        <v>14560</v>
      </c>
      <c r="P578" s="9" t="str">
        <f>IF(Table1[[#This Row],[rating_count]]&gt;1000, "More than 1000", "Fewer than 1000")</f>
        <v>More than 1000</v>
      </c>
      <c r="Q578" s="8">
        <f>IFERROR( VALUE(Table1[[#This Row],[rating]]) * VALUE((Table1[[#This Row],[rating_count]]/1000)), 0)</f>
        <v>59.695999999999998</v>
      </c>
      <c r="R578" s="6">
        <f>IFERROR( VALUE(Table1[[#This Row],[actual_price]]) * VALUE(Table1[[#This Row],[rating_count]]), 0)</f>
        <v>20369440</v>
      </c>
      <c r="S578" s="5" t="s">
        <v>4747</v>
      </c>
      <c r="T578" s="5" t="s">
        <v>4748</v>
      </c>
      <c r="U578" s="5" t="s">
        <v>4749</v>
      </c>
      <c r="V578" s="5" t="s">
        <v>4750</v>
      </c>
      <c r="W578" s="5" t="s">
        <v>4751</v>
      </c>
      <c r="X578" s="5" t="s">
        <v>4752</v>
      </c>
      <c r="Y578" s="5" t="s">
        <v>4753</v>
      </c>
      <c r="Z578" s="5" t="s">
        <v>4754</v>
      </c>
    </row>
    <row r="579" spans="1:26" ht="15.75">
      <c r="A579" s="5" t="s">
        <v>4755</v>
      </c>
      <c r="B579" s="5" t="s">
        <v>4756</v>
      </c>
      <c r="C579" s="5" t="str">
        <f>LEFT(Table1[[#This Row],[product_name]], 27)</f>
        <v>Ambrane 27000mAh Power Bank</v>
      </c>
      <c r="D579" s="5" t="s">
        <v>2979</v>
      </c>
      <c r="E579" s="5" t="str">
        <f>TRIM(LEFT(Table1[[#This Row],[category]], FIND("|", Table1[[#This Row],[category]]) - 1))</f>
        <v>Electronics</v>
      </c>
      <c r="F579" s="5" t="str">
        <f>TRIM(MID(Table1[[#This Row],[category]], FIND("|", Table1[[#This Row],[category]]) + 1, FIND("|", Table1[[#This Row],[category]], FIND("|", Table1[[#This Row],[category]]) + 1) - FIND("|", Table1[[#This Row],[category]]) - 1))</f>
        <v>Mobiles&amp;Accessories</v>
      </c>
      <c r="G57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79" s="6">
        <v>2499</v>
      </c>
      <c r="I579" s="6">
        <v>2999</v>
      </c>
      <c r="J579" s="7">
        <v>0.17</v>
      </c>
      <c r="K579" s="7" t="str">
        <f>IF(Table1[[#This Row],[discount_percentage]]&gt;=50%, "YES", "NO")</f>
        <v>NO</v>
      </c>
      <c r="L579" s="7" t="str">
        <f>IF(Table1[[#This Row],[discount_percentage]]&lt;20%, "&lt;20%", IF(Table1[[#This Row],[discount_percentage]]&lt;=40%, "20%-40%", IF(Table1[[#This Row],[discount_percentage]]&lt;=60%, "41%-60%", IF(Table1[[#This Row],[discount_percentage]]&lt;=80%, "61%-80%", "&gt;80%"))))</f>
        <v>&lt;20%</v>
      </c>
      <c r="M579" s="7" t="str">
        <f>IF(Table1[[#This Row],[discounted_price]]&lt;200, "&lt;200", IF(Table1[[#This Row],[discounted_price]]&lt;=500, "200-500", "&gt;500"))</f>
        <v>&gt;500</v>
      </c>
      <c r="N579" s="5">
        <v>4.0999999999999996</v>
      </c>
      <c r="O579" s="8">
        <v>3156</v>
      </c>
      <c r="P579" s="9" t="str">
        <f>IF(Table1[[#This Row],[rating_count]]&gt;1000, "More than 1000", "Fewer than 1000")</f>
        <v>More than 1000</v>
      </c>
      <c r="Q579" s="8">
        <f>IFERROR( VALUE(Table1[[#This Row],[rating]]) * VALUE((Table1[[#This Row],[rating_count]]/1000)), 0)</f>
        <v>12.939599999999999</v>
      </c>
      <c r="R579" s="6">
        <f>IFERROR( VALUE(Table1[[#This Row],[actual_price]]) * VALUE(Table1[[#This Row],[rating_count]]), 0)</f>
        <v>9464844</v>
      </c>
      <c r="S579" s="5" t="s">
        <v>4757</v>
      </c>
      <c r="T579" s="5" t="s">
        <v>4758</v>
      </c>
      <c r="U579" s="5" t="s">
        <v>4759</v>
      </c>
      <c r="V579" s="5" t="s">
        <v>4760</v>
      </c>
      <c r="W579" s="5" t="s">
        <v>4761</v>
      </c>
      <c r="X579" s="5" t="s">
        <v>4762</v>
      </c>
      <c r="Y579" s="5" t="s">
        <v>4763</v>
      </c>
      <c r="Z579" s="5" t="s">
        <v>4764</v>
      </c>
    </row>
    <row r="580" spans="1:26" ht="15.75">
      <c r="A580" s="5" t="s">
        <v>4765</v>
      </c>
      <c r="B580" s="5" t="s">
        <v>4766</v>
      </c>
      <c r="C580" s="5" t="str">
        <f>LEFT(Table1[[#This Row],[product_name]], 27)</f>
        <v>STRIFF Wall Mount Phone Hol</v>
      </c>
      <c r="D580" s="5" t="s">
        <v>4767</v>
      </c>
      <c r="E580" s="5" t="str">
        <f>TRIM(LEFT(Table1[[#This Row],[category]], FIND("|", Table1[[#This Row],[category]]) - 1))</f>
        <v>Electronics</v>
      </c>
      <c r="F580" s="5" t="str">
        <f>TRIM(MID(Table1[[#This Row],[category]], FIND("|", Table1[[#This Row],[category]]) + 1, FIND("|", Table1[[#This Row],[category]], FIND("|", Table1[[#This Row],[category]]) + 1) - FIND("|", Table1[[#This Row],[category]]) - 1))</f>
        <v>Mobiles&amp;Accessories</v>
      </c>
      <c r="G580"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80" s="5">
        <v>89</v>
      </c>
      <c r="I580" s="6">
        <v>499</v>
      </c>
      <c r="J580" s="7">
        <v>0.82</v>
      </c>
      <c r="K580" s="7" t="str">
        <f>IF(Table1[[#This Row],[discount_percentage]]&gt;=50%, "YES", "NO")</f>
        <v>YES</v>
      </c>
      <c r="L580" s="7" t="str">
        <f>IF(Table1[[#This Row],[discount_percentage]]&lt;20%, "&lt;20%", IF(Table1[[#This Row],[discount_percentage]]&lt;=40%, "20%-40%", IF(Table1[[#This Row],[discount_percentage]]&lt;=60%, "41%-60%", IF(Table1[[#This Row],[discount_percentage]]&lt;=80%, "61%-80%", "&gt;80%"))))</f>
        <v>&gt;80%</v>
      </c>
      <c r="M580" s="7" t="str">
        <f>IF(Table1[[#This Row],[discounted_price]]&lt;200, "&lt;200", IF(Table1[[#This Row],[discounted_price]]&lt;=500, "200-500", "&gt;500"))</f>
        <v>&lt;200</v>
      </c>
      <c r="N580" s="5">
        <v>4.0999999999999996</v>
      </c>
      <c r="O580" s="8">
        <v>9340</v>
      </c>
      <c r="P580" s="9" t="str">
        <f>IF(Table1[[#This Row],[rating_count]]&gt;1000, "More than 1000", "Fewer than 1000")</f>
        <v>More than 1000</v>
      </c>
      <c r="Q580" s="8">
        <f>IFERROR( VALUE(Table1[[#This Row],[rating]]) * VALUE((Table1[[#This Row],[rating_count]]/1000)), 0)</f>
        <v>38.293999999999997</v>
      </c>
      <c r="R580" s="6">
        <f>IFERROR( VALUE(Table1[[#This Row],[actual_price]]) * VALUE(Table1[[#This Row],[rating_count]]), 0)</f>
        <v>4660660</v>
      </c>
      <c r="S580" s="5" t="s">
        <v>4768</v>
      </c>
      <c r="T580" s="5" t="s">
        <v>4769</v>
      </c>
      <c r="U580" s="5" t="s">
        <v>4770</v>
      </c>
      <c r="V580" s="5" t="s">
        <v>4771</v>
      </c>
      <c r="W580" s="5" t="s">
        <v>4772</v>
      </c>
      <c r="X580" s="5" t="s">
        <v>4773</v>
      </c>
      <c r="Y580" s="5" t="s">
        <v>4774</v>
      </c>
      <c r="Z580" s="5" t="s">
        <v>4775</v>
      </c>
    </row>
    <row r="581" spans="1:26" ht="15.75">
      <c r="A581" s="5" t="s">
        <v>4776</v>
      </c>
      <c r="B581" s="5" t="s">
        <v>4777</v>
      </c>
      <c r="C581" s="5" t="str">
        <f>LEFT(Table1[[#This Row],[product_name]], 27)</f>
        <v>Fire-Boltt Tank 1.85" Bluet</v>
      </c>
      <c r="D581" s="5" t="s">
        <v>2948</v>
      </c>
      <c r="E581" s="5" t="str">
        <f>TRIM(LEFT(Table1[[#This Row],[category]], FIND("|", Table1[[#This Row],[category]]) - 1))</f>
        <v>Electronics</v>
      </c>
      <c r="F581" s="5" t="str">
        <f>TRIM(MID(Table1[[#This Row],[category]], FIND("|", Table1[[#This Row],[category]]) + 1, FIND("|", Table1[[#This Row],[category]], FIND("|", Table1[[#This Row],[category]]) + 1) - FIND("|", Table1[[#This Row],[category]]) - 1))</f>
        <v>WearableTechnology</v>
      </c>
      <c r="G581" s="5" t="e">
        <f>TRIM(MID(Table1[[#This Row],[category]], FIND("|", Table1[[#This Row],[category]], FIND("|", Table1[[#This Row],[category]]) + 1) + 1, FIND("|", Table1[[#This Row],[category]], FIND("|", Table1[[#This Row],[category]], FIND("|", Table1[[#This Row],[category]]) + 1) + 1) - FIND("|", Table1[[#This Row],[category]], FIND("|", Table1[[#This Row],[category]]) + 1) - 1))</f>
        <v>#VALUE!</v>
      </c>
      <c r="H581" s="6">
        <v>2999</v>
      </c>
      <c r="I581" s="6">
        <v>11999</v>
      </c>
      <c r="J581" s="7">
        <v>0.75</v>
      </c>
      <c r="K581" s="7" t="str">
        <f>IF(Table1[[#This Row],[discount_percentage]]&gt;=50%, "YES", "NO")</f>
        <v>YES</v>
      </c>
      <c r="L581" s="7" t="str">
        <f>IF(Table1[[#This Row],[discount_percentage]]&lt;20%, "&lt;20%", IF(Table1[[#This Row],[discount_percentage]]&lt;=40%, "20%-40%", IF(Table1[[#This Row],[discount_percentage]]&lt;=60%, "41%-60%", IF(Table1[[#This Row],[discount_percentage]]&lt;=80%, "61%-80%", "&gt;80%"))))</f>
        <v>61%-80%</v>
      </c>
      <c r="M581" s="7" t="str">
        <f>IF(Table1[[#This Row],[discounted_price]]&lt;200, "&lt;200", IF(Table1[[#This Row],[discounted_price]]&lt;=500, "200-500", "&gt;500"))</f>
        <v>&gt;500</v>
      </c>
      <c r="N581" s="5">
        <v>4.4000000000000004</v>
      </c>
      <c r="O581" s="8">
        <v>768</v>
      </c>
      <c r="P581" s="9" t="str">
        <f>IF(Table1[[#This Row],[rating_count]]&gt;1000, "More than 1000", "Fewer than 1000")</f>
        <v>Fewer than 1000</v>
      </c>
      <c r="Q581" s="8">
        <f>IFERROR( VALUE(Table1[[#This Row],[rating]]) * VALUE((Table1[[#This Row],[rating_count]]/1000)), 0)</f>
        <v>3.3792000000000004</v>
      </c>
      <c r="R581" s="6">
        <f>IFERROR( VALUE(Table1[[#This Row],[actual_price]]) * VALUE(Table1[[#This Row],[rating_count]]), 0)</f>
        <v>9215232</v>
      </c>
      <c r="S581" s="5" t="s">
        <v>4778</v>
      </c>
      <c r="T581" s="5" t="s">
        <v>4779</v>
      </c>
      <c r="U581" s="5" t="s">
        <v>4780</v>
      </c>
      <c r="V581" s="5" t="s">
        <v>4781</v>
      </c>
      <c r="W581" s="5" t="s">
        <v>4782</v>
      </c>
      <c r="X581" s="5" t="s">
        <v>13043</v>
      </c>
      <c r="Y581" s="5" t="s">
        <v>4783</v>
      </c>
      <c r="Z581" s="5" t="s">
        <v>4784</v>
      </c>
    </row>
    <row r="582" spans="1:26" ht="15.75">
      <c r="A582" s="5" t="s">
        <v>4785</v>
      </c>
      <c r="B582" s="5" t="s">
        <v>4786</v>
      </c>
      <c r="C582" s="5" t="str">
        <f>LEFT(Table1[[#This Row],[product_name]], 27)</f>
        <v>Elv Aluminium Adjustable Mo</v>
      </c>
      <c r="D582" s="5" t="s">
        <v>3495</v>
      </c>
      <c r="E582" s="5" t="str">
        <f>TRIM(LEFT(Table1[[#This Row],[category]], FIND("|", Table1[[#This Row],[category]]) - 1))</f>
        <v>Electronics</v>
      </c>
      <c r="F582" s="5" t="str">
        <f>TRIM(MID(Table1[[#This Row],[category]], FIND("|", Table1[[#This Row],[category]]) + 1, FIND("|", Table1[[#This Row],[category]], FIND("|", Table1[[#This Row],[category]]) + 1) - FIND("|", Table1[[#This Row],[category]]) - 1))</f>
        <v>Mobiles&amp;Accessories</v>
      </c>
      <c r="G58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82" s="5">
        <v>314</v>
      </c>
      <c r="I582" s="6">
        <v>1499</v>
      </c>
      <c r="J582" s="7">
        <v>0.79</v>
      </c>
      <c r="K582" s="7" t="str">
        <f>IF(Table1[[#This Row],[discount_percentage]]&gt;=50%, "YES", "NO")</f>
        <v>YES</v>
      </c>
      <c r="L582" s="7" t="str">
        <f>IF(Table1[[#This Row],[discount_percentage]]&lt;20%, "&lt;20%", IF(Table1[[#This Row],[discount_percentage]]&lt;=40%, "20%-40%", IF(Table1[[#This Row],[discount_percentage]]&lt;=60%, "41%-60%", IF(Table1[[#This Row],[discount_percentage]]&lt;=80%, "61%-80%", "&gt;80%"))))</f>
        <v>61%-80%</v>
      </c>
      <c r="M582" s="7" t="str">
        <f>IF(Table1[[#This Row],[discounted_price]]&lt;200, "&lt;200", IF(Table1[[#This Row],[discounted_price]]&lt;=500, "200-500", "&gt;500"))</f>
        <v>200-500</v>
      </c>
      <c r="N582" s="5">
        <v>4.5</v>
      </c>
      <c r="O582" s="8">
        <v>28978</v>
      </c>
      <c r="P582" s="9" t="str">
        <f>IF(Table1[[#This Row],[rating_count]]&gt;1000, "More than 1000", "Fewer than 1000")</f>
        <v>More than 1000</v>
      </c>
      <c r="Q582" s="8">
        <f>IFERROR( VALUE(Table1[[#This Row],[rating]]) * VALUE((Table1[[#This Row],[rating_count]]/1000)), 0)</f>
        <v>130.40100000000001</v>
      </c>
      <c r="R582" s="6">
        <f>IFERROR( VALUE(Table1[[#This Row],[actual_price]]) * VALUE(Table1[[#This Row],[rating_count]]), 0)</f>
        <v>43438022</v>
      </c>
      <c r="S582" s="5" t="s">
        <v>4787</v>
      </c>
      <c r="T582" s="5" t="s">
        <v>3985</v>
      </c>
      <c r="U582" s="5" t="s">
        <v>3986</v>
      </c>
      <c r="V582" s="5" t="s">
        <v>3987</v>
      </c>
      <c r="W582" s="5" t="s">
        <v>3988</v>
      </c>
      <c r="X582" s="5" t="s">
        <v>3989</v>
      </c>
      <c r="Y582" s="5" t="s">
        <v>4788</v>
      </c>
      <c r="Z582" s="5" t="s">
        <v>4789</v>
      </c>
    </row>
    <row r="583" spans="1:26" ht="15.75">
      <c r="A583" s="5" t="s">
        <v>4790</v>
      </c>
      <c r="B583" s="5" t="s">
        <v>4791</v>
      </c>
      <c r="C583" s="5" t="str">
        <f>LEFT(Table1[[#This Row],[product_name]], 27)</f>
        <v>Samsung Galaxy M13 5G (Star</v>
      </c>
      <c r="D583" s="5" t="s">
        <v>2990</v>
      </c>
      <c r="E583" s="5" t="str">
        <f>TRIM(LEFT(Table1[[#This Row],[category]], FIND("|", Table1[[#This Row],[category]]) - 1))</f>
        <v>Electronics</v>
      </c>
      <c r="F583" s="5" t="str">
        <f>TRIM(MID(Table1[[#This Row],[category]], FIND("|", Table1[[#This Row],[category]]) + 1, FIND("|", Table1[[#This Row],[category]], FIND("|", Table1[[#This Row],[category]]) + 1) - FIND("|", Table1[[#This Row],[category]]) - 1))</f>
        <v>Mobiles&amp;Accessories</v>
      </c>
      <c r="G583" s="5"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83" s="6">
        <v>13999</v>
      </c>
      <c r="I583" s="6">
        <v>19499</v>
      </c>
      <c r="J583" s="7">
        <v>0.28000000000000003</v>
      </c>
      <c r="K583" s="7" t="str">
        <f>IF(Table1[[#This Row],[discount_percentage]]&gt;=50%, "YES", "NO")</f>
        <v>NO</v>
      </c>
      <c r="L583" s="7" t="str">
        <f>IF(Table1[[#This Row],[discount_percentage]]&lt;20%, "&lt;20%", IF(Table1[[#This Row],[discount_percentage]]&lt;=40%, "20%-40%", IF(Table1[[#This Row],[discount_percentage]]&lt;=60%, "41%-60%", IF(Table1[[#This Row],[discount_percentage]]&lt;=80%, "61%-80%", "&gt;80%"))))</f>
        <v>20%-40%</v>
      </c>
      <c r="M583" s="7" t="str">
        <f>IF(Table1[[#This Row],[discounted_price]]&lt;200, "&lt;200", IF(Table1[[#This Row],[discounted_price]]&lt;=500, "200-500", "&gt;500"))</f>
        <v>&gt;500</v>
      </c>
      <c r="N583" s="5">
        <v>4.0999999999999996</v>
      </c>
      <c r="O583" s="8">
        <v>18998</v>
      </c>
      <c r="P583" s="9" t="str">
        <f>IF(Table1[[#This Row],[rating_count]]&gt;1000, "More than 1000", "Fewer than 1000")</f>
        <v>More than 1000</v>
      </c>
      <c r="Q583" s="8">
        <f>IFERROR( VALUE(Table1[[#This Row],[rating]]) * VALUE((Table1[[#This Row],[rating_count]]/1000)), 0)</f>
        <v>77.891800000000003</v>
      </c>
      <c r="R583" s="6">
        <f>IFERROR( VALUE(Table1[[#This Row],[actual_price]]) * VALUE(Table1[[#This Row],[rating_count]]), 0)</f>
        <v>370442002</v>
      </c>
      <c r="S583" s="5" t="s">
        <v>3463</v>
      </c>
      <c r="T583" s="5" t="s">
        <v>3209</v>
      </c>
      <c r="U583" s="5" t="s">
        <v>3210</v>
      </c>
      <c r="V583" s="5" t="s">
        <v>3211</v>
      </c>
      <c r="W583" s="5" t="s">
        <v>3212</v>
      </c>
      <c r="X583" s="5" t="s">
        <v>3213</v>
      </c>
      <c r="Y583" s="5" t="s">
        <v>4792</v>
      </c>
      <c r="Z583" s="5" t="s">
        <v>4793</v>
      </c>
    </row>
    <row r="584" spans="1:26" ht="15.75">
      <c r="A584" s="5" t="s">
        <v>4794</v>
      </c>
      <c r="B584" s="5" t="s">
        <v>4795</v>
      </c>
      <c r="C584" s="5" t="str">
        <f>LEFT(Table1[[#This Row],[product_name]], 27)</f>
        <v>DYAZO USB 3.0 Type C Female</v>
      </c>
      <c r="D584" s="5" t="s">
        <v>3275</v>
      </c>
      <c r="E584" s="5" t="str">
        <f>TRIM(LEFT(Table1[[#This Row],[category]], FIND("|", Table1[[#This Row],[category]]) - 1))</f>
        <v>Electronics</v>
      </c>
      <c r="F584" s="5" t="str">
        <f>TRIM(MID(Table1[[#This Row],[category]], FIND("|", Table1[[#This Row],[category]]) + 1, FIND("|", Table1[[#This Row],[category]], FIND("|", Table1[[#This Row],[category]]) + 1) - FIND("|", Table1[[#This Row],[category]]) - 1))</f>
        <v>Mobiles&amp;Accessories</v>
      </c>
      <c r="G58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84" s="5">
        <v>139</v>
      </c>
      <c r="I584" s="6">
        <v>499</v>
      </c>
      <c r="J584" s="7">
        <v>0.72</v>
      </c>
      <c r="K584" s="7" t="str">
        <f>IF(Table1[[#This Row],[discount_percentage]]&gt;=50%, "YES", "NO")</f>
        <v>YES</v>
      </c>
      <c r="L584" s="7" t="str">
        <f>IF(Table1[[#This Row],[discount_percentage]]&lt;20%, "&lt;20%", IF(Table1[[#This Row],[discount_percentage]]&lt;=40%, "20%-40%", IF(Table1[[#This Row],[discount_percentage]]&lt;=60%, "41%-60%", IF(Table1[[#This Row],[discount_percentage]]&lt;=80%, "61%-80%", "&gt;80%"))))</f>
        <v>61%-80%</v>
      </c>
      <c r="M584" s="7" t="str">
        <f>IF(Table1[[#This Row],[discounted_price]]&lt;200, "&lt;200", IF(Table1[[#This Row],[discounted_price]]&lt;=500, "200-500", "&gt;500"))</f>
        <v>&lt;200</v>
      </c>
      <c r="N584" s="5">
        <v>4.2</v>
      </c>
      <c r="O584" s="8">
        <v>4971</v>
      </c>
      <c r="P584" s="9" t="str">
        <f>IF(Table1[[#This Row],[rating_count]]&gt;1000, "More than 1000", "Fewer than 1000")</f>
        <v>More than 1000</v>
      </c>
      <c r="Q584" s="8">
        <f>IFERROR( VALUE(Table1[[#This Row],[rating]]) * VALUE((Table1[[#This Row],[rating_count]]/1000)), 0)</f>
        <v>20.8782</v>
      </c>
      <c r="R584" s="6">
        <f>IFERROR( VALUE(Table1[[#This Row],[actual_price]]) * VALUE(Table1[[#This Row],[rating_count]]), 0)</f>
        <v>2480529</v>
      </c>
      <c r="S584" s="5" t="s">
        <v>4796</v>
      </c>
      <c r="T584" s="5" t="s">
        <v>4797</v>
      </c>
      <c r="U584" s="5" t="s">
        <v>4798</v>
      </c>
      <c r="V584" s="5" t="s">
        <v>4799</v>
      </c>
      <c r="W584" s="5" t="s">
        <v>4800</v>
      </c>
      <c r="X584" s="5" t="s">
        <v>4801</v>
      </c>
      <c r="Y584" s="5" t="s">
        <v>4802</v>
      </c>
      <c r="Z584" s="5" t="s">
        <v>4803</v>
      </c>
    </row>
    <row r="585" spans="1:26" ht="15.75">
      <c r="A585" s="5" t="s">
        <v>4804</v>
      </c>
      <c r="B585" s="5" t="s">
        <v>4805</v>
      </c>
      <c r="C585" s="5" t="str">
        <f>LEFT(Table1[[#This Row],[product_name]], 27)</f>
        <v>KINGONE Wireless Charging P</v>
      </c>
      <c r="D585" s="5" t="s">
        <v>3867</v>
      </c>
      <c r="E585" s="5" t="str">
        <f>TRIM(LEFT(Table1[[#This Row],[category]], FIND("|", Table1[[#This Row],[category]]) - 1))</f>
        <v>Electronics</v>
      </c>
      <c r="F585" s="5" t="str">
        <f>TRIM(MID(Table1[[#This Row],[category]], FIND("|", Table1[[#This Row],[category]]) + 1, FIND("|", Table1[[#This Row],[category]], FIND("|", Table1[[#This Row],[category]]) + 1) - FIND("|", Table1[[#This Row],[category]]) - 1))</f>
        <v>Mobiles&amp;Accessories</v>
      </c>
      <c r="G58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85" s="6">
        <v>2599</v>
      </c>
      <c r="I585" s="6">
        <v>6999</v>
      </c>
      <c r="J585" s="7">
        <v>0.63</v>
      </c>
      <c r="K585" s="7" t="str">
        <f>IF(Table1[[#This Row],[discount_percentage]]&gt;=50%, "YES", "NO")</f>
        <v>YES</v>
      </c>
      <c r="L585" s="7" t="str">
        <f>IF(Table1[[#This Row],[discount_percentage]]&lt;20%, "&lt;20%", IF(Table1[[#This Row],[discount_percentage]]&lt;=40%, "20%-40%", IF(Table1[[#This Row],[discount_percentage]]&lt;=60%, "41%-60%", IF(Table1[[#This Row],[discount_percentage]]&lt;=80%, "61%-80%", "&gt;80%"))))</f>
        <v>61%-80%</v>
      </c>
      <c r="M585" s="7" t="str">
        <f>IF(Table1[[#This Row],[discounted_price]]&lt;200, "&lt;200", IF(Table1[[#This Row],[discounted_price]]&lt;=500, "200-500", "&gt;500"))</f>
        <v>&gt;500</v>
      </c>
      <c r="N585" s="5">
        <v>4.5</v>
      </c>
      <c r="O585" s="8">
        <v>1526</v>
      </c>
      <c r="P585" s="9" t="str">
        <f>IF(Table1[[#This Row],[rating_count]]&gt;1000, "More than 1000", "Fewer than 1000")</f>
        <v>More than 1000</v>
      </c>
      <c r="Q585" s="8">
        <f>IFERROR( VALUE(Table1[[#This Row],[rating]]) * VALUE((Table1[[#This Row],[rating_count]]/1000)), 0)</f>
        <v>6.867</v>
      </c>
      <c r="R585" s="6">
        <f>IFERROR( VALUE(Table1[[#This Row],[actual_price]]) * VALUE(Table1[[#This Row],[rating_count]]), 0)</f>
        <v>10680474</v>
      </c>
      <c r="S585" s="5" t="s">
        <v>4806</v>
      </c>
      <c r="T585" s="5" t="s">
        <v>4807</v>
      </c>
      <c r="U585" s="5" t="s">
        <v>4808</v>
      </c>
      <c r="V585" s="5" t="s">
        <v>4809</v>
      </c>
      <c r="W585" s="5" t="s">
        <v>4810</v>
      </c>
      <c r="X585" s="5" t="s">
        <v>4811</v>
      </c>
      <c r="Y585" s="5" t="s">
        <v>4812</v>
      </c>
      <c r="Z585" s="5" t="s">
        <v>4813</v>
      </c>
    </row>
    <row r="586" spans="1:26" ht="15.75">
      <c r="A586" s="5" t="s">
        <v>4814</v>
      </c>
      <c r="B586" s="5" t="s">
        <v>4815</v>
      </c>
      <c r="C586" s="5" t="str">
        <f>LEFT(Table1[[#This Row],[product_name]], 27)</f>
        <v>boAt BassHeads 100 in-Ear W</v>
      </c>
      <c r="D586" s="5" t="s">
        <v>3066</v>
      </c>
      <c r="E586" s="5" t="str">
        <f>TRIM(LEFT(Table1[[#This Row],[category]], FIND("|", Table1[[#This Row],[category]]) - 1))</f>
        <v>Electronics</v>
      </c>
      <c r="F586" s="5" t="str">
        <f>TRIM(MID(Table1[[#This Row],[category]], FIND("|", Table1[[#This Row],[category]]) + 1, FIND("|", Table1[[#This Row],[category]], FIND("|", Table1[[#This Row],[category]]) + 1) - FIND("|", Table1[[#This Row],[category]]) - 1))</f>
        <v>Headphones,Earbuds&amp;Accessories</v>
      </c>
      <c r="G586" s="5" t="str">
        <f>TRIM(MID(Table1[[#This Row],[category]], FIND("|", Table1[[#This Row],[category]], FIND("|", Table1[[#This Row],[category]]) + 1) + 1, FIND("|", Table1[[#This Row],[category]], FIND("|", Table1[[#This Row],[category]], FIND("|", Table1[[#This Row],[category]]) + 1) + 1) - FIND("|", Table1[[#This Row],[category]], FIND("|", Table1[[#This Row],[category]]) + 1) - 1))</f>
        <v>Headphones</v>
      </c>
      <c r="H586" s="5">
        <v>365</v>
      </c>
      <c r="I586" s="6">
        <v>999</v>
      </c>
      <c r="J586" s="7">
        <v>0.63</v>
      </c>
      <c r="K586" s="7" t="str">
        <f>IF(Table1[[#This Row],[discount_percentage]]&gt;=50%, "YES", "NO")</f>
        <v>YES</v>
      </c>
      <c r="L586" s="7" t="str">
        <f>IF(Table1[[#This Row],[discount_percentage]]&lt;20%, "&lt;20%", IF(Table1[[#This Row],[discount_percentage]]&lt;=40%, "20%-40%", IF(Table1[[#This Row],[discount_percentage]]&lt;=60%, "41%-60%", IF(Table1[[#This Row],[discount_percentage]]&lt;=80%, "61%-80%", "&gt;80%"))))</f>
        <v>61%-80%</v>
      </c>
      <c r="M586" s="7" t="str">
        <f>IF(Table1[[#This Row],[discounted_price]]&lt;200, "&lt;200", IF(Table1[[#This Row],[discounted_price]]&lt;=500, "200-500", "&gt;500"))</f>
        <v>200-500</v>
      </c>
      <c r="N586" s="5">
        <v>4.0999999999999996</v>
      </c>
      <c r="O586" s="8">
        <v>363711</v>
      </c>
      <c r="P586" s="9" t="str">
        <f>IF(Table1[[#This Row],[rating_count]]&gt;1000, "More than 1000", "Fewer than 1000")</f>
        <v>More than 1000</v>
      </c>
      <c r="Q586" s="8">
        <f>IFERROR( VALUE(Table1[[#This Row],[rating]]) * VALUE((Table1[[#This Row],[rating_count]]/1000)), 0)</f>
        <v>1491.2150999999999</v>
      </c>
      <c r="R586" s="6">
        <f>IFERROR( VALUE(Table1[[#This Row],[actual_price]]) * VALUE(Table1[[#This Row],[rating_count]]), 0)</f>
        <v>363347289</v>
      </c>
      <c r="S586" s="5" t="s">
        <v>3468</v>
      </c>
      <c r="T586" s="5" t="s">
        <v>3119</v>
      </c>
      <c r="U586" s="5" t="s">
        <v>3120</v>
      </c>
      <c r="V586" s="5" t="s">
        <v>3121</v>
      </c>
      <c r="W586" s="5" t="s">
        <v>3122</v>
      </c>
      <c r="X586" s="5" t="s">
        <v>3123</v>
      </c>
      <c r="Y586" s="5" t="s">
        <v>4816</v>
      </c>
      <c r="Z586" s="5" t="s">
        <v>4817</v>
      </c>
    </row>
    <row r="587" spans="1:26" ht="15.75">
      <c r="A587" s="5" t="s">
        <v>4818</v>
      </c>
      <c r="B587" s="5" t="s">
        <v>4819</v>
      </c>
      <c r="C587" s="5" t="str">
        <f>LEFT(Table1[[#This Row],[product_name]], 27)</f>
        <v>boAt Airdopes 141 Bluetooth</v>
      </c>
      <c r="D587" s="5" t="s">
        <v>3066</v>
      </c>
      <c r="E587" s="5" t="str">
        <f>TRIM(LEFT(Table1[[#This Row],[category]], FIND("|", Table1[[#This Row],[category]]) - 1))</f>
        <v>Electronics</v>
      </c>
      <c r="F587" s="5" t="str">
        <f>TRIM(MID(Table1[[#This Row],[category]], FIND("|", Table1[[#This Row],[category]]) + 1, FIND("|", Table1[[#This Row],[category]], FIND("|", Table1[[#This Row],[category]]) + 1) - FIND("|", Table1[[#This Row],[category]]) - 1))</f>
        <v>Headphones,Earbuds&amp;Accessories</v>
      </c>
      <c r="G587" s="5" t="str">
        <f>TRIM(MID(Table1[[#This Row],[category]], FIND("|", Table1[[#This Row],[category]], FIND("|", Table1[[#This Row],[category]]) + 1) + 1, FIND("|", Table1[[#This Row],[category]], FIND("|", Table1[[#This Row],[category]], FIND("|", Table1[[#This Row],[category]]) + 1) + 1) - FIND("|", Table1[[#This Row],[category]], FIND("|", Table1[[#This Row],[category]]) + 1) - 1))</f>
        <v>Headphones</v>
      </c>
      <c r="H587" s="6">
        <v>1499</v>
      </c>
      <c r="I587" s="6">
        <v>4490</v>
      </c>
      <c r="J587" s="7">
        <v>0.67</v>
      </c>
      <c r="K587" s="7" t="str">
        <f>IF(Table1[[#This Row],[discount_percentage]]&gt;=50%, "YES", "NO")</f>
        <v>YES</v>
      </c>
      <c r="L587" s="7" t="str">
        <f>IF(Table1[[#This Row],[discount_percentage]]&lt;20%, "&lt;20%", IF(Table1[[#This Row],[discount_percentage]]&lt;=40%, "20%-40%", IF(Table1[[#This Row],[discount_percentage]]&lt;=60%, "41%-60%", IF(Table1[[#This Row],[discount_percentage]]&lt;=80%, "61%-80%", "&gt;80%"))))</f>
        <v>61%-80%</v>
      </c>
      <c r="M587" s="7" t="str">
        <f>IF(Table1[[#This Row],[discounted_price]]&lt;200, "&lt;200", IF(Table1[[#This Row],[discounted_price]]&lt;=500, "200-500", "&gt;500"))</f>
        <v>&gt;500</v>
      </c>
      <c r="N587" s="5">
        <v>3.9</v>
      </c>
      <c r="O587" s="8">
        <v>136954</v>
      </c>
      <c r="P587" s="9" t="str">
        <f>IF(Table1[[#This Row],[rating_count]]&gt;1000, "More than 1000", "Fewer than 1000")</f>
        <v>More than 1000</v>
      </c>
      <c r="Q587" s="8">
        <f>IFERROR( VALUE(Table1[[#This Row],[rating]]) * VALUE((Table1[[#This Row],[rating_count]]/1000)), 0)</f>
        <v>534.12059999999997</v>
      </c>
      <c r="R587" s="6">
        <f>IFERROR( VALUE(Table1[[#This Row],[actual_price]]) * VALUE(Table1[[#This Row],[rating_count]]), 0)</f>
        <v>614923460</v>
      </c>
      <c r="S587" s="5" t="s">
        <v>4820</v>
      </c>
      <c r="T587" s="5" t="s">
        <v>4821</v>
      </c>
      <c r="U587" s="5" t="s">
        <v>4822</v>
      </c>
      <c r="V587" s="5" t="s">
        <v>4823</v>
      </c>
      <c r="W587" s="5" t="s">
        <v>4824</v>
      </c>
      <c r="X587" s="5" t="s">
        <v>4825</v>
      </c>
      <c r="Y587" s="5" t="s">
        <v>4826</v>
      </c>
      <c r="Z587" s="5" t="s">
        <v>4827</v>
      </c>
    </row>
    <row r="588" spans="1:26" ht="15.75">
      <c r="A588" s="5" t="s">
        <v>2957</v>
      </c>
      <c r="B588" s="5" t="s">
        <v>2958</v>
      </c>
      <c r="C588" s="5" t="str">
        <f>LEFT(Table1[[#This Row],[product_name]], 27)</f>
        <v>Fire-Boltt Phoenix Smart Wa</v>
      </c>
      <c r="D588" s="5" t="s">
        <v>2948</v>
      </c>
      <c r="E588" s="5" t="str">
        <f>TRIM(LEFT(Table1[[#This Row],[category]], FIND("|", Table1[[#This Row],[category]]) - 1))</f>
        <v>Electronics</v>
      </c>
      <c r="F588" s="5" t="str">
        <f>TRIM(MID(Table1[[#This Row],[category]], FIND("|", Table1[[#This Row],[category]]) + 1, FIND("|", Table1[[#This Row],[category]], FIND("|", Table1[[#This Row],[category]]) + 1) - FIND("|", Table1[[#This Row],[category]]) - 1))</f>
        <v>WearableTechnology</v>
      </c>
      <c r="G588" s="5" t="e">
        <f>TRIM(MID(Table1[[#This Row],[category]], FIND("|", Table1[[#This Row],[category]], FIND("|", Table1[[#This Row],[category]]) + 1) + 1, FIND("|", Table1[[#This Row],[category]], FIND("|", Table1[[#This Row],[category]], FIND("|", Table1[[#This Row],[category]]) + 1) + 1) - FIND("|", Table1[[#This Row],[category]], FIND("|", Table1[[#This Row],[category]]) + 1) - 1))</f>
        <v>#VALUE!</v>
      </c>
      <c r="H588" s="6">
        <v>1998</v>
      </c>
      <c r="I588" s="6">
        <v>9999</v>
      </c>
      <c r="J588" s="7">
        <v>0.8</v>
      </c>
      <c r="K588" s="7" t="str">
        <f>IF(Table1[[#This Row],[discount_percentage]]&gt;=50%, "YES", "NO")</f>
        <v>YES</v>
      </c>
      <c r="L588" s="7" t="str">
        <f>IF(Table1[[#This Row],[discount_percentage]]&lt;20%, "&lt;20%", IF(Table1[[#This Row],[discount_percentage]]&lt;=40%, "20%-40%", IF(Table1[[#This Row],[discount_percentage]]&lt;=60%, "41%-60%", IF(Table1[[#This Row],[discount_percentage]]&lt;=80%, "61%-80%", "&gt;80%"))))</f>
        <v>61%-80%</v>
      </c>
      <c r="M588" s="7" t="str">
        <f>IF(Table1[[#This Row],[discounted_price]]&lt;200, "&lt;200", IF(Table1[[#This Row],[discounted_price]]&lt;=500, "200-500", "&gt;500"))</f>
        <v>&gt;500</v>
      </c>
      <c r="N588" s="5">
        <v>4.3</v>
      </c>
      <c r="O588" s="8">
        <v>27709</v>
      </c>
      <c r="P588" s="9" t="str">
        <f>IF(Table1[[#This Row],[rating_count]]&gt;1000, "More than 1000", "Fewer than 1000")</f>
        <v>More than 1000</v>
      </c>
      <c r="Q588" s="8">
        <f>IFERROR( VALUE(Table1[[#This Row],[rating]]) * VALUE((Table1[[#This Row],[rating_count]]/1000)), 0)</f>
        <v>119.14869999999999</v>
      </c>
      <c r="R588" s="6">
        <f>IFERROR( VALUE(Table1[[#This Row],[actual_price]]) * VALUE(Table1[[#This Row],[rating_count]]), 0)</f>
        <v>277062291</v>
      </c>
      <c r="S588" s="5" t="s">
        <v>2959</v>
      </c>
      <c r="T588" s="5" t="s">
        <v>2960</v>
      </c>
      <c r="U588" s="5" t="s">
        <v>2961</v>
      </c>
      <c r="V588" s="5" t="s">
        <v>2962</v>
      </c>
      <c r="W588" s="5" t="s">
        <v>2963</v>
      </c>
      <c r="X588" s="5" t="s">
        <v>2964</v>
      </c>
      <c r="Y588" s="5" t="s">
        <v>4828</v>
      </c>
      <c r="Z588" s="5" t="s">
        <v>4829</v>
      </c>
    </row>
    <row r="589" spans="1:26" ht="15.75">
      <c r="A589" s="5" t="s">
        <v>2967</v>
      </c>
      <c r="B589" s="5" t="s">
        <v>2968</v>
      </c>
      <c r="C589" s="5" t="str">
        <f>LEFT(Table1[[#This Row],[product_name]], 27)</f>
        <v>boAt Wave Call Smart Watch,</v>
      </c>
      <c r="D589" s="5" t="s">
        <v>2948</v>
      </c>
      <c r="E589" s="5" t="str">
        <f>TRIM(LEFT(Table1[[#This Row],[category]], FIND("|", Table1[[#This Row],[category]]) - 1))</f>
        <v>Electronics</v>
      </c>
      <c r="F589" s="5" t="str">
        <f>TRIM(MID(Table1[[#This Row],[category]], FIND("|", Table1[[#This Row],[category]]) + 1, FIND("|", Table1[[#This Row],[category]], FIND("|", Table1[[#This Row],[category]]) + 1) - FIND("|", Table1[[#This Row],[category]]) - 1))</f>
        <v>WearableTechnology</v>
      </c>
      <c r="G589" s="5" t="e">
        <f>TRIM(MID(Table1[[#This Row],[category]], FIND("|", Table1[[#This Row],[category]], FIND("|", Table1[[#This Row],[category]]) + 1) + 1, FIND("|", Table1[[#This Row],[category]], FIND("|", Table1[[#This Row],[category]], FIND("|", Table1[[#This Row],[category]]) + 1) + 1) - FIND("|", Table1[[#This Row],[category]], FIND("|", Table1[[#This Row],[category]]) + 1) - 1))</f>
        <v>#VALUE!</v>
      </c>
      <c r="H589" s="6">
        <v>1799</v>
      </c>
      <c r="I589" s="6">
        <v>7990</v>
      </c>
      <c r="J589" s="7">
        <v>0.77</v>
      </c>
      <c r="K589" s="7" t="str">
        <f>IF(Table1[[#This Row],[discount_percentage]]&gt;=50%, "YES", "NO")</f>
        <v>YES</v>
      </c>
      <c r="L589" s="7" t="str">
        <f>IF(Table1[[#This Row],[discount_percentage]]&lt;20%, "&lt;20%", IF(Table1[[#This Row],[discount_percentage]]&lt;=40%, "20%-40%", IF(Table1[[#This Row],[discount_percentage]]&lt;=60%, "41%-60%", IF(Table1[[#This Row],[discount_percentage]]&lt;=80%, "61%-80%", "&gt;80%"))))</f>
        <v>61%-80%</v>
      </c>
      <c r="M589" s="7" t="str">
        <f>IF(Table1[[#This Row],[discounted_price]]&lt;200, "&lt;200", IF(Table1[[#This Row],[discounted_price]]&lt;=500, "200-500", "&gt;500"))</f>
        <v>&gt;500</v>
      </c>
      <c r="N589" s="5">
        <v>3.8</v>
      </c>
      <c r="O589" s="8">
        <v>17833</v>
      </c>
      <c r="P589" s="9" t="str">
        <f>IF(Table1[[#This Row],[rating_count]]&gt;1000, "More than 1000", "Fewer than 1000")</f>
        <v>More than 1000</v>
      </c>
      <c r="Q589" s="8">
        <f>IFERROR( VALUE(Table1[[#This Row],[rating]]) * VALUE((Table1[[#This Row],[rating_count]]/1000)), 0)</f>
        <v>67.765399999999985</v>
      </c>
      <c r="R589" s="6">
        <f>IFERROR( VALUE(Table1[[#This Row],[actual_price]]) * VALUE(Table1[[#This Row],[rating_count]]), 0)</f>
        <v>142485670</v>
      </c>
      <c r="S589" s="5" t="s">
        <v>2969</v>
      </c>
      <c r="T589" s="5" t="s">
        <v>2970</v>
      </c>
      <c r="U589" s="5" t="s">
        <v>2971</v>
      </c>
      <c r="V589" s="5" t="s">
        <v>2972</v>
      </c>
      <c r="W589" s="5" t="s">
        <v>2973</v>
      </c>
      <c r="X589" s="5" t="s">
        <v>2974</v>
      </c>
      <c r="Y589" s="5" t="s">
        <v>4830</v>
      </c>
      <c r="Z589" s="5" t="s">
        <v>4831</v>
      </c>
    </row>
    <row r="590" spans="1:26" ht="15.75">
      <c r="A590" s="5" t="s">
        <v>4832</v>
      </c>
      <c r="B590" s="5" t="s">
        <v>4833</v>
      </c>
      <c r="C590" s="5" t="str">
        <f>LEFT(Table1[[#This Row],[product_name]], 27)</f>
        <v>SanDisk Cruzer Blade 32GB U</v>
      </c>
      <c r="D590" s="5" t="s">
        <v>4834</v>
      </c>
      <c r="E590" s="5" t="str">
        <f>TRIM(LEFT(Table1[[#This Row],[category]], FIND("|", Table1[[#This Row],[category]]) - 1))</f>
        <v>Computers&amp;Accessories</v>
      </c>
      <c r="F590" s="5" t="str">
        <f>TRIM(MID(Table1[[#This Row],[category]], FIND("|", Table1[[#This Row],[category]]) + 1, FIND("|", Table1[[#This Row],[category]], FIND("|", Table1[[#This Row],[category]]) + 1) - FIND("|", Table1[[#This Row],[category]]) - 1))</f>
        <v>ExternalDevices&amp;DataStorage</v>
      </c>
      <c r="G590" s="5" t="e">
        <f>TRIM(MID(Table1[[#This Row],[category]], FIND("|", Table1[[#This Row],[category]], FIND("|", Table1[[#This Row],[category]]) + 1) + 1, FIND("|", Table1[[#This Row],[category]], FIND("|", Table1[[#This Row],[category]], FIND("|", Table1[[#This Row],[category]]) + 1) + 1) - FIND("|", Table1[[#This Row],[category]], FIND("|", Table1[[#This Row],[category]]) + 1) - 1))</f>
        <v>#VALUE!</v>
      </c>
      <c r="H590" s="5">
        <v>289</v>
      </c>
      <c r="I590" s="6">
        <v>650</v>
      </c>
      <c r="J590" s="7">
        <v>0.56000000000000005</v>
      </c>
      <c r="K590" s="7" t="str">
        <f>IF(Table1[[#This Row],[discount_percentage]]&gt;=50%, "YES", "NO")</f>
        <v>YES</v>
      </c>
      <c r="L590" s="7" t="str">
        <f>IF(Table1[[#This Row],[discount_percentage]]&lt;20%, "&lt;20%", IF(Table1[[#This Row],[discount_percentage]]&lt;=40%, "20%-40%", IF(Table1[[#This Row],[discount_percentage]]&lt;=60%, "41%-60%", IF(Table1[[#This Row],[discount_percentage]]&lt;=80%, "61%-80%", "&gt;80%"))))</f>
        <v>41%-60%</v>
      </c>
      <c r="M590" s="7" t="str">
        <f>IF(Table1[[#This Row],[discounted_price]]&lt;200, "&lt;200", IF(Table1[[#This Row],[discounted_price]]&lt;=500, "200-500", "&gt;500"))</f>
        <v>200-500</v>
      </c>
      <c r="N590" s="5">
        <v>4.3</v>
      </c>
      <c r="O590" s="8">
        <v>253105</v>
      </c>
      <c r="P590" s="9" t="str">
        <f>IF(Table1[[#This Row],[rating_count]]&gt;1000, "More than 1000", "Fewer than 1000")</f>
        <v>More than 1000</v>
      </c>
      <c r="Q590" s="8">
        <f>IFERROR( VALUE(Table1[[#This Row],[rating]]) * VALUE((Table1[[#This Row],[rating_count]]/1000)), 0)</f>
        <v>1088.3515</v>
      </c>
      <c r="R590" s="6">
        <f>IFERROR( VALUE(Table1[[#This Row],[actual_price]]) * VALUE(Table1[[#This Row],[rating_count]]), 0)</f>
        <v>164518250</v>
      </c>
      <c r="S590" s="5" t="s">
        <v>4835</v>
      </c>
      <c r="T590" s="5" t="s">
        <v>4836</v>
      </c>
      <c r="U590" s="5" t="s">
        <v>4837</v>
      </c>
      <c r="V590" s="5" t="s">
        <v>4838</v>
      </c>
      <c r="W590" s="5" t="s">
        <v>4839</v>
      </c>
      <c r="X590" s="5" t="s">
        <v>4840</v>
      </c>
      <c r="Y590" s="5" t="s">
        <v>4841</v>
      </c>
      <c r="Z590" s="5" t="s">
        <v>4842</v>
      </c>
    </row>
    <row r="591" spans="1:26" ht="15.75">
      <c r="A591" s="5" t="s">
        <v>4843</v>
      </c>
      <c r="B591" s="5" t="s">
        <v>4844</v>
      </c>
      <c r="C591" s="5" t="str">
        <f>LEFT(Table1[[#This Row],[product_name]], 27)</f>
        <v>Logitech B170 Wireless Mous</v>
      </c>
      <c r="D591" s="5" t="s">
        <v>4845</v>
      </c>
      <c r="E591" s="5" t="str">
        <f>TRIM(LEFT(Table1[[#This Row],[category]], FIND("|", Table1[[#This Row],[category]]) - 1))</f>
        <v>Computers&amp;Accessories</v>
      </c>
      <c r="F591" s="5" t="str">
        <f>TRIM(MID(Table1[[#This Row],[category]], FIND("|", Table1[[#This Row],[category]]) + 1, FIND("|", Table1[[#This Row],[category]], FIND("|", Table1[[#This Row],[category]]) + 1) - FIND("|", Table1[[#This Row],[category]]) - 1))</f>
        <v>Accessories&amp;Peripherals</v>
      </c>
      <c r="G59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591" s="5">
        <v>599</v>
      </c>
      <c r="I591" s="6">
        <v>895</v>
      </c>
      <c r="J591" s="7">
        <v>0.33</v>
      </c>
      <c r="K591" s="7" t="str">
        <f>IF(Table1[[#This Row],[discount_percentage]]&gt;=50%, "YES", "NO")</f>
        <v>NO</v>
      </c>
      <c r="L591" s="7" t="str">
        <f>IF(Table1[[#This Row],[discount_percentage]]&lt;20%, "&lt;20%", IF(Table1[[#This Row],[discount_percentage]]&lt;=40%, "20%-40%", IF(Table1[[#This Row],[discount_percentage]]&lt;=60%, "41%-60%", IF(Table1[[#This Row],[discount_percentage]]&lt;=80%, "61%-80%", "&gt;80%"))))</f>
        <v>20%-40%</v>
      </c>
      <c r="M591" s="7" t="str">
        <f>IF(Table1[[#This Row],[discounted_price]]&lt;200, "&lt;200", IF(Table1[[#This Row],[discounted_price]]&lt;=500, "200-500", "&gt;500"))</f>
        <v>&gt;500</v>
      </c>
      <c r="N591" s="5">
        <v>4.4000000000000004</v>
      </c>
      <c r="O591" s="8">
        <v>61314</v>
      </c>
      <c r="P591" s="9" t="str">
        <f>IF(Table1[[#This Row],[rating_count]]&gt;1000, "More than 1000", "Fewer than 1000")</f>
        <v>More than 1000</v>
      </c>
      <c r="Q591" s="8">
        <f>IFERROR( VALUE(Table1[[#This Row],[rating]]) * VALUE((Table1[[#This Row],[rating_count]]/1000)), 0)</f>
        <v>269.78160000000003</v>
      </c>
      <c r="R591" s="6">
        <f>IFERROR( VALUE(Table1[[#This Row],[actual_price]]) * VALUE(Table1[[#This Row],[rating_count]]), 0)</f>
        <v>54876030</v>
      </c>
      <c r="S591" s="5" t="s">
        <v>4846</v>
      </c>
      <c r="T591" s="5" t="s">
        <v>4847</v>
      </c>
      <c r="U591" s="5" t="s">
        <v>4848</v>
      </c>
      <c r="V591" s="5" t="s">
        <v>4849</v>
      </c>
      <c r="W591" s="5" t="s">
        <v>4850</v>
      </c>
      <c r="X591" s="5" t="s">
        <v>4851</v>
      </c>
      <c r="Y591" s="5" t="s">
        <v>4852</v>
      </c>
      <c r="Z591" s="5" t="s">
        <v>4853</v>
      </c>
    </row>
    <row r="592" spans="1:26" ht="15.75">
      <c r="A592" s="5" t="s">
        <v>4854</v>
      </c>
      <c r="B592" s="5" t="s">
        <v>4855</v>
      </c>
      <c r="C592" s="5" t="str">
        <f>LEFT(Table1[[#This Row],[product_name]], 27)</f>
        <v>Storio Kids Toys LCD Writin</v>
      </c>
      <c r="D592" s="5" t="s">
        <v>4856</v>
      </c>
      <c r="E592" s="5" t="str">
        <f>TRIM(LEFT(Table1[[#This Row],[category]], FIND("|", Table1[[#This Row],[category]]) - 1))</f>
        <v>Computers&amp;Accessories</v>
      </c>
      <c r="F592" s="5" t="str">
        <f>TRIM(MID(Table1[[#This Row],[category]], FIND("|", Table1[[#This Row],[category]]) + 1, FIND("|", Table1[[#This Row],[category]], FIND("|", Table1[[#This Row],[category]]) + 1) - FIND("|", Table1[[#This Row],[category]]) - 1))</f>
        <v>Accessories&amp;Peripherals</v>
      </c>
      <c r="G592"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592" s="5">
        <v>217</v>
      </c>
      <c r="I592" s="6">
        <v>237</v>
      </c>
      <c r="J592" s="7">
        <v>0.08</v>
      </c>
      <c r="K592" s="7" t="str">
        <f>IF(Table1[[#This Row],[discount_percentage]]&gt;=50%, "YES", "NO")</f>
        <v>NO</v>
      </c>
      <c r="L592" s="7" t="str">
        <f>IF(Table1[[#This Row],[discount_percentage]]&lt;20%, "&lt;20%", IF(Table1[[#This Row],[discount_percentage]]&lt;=40%, "20%-40%", IF(Table1[[#This Row],[discount_percentage]]&lt;=60%, "41%-60%", IF(Table1[[#This Row],[discount_percentage]]&lt;=80%, "61%-80%", "&gt;80%"))))</f>
        <v>&lt;20%</v>
      </c>
      <c r="M592" s="7" t="str">
        <f>IF(Table1[[#This Row],[discounted_price]]&lt;200, "&lt;200", IF(Table1[[#This Row],[discounted_price]]&lt;=500, "200-500", "&gt;500"))</f>
        <v>200-500</v>
      </c>
      <c r="N592" s="5">
        <v>3.8</v>
      </c>
      <c r="O592" s="8">
        <v>7354</v>
      </c>
      <c r="P592" s="9" t="str">
        <f>IF(Table1[[#This Row],[rating_count]]&gt;1000, "More than 1000", "Fewer than 1000")</f>
        <v>More than 1000</v>
      </c>
      <c r="Q592" s="8">
        <f>IFERROR( VALUE(Table1[[#This Row],[rating]]) * VALUE((Table1[[#This Row],[rating_count]]/1000)), 0)</f>
        <v>27.9452</v>
      </c>
      <c r="R592" s="6">
        <f>IFERROR( VALUE(Table1[[#This Row],[actual_price]]) * VALUE(Table1[[#This Row],[rating_count]]), 0)</f>
        <v>1742898</v>
      </c>
      <c r="S592" s="5" t="s">
        <v>4857</v>
      </c>
      <c r="T592" s="5" t="s">
        <v>4858</v>
      </c>
      <c r="U592" s="5" t="s">
        <v>4859</v>
      </c>
      <c r="V592" s="5" t="s">
        <v>4860</v>
      </c>
      <c r="W592" s="5" t="s">
        <v>4861</v>
      </c>
      <c r="X592" s="5" t="s">
        <v>4862</v>
      </c>
      <c r="Y592" s="5" t="s">
        <v>4863</v>
      </c>
      <c r="Z592" s="5" t="s">
        <v>4864</v>
      </c>
    </row>
    <row r="593" spans="1:26" ht="15.75">
      <c r="A593" s="5" t="s">
        <v>4865</v>
      </c>
      <c r="B593" s="5" t="s">
        <v>4866</v>
      </c>
      <c r="C593" s="5" t="str">
        <f>LEFT(Table1[[#This Row],[product_name]], 27)</f>
        <v xml:space="preserve">boAt Airdopes 121v2 in-Ear </v>
      </c>
      <c r="D593" s="5" t="s">
        <v>3066</v>
      </c>
      <c r="E593" s="5" t="str">
        <f>TRIM(LEFT(Table1[[#This Row],[category]], FIND("|", Table1[[#This Row],[category]]) - 1))</f>
        <v>Electronics</v>
      </c>
      <c r="F593" s="5" t="str">
        <f>TRIM(MID(Table1[[#This Row],[category]], FIND("|", Table1[[#This Row],[category]]) + 1, FIND("|", Table1[[#This Row],[category]], FIND("|", Table1[[#This Row],[category]]) + 1) - FIND("|", Table1[[#This Row],[category]]) - 1))</f>
        <v>Headphones,Earbuds&amp;Accessories</v>
      </c>
      <c r="G593" s="5" t="str">
        <f>TRIM(MID(Table1[[#This Row],[category]], FIND("|", Table1[[#This Row],[category]], FIND("|", Table1[[#This Row],[category]]) + 1) + 1, FIND("|", Table1[[#This Row],[category]], FIND("|", Table1[[#This Row],[category]], FIND("|", Table1[[#This Row],[category]]) + 1) + 1) - FIND("|", Table1[[#This Row],[category]], FIND("|", Table1[[#This Row],[category]]) + 1) - 1))</f>
        <v>Headphones</v>
      </c>
      <c r="H593" s="6">
        <v>1299</v>
      </c>
      <c r="I593" s="6">
        <v>2990</v>
      </c>
      <c r="J593" s="7">
        <v>0.56999999999999995</v>
      </c>
      <c r="K593" s="7" t="str">
        <f>IF(Table1[[#This Row],[discount_percentage]]&gt;=50%, "YES", "NO")</f>
        <v>YES</v>
      </c>
      <c r="L593" s="7" t="str">
        <f>IF(Table1[[#This Row],[discount_percentage]]&lt;20%, "&lt;20%", IF(Table1[[#This Row],[discount_percentage]]&lt;=40%, "20%-40%", IF(Table1[[#This Row],[discount_percentage]]&lt;=60%, "41%-60%", IF(Table1[[#This Row],[discount_percentage]]&lt;=80%, "61%-80%", "&gt;80%"))))</f>
        <v>41%-60%</v>
      </c>
      <c r="M593" s="7" t="str">
        <f>IF(Table1[[#This Row],[discounted_price]]&lt;200, "&lt;200", IF(Table1[[#This Row],[discounted_price]]&lt;=500, "200-500", "&gt;500"))</f>
        <v>&gt;500</v>
      </c>
      <c r="N593" s="5">
        <v>3.8</v>
      </c>
      <c r="O593" s="8">
        <v>180998</v>
      </c>
      <c r="P593" s="9" t="str">
        <f>IF(Table1[[#This Row],[rating_count]]&gt;1000, "More than 1000", "Fewer than 1000")</f>
        <v>More than 1000</v>
      </c>
      <c r="Q593" s="8">
        <f>IFERROR( VALUE(Table1[[#This Row],[rating]]) * VALUE((Table1[[#This Row],[rating_count]]/1000)), 0)</f>
        <v>687.79239999999993</v>
      </c>
      <c r="R593" s="6">
        <f>IFERROR( VALUE(Table1[[#This Row],[actual_price]]) * VALUE(Table1[[#This Row],[rating_count]]), 0)</f>
        <v>541184020</v>
      </c>
      <c r="S593" s="5" t="s">
        <v>4867</v>
      </c>
      <c r="T593" s="5" t="s">
        <v>4868</v>
      </c>
      <c r="U593" s="5" t="s">
        <v>4869</v>
      </c>
      <c r="V593" s="5" t="s">
        <v>4870</v>
      </c>
      <c r="W593" s="5" t="s">
        <v>4871</v>
      </c>
      <c r="X593" s="5" t="s">
        <v>13044</v>
      </c>
      <c r="Y593" s="5" t="s">
        <v>4872</v>
      </c>
      <c r="Z593" s="5" t="s">
        <v>4873</v>
      </c>
    </row>
    <row r="594" spans="1:26" ht="15.75">
      <c r="A594" s="5" t="s">
        <v>4874</v>
      </c>
      <c r="B594" s="5" t="s">
        <v>4875</v>
      </c>
      <c r="C594" s="5" t="str">
        <f>LEFT(Table1[[#This Row],[product_name]], 27)</f>
        <v>SKE Bed Study Table Portabl</v>
      </c>
      <c r="D594" s="5" t="s">
        <v>4876</v>
      </c>
      <c r="E594" s="5" t="str">
        <f>TRIM(LEFT(Table1[[#This Row],[category]], FIND("|", Table1[[#This Row],[category]]) - 1))</f>
        <v>Computers&amp;Accessories</v>
      </c>
      <c r="F594" s="5" t="str">
        <f>TRIM(MID(Table1[[#This Row],[category]], FIND("|", Table1[[#This Row],[category]]) + 1, FIND("|", Table1[[#This Row],[category]], FIND("|", Table1[[#This Row],[category]]) + 1) - FIND("|", Table1[[#This Row],[category]]) - 1))</f>
        <v>Accessories&amp;Peripherals</v>
      </c>
      <c r="G594"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594" s="5">
        <v>263</v>
      </c>
      <c r="I594" s="6">
        <v>699</v>
      </c>
      <c r="J594" s="7">
        <v>0.62</v>
      </c>
      <c r="K594" s="7" t="str">
        <f>IF(Table1[[#This Row],[discount_percentage]]&gt;=50%, "YES", "NO")</f>
        <v>YES</v>
      </c>
      <c r="L594" s="7" t="str">
        <f>IF(Table1[[#This Row],[discount_percentage]]&lt;20%, "&lt;20%", IF(Table1[[#This Row],[discount_percentage]]&lt;=40%, "20%-40%", IF(Table1[[#This Row],[discount_percentage]]&lt;=60%, "41%-60%", IF(Table1[[#This Row],[discount_percentage]]&lt;=80%, "61%-80%", "&gt;80%"))))</f>
        <v>61%-80%</v>
      </c>
      <c r="M594" s="7" t="str">
        <f>IF(Table1[[#This Row],[discounted_price]]&lt;200, "&lt;200", IF(Table1[[#This Row],[discounted_price]]&lt;=500, "200-500", "&gt;500"))</f>
        <v>200-500</v>
      </c>
      <c r="N594" s="5">
        <v>3.5</v>
      </c>
      <c r="O594" s="8">
        <v>690</v>
      </c>
      <c r="P594" s="9" t="str">
        <f>IF(Table1[[#This Row],[rating_count]]&gt;1000, "More than 1000", "Fewer than 1000")</f>
        <v>Fewer than 1000</v>
      </c>
      <c r="Q594" s="8">
        <f>IFERROR( VALUE(Table1[[#This Row],[rating]]) * VALUE((Table1[[#This Row],[rating_count]]/1000)), 0)</f>
        <v>2.415</v>
      </c>
      <c r="R594" s="6">
        <f>IFERROR( VALUE(Table1[[#This Row],[actual_price]]) * VALUE(Table1[[#This Row],[rating_count]]), 0)</f>
        <v>482310</v>
      </c>
      <c r="S594" s="5" t="s">
        <v>4877</v>
      </c>
      <c r="T594" s="5" t="s">
        <v>4878</v>
      </c>
      <c r="U594" s="5" t="s">
        <v>4879</v>
      </c>
      <c r="V594" s="5" t="s">
        <v>4880</v>
      </c>
      <c r="W594" s="5" t="s">
        <v>4881</v>
      </c>
      <c r="X594" s="5" t="s">
        <v>4882</v>
      </c>
      <c r="Y594" s="5" t="s">
        <v>4883</v>
      </c>
      <c r="Z594" s="5" t="s">
        <v>4884</v>
      </c>
    </row>
    <row r="595" spans="1:26" ht="15.75">
      <c r="A595" s="5" t="s">
        <v>3022</v>
      </c>
      <c r="B595" s="5" t="s">
        <v>3023</v>
      </c>
      <c r="C595" s="5" t="str">
        <f>LEFT(Table1[[#This Row],[product_name]], 27)</f>
        <v>SanDisk Ultra¬Æ microSDXC‚Ñ</v>
      </c>
      <c r="D595" s="5" t="s">
        <v>3024</v>
      </c>
      <c r="E595" s="5" t="str">
        <f>TRIM(LEFT(Table1[[#This Row],[category]], FIND("|", Table1[[#This Row],[category]]) - 1))</f>
        <v>Electronics</v>
      </c>
      <c r="F595" s="5" t="str">
        <f>TRIM(MID(Table1[[#This Row],[category]], FIND("|", Table1[[#This Row],[category]]) + 1, FIND("|", Table1[[#This Row],[category]], FIND("|", Table1[[#This Row],[category]]) + 1) - FIND("|", Table1[[#This Row],[category]]) - 1))</f>
        <v>Accessories</v>
      </c>
      <c r="G595" s="5" t="str">
        <f>TRIM(MID(Table1[[#This Row],[category]], FIND("|", Table1[[#This Row],[category]], FIND("|", Table1[[#This Row],[category]]) + 1) + 1, FIND("|", Table1[[#This Row],[category]], FIND("|", Table1[[#This Row],[category]], FIND("|", Table1[[#This Row],[category]]) + 1) + 1) - FIND("|", Table1[[#This Row],[category]], FIND("|", Table1[[#This Row],[category]]) + 1) - 1))</f>
        <v>MemoryCards</v>
      </c>
      <c r="H595" s="5">
        <v>569</v>
      </c>
      <c r="I595" s="6">
        <v>1000</v>
      </c>
      <c r="J595" s="7">
        <v>0.43</v>
      </c>
      <c r="K595" s="7" t="str">
        <f>IF(Table1[[#This Row],[discount_percentage]]&gt;=50%, "YES", "NO")</f>
        <v>NO</v>
      </c>
      <c r="L595" s="7" t="str">
        <f>IF(Table1[[#This Row],[discount_percentage]]&lt;20%, "&lt;20%", IF(Table1[[#This Row],[discount_percentage]]&lt;=40%, "20%-40%", IF(Table1[[#This Row],[discount_percentage]]&lt;=60%, "41%-60%", IF(Table1[[#This Row],[discount_percentage]]&lt;=80%, "61%-80%", "&gt;80%"))))</f>
        <v>41%-60%</v>
      </c>
      <c r="M595" s="7" t="str">
        <f>IF(Table1[[#This Row],[discounted_price]]&lt;200, "&lt;200", IF(Table1[[#This Row],[discounted_price]]&lt;=500, "200-500", "&gt;500"))</f>
        <v>&gt;500</v>
      </c>
      <c r="N595" s="5">
        <v>4.4000000000000004</v>
      </c>
      <c r="O595" s="8">
        <v>67262</v>
      </c>
      <c r="P595" s="9" t="str">
        <f>IF(Table1[[#This Row],[rating_count]]&gt;1000, "More than 1000", "Fewer than 1000")</f>
        <v>More than 1000</v>
      </c>
      <c r="Q595" s="8">
        <f>IFERROR( VALUE(Table1[[#This Row],[rating]]) * VALUE((Table1[[#This Row],[rating_count]]/1000)), 0)</f>
        <v>295.95280000000002</v>
      </c>
      <c r="R595" s="6">
        <f>IFERROR( VALUE(Table1[[#This Row],[actual_price]]) * VALUE(Table1[[#This Row],[rating_count]]), 0)</f>
        <v>67262000</v>
      </c>
      <c r="S595" s="5" t="s">
        <v>3025</v>
      </c>
      <c r="T595" s="5" t="s">
        <v>3026</v>
      </c>
      <c r="U595" s="5" t="s">
        <v>3027</v>
      </c>
      <c r="V595" s="5" t="s">
        <v>3028</v>
      </c>
      <c r="W595" s="5" t="s">
        <v>3029</v>
      </c>
      <c r="X595" s="5" t="s">
        <v>3030</v>
      </c>
      <c r="Y595" s="5" t="s">
        <v>4885</v>
      </c>
      <c r="Z595" s="5" t="s">
        <v>4886</v>
      </c>
    </row>
    <row r="596" spans="1:26" ht="15.75">
      <c r="A596" s="5" t="s">
        <v>3033</v>
      </c>
      <c r="B596" s="5" t="s">
        <v>3034</v>
      </c>
      <c r="C596" s="5" t="str">
        <f>LEFT(Table1[[#This Row],[product_name]], 27)</f>
        <v>Noise Pulse Go Buzz Smart W</v>
      </c>
      <c r="D596" s="5" t="s">
        <v>2948</v>
      </c>
      <c r="E596" s="5" t="str">
        <f>TRIM(LEFT(Table1[[#This Row],[category]], FIND("|", Table1[[#This Row],[category]]) - 1))</f>
        <v>Electronics</v>
      </c>
      <c r="F596" s="5" t="str">
        <f>TRIM(MID(Table1[[#This Row],[category]], FIND("|", Table1[[#This Row],[category]]) + 1, FIND("|", Table1[[#This Row],[category]], FIND("|", Table1[[#This Row],[category]]) + 1) - FIND("|", Table1[[#This Row],[category]]) - 1))</f>
        <v>WearableTechnology</v>
      </c>
      <c r="G596" s="5" t="e">
        <f>TRIM(MID(Table1[[#This Row],[category]], FIND("|", Table1[[#This Row],[category]], FIND("|", Table1[[#This Row],[category]]) + 1) + 1, FIND("|", Table1[[#This Row],[category]], FIND("|", Table1[[#This Row],[category]], FIND("|", Table1[[#This Row],[category]]) + 1) + 1) - FIND("|", Table1[[#This Row],[category]], FIND("|", Table1[[#This Row],[category]]) + 1) - 1))</f>
        <v>#VALUE!</v>
      </c>
      <c r="H596" s="6">
        <v>1999</v>
      </c>
      <c r="I596" s="6">
        <v>4999</v>
      </c>
      <c r="J596" s="7">
        <v>0.6</v>
      </c>
      <c r="K596" s="7" t="str">
        <f>IF(Table1[[#This Row],[discount_percentage]]&gt;=50%, "YES", "NO")</f>
        <v>YES</v>
      </c>
      <c r="L596" s="7" t="str">
        <f>IF(Table1[[#This Row],[discount_percentage]]&lt;20%, "&lt;20%", IF(Table1[[#This Row],[discount_percentage]]&lt;=40%, "20%-40%", IF(Table1[[#This Row],[discount_percentage]]&lt;=60%, "41%-60%", IF(Table1[[#This Row],[discount_percentage]]&lt;=80%, "61%-80%", "&gt;80%"))))</f>
        <v>41%-60%</v>
      </c>
      <c r="M596" s="7" t="str">
        <f>IF(Table1[[#This Row],[discounted_price]]&lt;200, "&lt;200", IF(Table1[[#This Row],[discounted_price]]&lt;=500, "200-500", "&gt;500"))</f>
        <v>&gt;500</v>
      </c>
      <c r="N596" s="5">
        <v>4.0999999999999996</v>
      </c>
      <c r="O596" s="8">
        <v>10689</v>
      </c>
      <c r="P596" s="9" t="str">
        <f>IF(Table1[[#This Row],[rating_count]]&gt;1000, "More than 1000", "Fewer than 1000")</f>
        <v>More than 1000</v>
      </c>
      <c r="Q596" s="8">
        <f>IFERROR( VALUE(Table1[[#This Row],[rating]]) * VALUE((Table1[[#This Row],[rating_count]]/1000)), 0)</f>
        <v>43.8249</v>
      </c>
      <c r="R596" s="6">
        <f>IFERROR( VALUE(Table1[[#This Row],[actual_price]]) * VALUE(Table1[[#This Row],[rating_count]]), 0)</f>
        <v>53434311</v>
      </c>
      <c r="S596" s="5" t="s">
        <v>3035</v>
      </c>
      <c r="T596" s="5" t="s">
        <v>3036</v>
      </c>
      <c r="U596" s="5" t="s">
        <v>3037</v>
      </c>
      <c r="V596" s="5" t="s">
        <v>3038</v>
      </c>
      <c r="W596" s="5" t="s">
        <v>3039</v>
      </c>
      <c r="X596" s="5" t="s">
        <v>3040</v>
      </c>
      <c r="Y596" s="5" t="s">
        <v>4887</v>
      </c>
      <c r="Z596" s="5" t="s">
        <v>4888</v>
      </c>
    </row>
    <row r="597" spans="1:26" ht="15.75">
      <c r="A597" s="5" t="s">
        <v>4889</v>
      </c>
      <c r="B597" s="5" t="s">
        <v>4890</v>
      </c>
      <c r="C597" s="5" t="str">
        <f>LEFT(Table1[[#This Row],[product_name]], 27)</f>
        <v>boAt Rockerz 255 Pro+ in-Ea</v>
      </c>
      <c r="D597" s="5" t="s">
        <v>3066</v>
      </c>
      <c r="E597" s="5" t="str">
        <f>TRIM(LEFT(Table1[[#This Row],[category]], FIND("|", Table1[[#This Row],[category]]) - 1))</f>
        <v>Electronics</v>
      </c>
      <c r="F597" s="5" t="str">
        <f>TRIM(MID(Table1[[#This Row],[category]], FIND("|", Table1[[#This Row],[category]]) + 1, FIND("|", Table1[[#This Row],[category]], FIND("|", Table1[[#This Row],[category]]) + 1) - FIND("|", Table1[[#This Row],[category]]) - 1))</f>
        <v>Headphones,Earbuds&amp;Accessories</v>
      </c>
      <c r="G597" s="5" t="str">
        <f>TRIM(MID(Table1[[#This Row],[category]], FIND("|", Table1[[#This Row],[category]], FIND("|", Table1[[#This Row],[category]]) + 1) + 1, FIND("|", Table1[[#This Row],[category]], FIND("|", Table1[[#This Row],[category]], FIND("|", Table1[[#This Row],[category]]) + 1) + 1) - FIND("|", Table1[[#This Row],[category]], FIND("|", Table1[[#This Row],[category]]) + 1) - 1))</f>
        <v>Headphones</v>
      </c>
      <c r="H597" s="6">
        <v>1399</v>
      </c>
      <c r="I597" s="6">
        <v>3990</v>
      </c>
      <c r="J597" s="7">
        <v>0.65</v>
      </c>
      <c r="K597" s="7" t="str">
        <f>IF(Table1[[#This Row],[discount_percentage]]&gt;=50%, "YES", "NO")</f>
        <v>YES</v>
      </c>
      <c r="L597" s="7" t="str">
        <f>IF(Table1[[#This Row],[discount_percentage]]&lt;20%, "&lt;20%", IF(Table1[[#This Row],[discount_percentage]]&lt;=40%, "20%-40%", IF(Table1[[#This Row],[discount_percentage]]&lt;=60%, "41%-60%", IF(Table1[[#This Row],[discount_percentage]]&lt;=80%, "61%-80%", "&gt;80%"))))</f>
        <v>61%-80%</v>
      </c>
      <c r="M597" s="7" t="str">
        <f>IF(Table1[[#This Row],[discounted_price]]&lt;200, "&lt;200", IF(Table1[[#This Row],[discounted_price]]&lt;=500, "200-500", "&gt;500"))</f>
        <v>&gt;500</v>
      </c>
      <c r="N597" s="5">
        <v>4.0999999999999996</v>
      </c>
      <c r="O597" s="8">
        <v>141841</v>
      </c>
      <c r="P597" s="9" t="str">
        <f>IF(Table1[[#This Row],[rating_count]]&gt;1000, "More than 1000", "Fewer than 1000")</f>
        <v>More than 1000</v>
      </c>
      <c r="Q597" s="8">
        <f>IFERROR( VALUE(Table1[[#This Row],[rating]]) * VALUE((Table1[[#This Row],[rating_count]]/1000)), 0)</f>
        <v>581.54809999999998</v>
      </c>
      <c r="R597" s="6">
        <f>IFERROR( VALUE(Table1[[#This Row],[actual_price]]) * VALUE(Table1[[#This Row],[rating_count]]), 0)</f>
        <v>565945590</v>
      </c>
      <c r="S597" s="5" t="s">
        <v>4891</v>
      </c>
      <c r="T597" s="5" t="s">
        <v>4892</v>
      </c>
      <c r="U597" s="5" t="s">
        <v>4893</v>
      </c>
      <c r="V597" s="5" t="s">
        <v>4894</v>
      </c>
      <c r="W597" s="5" t="s">
        <v>4895</v>
      </c>
      <c r="X597" s="5" t="s">
        <v>4896</v>
      </c>
      <c r="Y597" s="5" t="s">
        <v>4897</v>
      </c>
      <c r="Z597" s="5" t="s">
        <v>4898</v>
      </c>
    </row>
    <row r="598" spans="1:26" ht="15.75">
      <c r="A598" s="5" t="s">
        <v>4899</v>
      </c>
      <c r="B598" s="5" t="s">
        <v>4900</v>
      </c>
      <c r="C598" s="5" t="str">
        <f>LEFT(Table1[[#This Row],[product_name]], 27)</f>
        <v>STRIFF Adjustable Laptop Ta</v>
      </c>
      <c r="D598" s="5" t="s">
        <v>4901</v>
      </c>
      <c r="E598" s="5" t="str">
        <f>TRIM(LEFT(Table1[[#This Row],[category]], FIND("|", Table1[[#This Row],[category]]) - 1))</f>
        <v>Computers&amp;Accessories</v>
      </c>
      <c r="F598" s="5" t="str">
        <f>TRIM(MID(Table1[[#This Row],[category]], FIND("|", Table1[[#This Row],[category]]) + 1, FIND("|", Table1[[#This Row],[category]], FIND("|", Table1[[#This Row],[category]]) + 1) - FIND("|", Table1[[#This Row],[category]]) - 1))</f>
        <v>Accessories&amp;Peripherals</v>
      </c>
      <c r="G598"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598" s="5">
        <v>349</v>
      </c>
      <c r="I598" s="6">
        <v>1499</v>
      </c>
      <c r="J598" s="7">
        <v>0.77</v>
      </c>
      <c r="K598" s="7" t="str">
        <f>IF(Table1[[#This Row],[discount_percentage]]&gt;=50%, "YES", "NO")</f>
        <v>YES</v>
      </c>
      <c r="L598" s="7" t="str">
        <f>IF(Table1[[#This Row],[discount_percentage]]&lt;20%, "&lt;20%", IF(Table1[[#This Row],[discount_percentage]]&lt;=40%, "20%-40%", IF(Table1[[#This Row],[discount_percentage]]&lt;=60%, "41%-60%", IF(Table1[[#This Row],[discount_percentage]]&lt;=80%, "61%-80%", "&gt;80%"))))</f>
        <v>61%-80%</v>
      </c>
      <c r="M598" s="7" t="str">
        <f>IF(Table1[[#This Row],[discounted_price]]&lt;200, "&lt;200", IF(Table1[[#This Row],[discounted_price]]&lt;=500, "200-500", "&gt;500"))</f>
        <v>200-500</v>
      </c>
      <c r="N598" s="5">
        <v>4.3</v>
      </c>
      <c r="O598" s="8">
        <v>24791</v>
      </c>
      <c r="P598" s="9" t="str">
        <f>IF(Table1[[#This Row],[rating_count]]&gt;1000, "More than 1000", "Fewer than 1000")</f>
        <v>More than 1000</v>
      </c>
      <c r="Q598" s="8">
        <f>IFERROR( VALUE(Table1[[#This Row],[rating]]) * VALUE((Table1[[#This Row],[rating_count]]/1000)), 0)</f>
        <v>106.60129999999999</v>
      </c>
      <c r="R598" s="6">
        <f>IFERROR( VALUE(Table1[[#This Row],[actual_price]]) * VALUE(Table1[[#This Row],[rating_count]]), 0)</f>
        <v>37161709</v>
      </c>
      <c r="S598" s="5" t="s">
        <v>4902</v>
      </c>
      <c r="T598" s="5" t="s">
        <v>4903</v>
      </c>
      <c r="U598" s="5" t="s">
        <v>4904</v>
      </c>
      <c r="V598" s="5" t="s">
        <v>4905</v>
      </c>
      <c r="W598" s="5" t="s">
        <v>4906</v>
      </c>
      <c r="X598" s="5" t="s">
        <v>4907</v>
      </c>
      <c r="Y598" s="5" t="s">
        <v>4908</v>
      </c>
      <c r="Z598" s="5" t="s">
        <v>4909</v>
      </c>
    </row>
    <row r="599" spans="1:26" ht="15.75">
      <c r="A599" s="5" t="s">
        <v>4910</v>
      </c>
      <c r="B599" s="5" t="s">
        <v>4911</v>
      </c>
      <c r="C599" s="5" t="str">
        <f>LEFT(Table1[[#This Row],[product_name]], 27)</f>
        <v>ZEBRONICS Zeb-Bro in Ear Wi</v>
      </c>
      <c r="D599" s="5" t="s">
        <v>3066</v>
      </c>
      <c r="E599" s="5" t="str">
        <f>TRIM(LEFT(Table1[[#This Row],[category]], FIND("|", Table1[[#This Row],[category]]) - 1))</f>
        <v>Electronics</v>
      </c>
      <c r="F599" s="5" t="str">
        <f>TRIM(MID(Table1[[#This Row],[category]], FIND("|", Table1[[#This Row],[category]]) + 1, FIND("|", Table1[[#This Row],[category]], FIND("|", Table1[[#This Row],[category]]) + 1) - FIND("|", Table1[[#This Row],[category]]) - 1))</f>
        <v>Headphones,Earbuds&amp;Accessories</v>
      </c>
      <c r="G599" s="5" t="str">
        <f>TRIM(MID(Table1[[#This Row],[category]], FIND("|", Table1[[#This Row],[category]], FIND("|", Table1[[#This Row],[category]]) + 1) + 1, FIND("|", Table1[[#This Row],[category]], FIND("|", Table1[[#This Row],[category]], FIND("|", Table1[[#This Row],[category]]) + 1) + 1) - FIND("|", Table1[[#This Row],[category]], FIND("|", Table1[[#This Row],[category]]) + 1) - 1))</f>
        <v>Headphones</v>
      </c>
      <c r="H599" s="5">
        <v>149</v>
      </c>
      <c r="I599" s="6">
        <v>399</v>
      </c>
      <c r="J599" s="7">
        <v>0.63</v>
      </c>
      <c r="K599" s="7" t="str">
        <f>IF(Table1[[#This Row],[discount_percentage]]&gt;=50%, "YES", "NO")</f>
        <v>YES</v>
      </c>
      <c r="L599" s="7" t="str">
        <f>IF(Table1[[#This Row],[discount_percentage]]&lt;20%, "&lt;20%", IF(Table1[[#This Row],[discount_percentage]]&lt;=40%, "20%-40%", IF(Table1[[#This Row],[discount_percentage]]&lt;=60%, "41%-60%", IF(Table1[[#This Row],[discount_percentage]]&lt;=80%, "61%-80%", "&gt;80%"))))</f>
        <v>61%-80%</v>
      </c>
      <c r="M599" s="7" t="str">
        <f>IF(Table1[[#This Row],[discounted_price]]&lt;200, "&lt;200", IF(Table1[[#This Row],[discounted_price]]&lt;=500, "200-500", "&gt;500"))</f>
        <v>&lt;200</v>
      </c>
      <c r="N599" s="5">
        <v>3.5</v>
      </c>
      <c r="O599" s="8">
        <v>21764</v>
      </c>
      <c r="P599" s="9" t="str">
        <f>IF(Table1[[#This Row],[rating_count]]&gt;1000, "More than 1000", "Fewer than 1000")</f>
        <v>More than 1000</v>
      </c>
      <c r="Q599" s="8">
        <f>IFERROR( VALUE(Table1[[#This Row],[rating]]) * VALUE((Table1[[#This Row],[rating_count]]/1000)), 0)</f>
        <v>76.173999999999992</v>
      </c>
      <c r="R599" s="6">
        <f>IFERROR( VALUE(Table1[[#This Row],[actual_price]]) * VALUE(Table1[[#This Row],[rating_count]]), 0)</f>
        <v>8683836</v>
      </c>
      <c r="S599" s="5" t="s">
        <v>4912</v>
      </c>
      <c r="T599" s="5" t="s">
        <v>4913</v>
      </c>
      <c r="U599" s="5" t="s">
        <v>4914</v>
      </c>
      <c r="V599" s="5" t="s">
        <v>4915</v>
      </c>
      <c r="W599" s="5" t="s">
        <v>4916</v>
      </c>
      <c r="X599" s="5" t="s">
        <v>4917</v>
      </c>
      <c r="Y599" s="5" t="s">
        <v>4918</v>
      </c>
      <c r="Z599" s="5" t="s">
        <v>4919</v>
      </c>
    </row>
    <row r="600" spans="1:26" ht="15.75">
      <c r="A600" s="5" t="s">
        <v>3064</v>
      </c>
      <c r="B600" s="5" t="s">
        <v>3065</v>
      </c>
      <c r="C600" s="5" t="str">
        <f>LEFT(Table1[[#This Row],[product_name]], 27)</f>
        <v>JBL C100SI Wired In Ear Hea</v>
      </c>
      <c r="D600" s="5" t="s">
        <v>3066</v>
      </c>
      <c r="E600" s="5" t="str">
        <f>TRIM(LEFT(Table1[[#This Row],[category]], FIND("|", Table1[[#This Row],[category]]) - 1))</f>
        <v>Electronics</v>
      </c>
      <c r="F600" s="5" t="str">
        <f>TRIM(MID(Table1[[#This Row],[category]], FIND("|", Table1[[#This Row],[category]]) + 1, FIND("|", Table1[[#This Row],[category]], FIND("|", Table1[[#This Row],[category]]) + 1) - FIND("|", Table1[[#This Row],[category]]) - 1))</f>
        <v>Headphones,Earbuds&amp;Accessories</v>
      </c>
      <c r="G600" s="5" t="str">
        <f>TRIM(MID(Table1[[#This Row],[category]], FIND("|", Table1[[#This Row],[category]], FIND("|", Table1[[#This Row],[category]]) + 1) + 1, FIND("|", Table1[[#This Row],[category]], FIND("|", Table1[[#This Row],[category]], FIND("|", Table1[[#This Row],[category]]) + 1) + 1) - FIND("|", Table1[[#This Row],[category]], FIND("|", Table1[[#This Row],[category]]) + 1) - 1))</f>
        <v>Headphones</v>
      </c>
      <c r="H600" s="5">
        <v>599</v>
      </c>
      <c r="I600" s="6">
        <v>999</v>
      </c>
      <c r="J600" s="7">
        <v>0.4</v>
      </c>
      <c r="K600" s="7" t="str">
        <f>IF(Table1[[#This Row],[discount_percentage]]&gt;=50%, "YES", "NO")</f>
        <v>NO</v>
      </c>
      <c r="L600" s="7" t="str">
        <f>IF(Table1[[#This Row],[discount_percentage]]&lt;20%, "&lt;20%", IF(Table1[[#This Row],[discount_percentage]]&lt;=40%, "20%-40%", IF(Table1[[#This Row],[discount_percentage]]&lt;=60%, "41%-60%", IF(Table1[[#This Row],[discount_percentage]]&lt;=80%, "61%-80%", "&gt;80%"))))</f>
        <v>20%-40%</v>
      </c>
      <c r="M600" s="7" t="str">
        <f>IF(Table1[[#This Row],[discounted_price]]&lt;200, "&lt;200", IF(Table1[[#This Row],[discounted_price]]&lt;=500, "200-500", "&gt;500"))</f>
        <v>&gt;500</v>
      </c>
      <c r="N600" s="5">
        <v>4.0999999999999996</v>
      </c>
      <c r="O600" s="8">
        <v>192587</v>
      </c>
      <c r="P600" s="9" t="str">
        <f>IF(Table1[[#This Row],[rating_count]]&gt;1000, "More than 1000", "Fewer than 1000")</f>
        <v>More than 1000</v>
      </c>
      <c r="Q600" s="8">
        <f>IFERROR( VALUE(Table1[[#This Row],[rating]]) * VALUE((Table1[[#This Row],[rating_count]]/1000)), 0)</f>
        <v>789.60669999999993</v>
      </c>
      <c r="R600" s="6">
        <f>IFERROR( VALUE(Table1[[#This Row],[actual_price]]) * VALUE(Table1[[#This Row],[rating_count]]), 0)</f>
        <v>192394413</v>
      </c>
      <c r="S600" s="5" t="s">
        <v>3067</v>
      </c>
      <c r="T600" s="5" t="s">
        <v>3068</v>
      </c>
      <c r="U600" s="5" t="s">
        <v>3069</v>
      </c>
      <c r="V600" s="5" t="s">
        <v>3070</v>
      </c>
      <c r="W600" s="5" t="s">
        <v>3071</v>
      </c>
      <c r="X600" s="5" t="s">
        <v>3072</v>
      </c>
      <c r="Y600" s="5" t="s">
        <v>4920</v>
      </c>
      <c r="Z600" s="5" t="s">
        <v>4921</v>
      </c>
    </row>
    <row r="601" spans="1:26" ht="15.75">
      <c r="A601" s="5" t="s">
        <v>4922</v>
      </c>
      <c r="B601" s="5" t="s">
        <v>4923</v>
      </c>
      <c r="C601" s="5" t="str">
        <f>LEFT(Table1[[#This Row],[product_name]], 27)</f>
        <v xml:space="preserve">boAt Rockerz 450 Bluetooth </v>
      </c>
      <c r="D601" s="5" t="s">
        <v>4425</v>
      </c>
      <c r="E601" s="5" t="str">
        <f>TRIM(LEFT(Table1[[#This Row],[category]], FIND("|", Table1[[#This Row],[category]]) - 1))</f>
        <v>Electronics</v>
      </c>
      <c r="F601" s="5" t="str">
        <f>TRIM(MID(Table1[[#This Row],[category]], FIND("|", Table1[[#This Row],[category]]) + 1, FIND("|", Table1[[#This Row],[category]], FIND("|", Table1[[#This Row],[category]]) + 1) - FIND("|", Table1[[#This Row],[category]]) - 1))</f>
        <v>Headphones,Earbuds&amp;Accessories</v>
      </c>
      <c r="G601" s="5" t="str">
        <f>TRIM(MID(Table1[[#This Row],[category]], FIND("|", Table1[[#This Row],[category]], FIND("|", Table1[[#This Row],[category]]) + 1) + 1, FIND("|", Table1[[#This Row],[category]], FIND("|", Table1[[#This Row],[category]], FIND("|", Table1[[#This Row],[category]]) + 1) + 1) - FIND("|", Table1[[#This Row],[category]], FIND("|", Table1[[#This Row],[category]]) + 1) - 1))</f>
        <v>Headphones</v>
      </c>
      <c r="H601" s="6">
        <v>1220</v>
      </c>
      <c r="I601" s="6">
        <v>3990</v>
      </c>
      <c r="J601" s="7">
        <v>0.69</v>
      </c>
      <c r="K601" s="7" t="str">
        <f>IF(Table1[[#This Row],[discount_percentage]]&gt;=50%, "YES", "NO")</f>
        <v>YES</v>
      </c>
      <c r="L601" s="7" t="str">
        <f>IF(Table1[[#This Row],[discount_percentage]]&lt;20%, "&lt;20%", IF(Table1[[#This Row],[discount_percentage]]&lt;=40%, "20%-40%", IF(Table1[[#This Row],[discount_percentage]]&lt;=60%, "41%-60%", IF(Table1[[#This Row],[discount_percentage]]&lt;=80%, "61%-80%", "&gt;80%"))))</f>
        <v>61%-80%</v>
      </c>
      <c r="M601" s="7" t="str">
        <f>IF(Table1[[#This Row],[discounted_price]]&lt;200, "&lt;200", IF(Table1[[#This Row],[discounted_price]]&lt;=500, "200-500", "&gt;500"))</f>
        <v>&gt;500</v>
      </c>
      <c r="N601" s="5">
        <v>4.0999999999999996</v>
      </c>
      <c r="O601" s="8">
        <v>107151</v>
      </c>
      <c r="P601" s="9" t="str">
        <f>IF(Table1[[#This Row],[rating_count]]&gt;1000, "More than 1000", "Fewer than 1000")</f>
        <v>More than 1000</v>
      </c>
      <c r="Q601" s="8">
        <f>IFERROR( VALUE(Table1[[#This Row],[rating]]) * VALUE((Table1[[#This Row],[rating_count]]/1000)), 0)</f>
        <v>439.31909999999993</v>
      </c>
      <c r="R601" s="6">
        <f>IFERROR( VALUE(Table1[[#This Row],[actual_price]]) * VALUE(Table1[[#This Row],[rating_count]]), 0)</f>
        <v>427532490</v>
      </c>
      <c r="S601" s="5" t="s">
        <v>4924</v>
      </c>
      <c r="T601" s="5" t="s">
        <v>4925</v>
      </c>
      <c r="U601" s="5" t="s">
        <v>4926</v>
      </c>
      <c r="V601" s="5" t="s">
        <v>4927</v>
      </c>
      <c r="W601" s="5" t="s">
        <v>4928</v>
      </c>
      <c r="X601" s="5" t="s">
        <v>4929</v>
      </c>
      <c r="Y601" s="5" t="s">
        <v>4930</v>
      </c>
      <c r="Z601" s="5" t="s">
        <v>4931</v>
      </c>
    </row>
    <row r="602" spans="1:26" ht="15.75">
      <c r="A602" s="5" t="s">
        <v>3054</v>
      </c>
      <c r="B602" s="5" t="s">
        <v>3055</v>
      </c>
      <c r="C602" s="5" t="str">
        <f>LEFT(Table1[[#This Row],[product_name]], 27)</f>
        <v>boAt Wave Lite Smartwatch w</v>
      </c>
      <c r="D602" s="5" t="s">
        <v>2948</v>
      </c>
      <c r="E602" s="5" t="str">
        <f>TRIM(LEFT(Table1[[#This Row],[category]], FIND("|", Table1[[#This Row],[category]]) - 1))</f>
        <v>Electronics</v>
      </c>
      <c r="F602" s="5" t="str">
        <f>TRIM(MID(Table1[[#This Row],[category]], FIND("|", Table1[[#This Row],[category]]) + 1, FIND("|", Table1[[#This Row],[category]], FIND("|", Table1[[#This Row],[category]]) + 1) - FIND("|", Table1[[#This Row],[category]]) - 1))</f>
        <v>WearableTechnology</v>
      </c>
      <c r="G602" s="5" t="e">
        <f>TRIM(MID(Table1[[#This Row],[category]], FIND("|", Table1[[#This Row],[category]], FIND("|", Table1[[#This Row],[category]]) + 1) + 1, FIND("|", Table1[[#This Row],[category]], FIND("|", Table1[[#This Row],[category]], FIND("|", Table1[[#This Row],[category]]) + 1) + 1) - FIND("|", Table1[[#This Row],[category]], FIND("|", Table1[[#This Row],[category]]) + 1) - 1))</f>
        <v>#VALUE!</v>
      </c>
      <c r="H602" s="6">
        <v>1499</v>
      </c>
      <c r="I602" s="6">
        <v>6990</v>
      </c>
      <c r="J602" s="7">
        <v>0.79</v>
      </c>
      <c r="K602" s="7" t="str">
        <f>IF(Table1[[#This Row],[discount_percentage]]&gt;=50%, "YES", "NO")</f>
        <v>YES</v>
      </c>
      <c r="L602" s="7" t="str">
        <f>IF(Table1[[#This Row],[discount_percentage]]&lt;20%, "&lt;20%", IF(Table1[[#This Row],[discount_percentage]]&lt;=40%, "20%-40%", IF(Table1[[#This Row],[discount_percentage]]&lt;=60%, "41%-60%", IF(Table1[[#This Row],[discount_percentage]]&lt;=80%, "61%-80%", "&gt;80%"))))</f>
        <v>61%-80%</v>
      </c>
      <c r="M602" s="7" t="str">
        <f>IF(Table1[[#This Row],[discounted_price]]&lt;200, "&lt;200", IF(Table1[[#This Row],[discounted_price]]&lt;=500, "200-500", "&gt;500"))</f>
        <v>&gt;500</v>
      </c>
      <c r="N602" s="5">
        <v>3.9</v>
      </c>
      <c r="O602" s="8">
        <v>21797</v>
      </c>
      <c r="P602" s="9" t="str">
        <f>IF(Table1[[#This Row],[rating_count]]&gt;1000, "More than 1000", "Fewer than 1000")</f>
        <v>More than 1000</v>
      </c>
      <c r="Q602" s="8">
        <f>IFERROR( VALUE(Table1[[#This Row],[rating]]) * VALUE((Table1[[#This Row],[rating_count]]/1000)), 0)</f>
        <v>85.008300000000006</v>
      </c>
      <c r="R602" s="6">
        <f>IFERROR( VALUE(Table1[[#This Row],[actual_price]]) * VALUE(Table1[[#This Row],[rating_count]]), 0)</f>
        <v>152361030</v>
      </c>
      <c r="S602" s="5" t="s">
        <v>3056</v>
      </c>
      <c r="T602" s="5" t="s">
        <v>4932</v>
      </c>
      <c r="U602" s="5" t="s">
        <v>4933</v>
      </c>
      <c r="V602" s="5" t="s">
        <v>4934</v>
      </c>
      <c r="W602" s="5" t="s">
        <v>4935</v>
      </c>
      <c r="X602" s="5" t="s">
        <v>4936</v>
      </c>
      <c r="Y602" s="5" t="s">
        <v>4937</v>
      </c>
      <c r="Z602" s="5" t="s">
        <v>4938</v>
      </c>
    </row>
    <row r="603" spans="1:26" ht="15.75">
      <c r="A603" s="5" t="s">
        <v>4939</v>
      </c>
      <c r="B603" s="5" t="s">
        <v>4940</v>
      </c>
      <c r="C603" s="5" t="str">
        <f>LEFT(Table1[[#This Row],[product_name]], 27)</f>
        <v>JBL C50HI, Wired in Ear Hea</v>
      </c>
      <c r="D603" s="5" t="s">
        <v>3066</v>
      </c>
      <c r="E603" s="5" t="str">
        <f>TRIM(LEFT(Table1[[#This Row],[category]], FIND("|", Table1[[#This Row],[category]]) - 1))</f>
        <v>Electronics</v>
      </c>
      <c r="F603" s="5" t="str">
        <f>TRIM(MID(Table1[[#This Row],[category]], FIND("|", Table1[[#This Row],[category]]) + 1, FIND("|", Table1[[#This Row],[category]], FIND("|", Table1[[#This Row],[category]]) + 1) - FIND("|", Table1[[#This Row],[category]]) - 1))</f>
        <v>Headphones,Earbuds&amp;Accessories</v>
      </c>
      <c r="G603" s="5" t="str">
        <f>TRIM(MID(Table1[[#This Row],[category]], FIND("|", Table1[[#This Row],[category]], FIND("|", Table1[[#This Row],[category]]) + 1) + 1, FIND("|", Table1[[#This Row],[category]], FIND("|", Table1[[#This Row],[category]], FIND("|", Table1[[#This Row],[category]]) + 1) + 1) - FIND("|", Table1[[#This Row],[category]], FIND("|", Table1[[#This Row],[category]]) + 1) - 1))</f>
        <v>Headphones</v>
      </c>
      <c r="H603" s="5">
        <v>499</v>
      </c>
      <c r="I603" s="6">
        <v>999</v>
      </c>
      <c r="J603" s="7">
        <v>0.5</v>
      </c>
      <c r="K603" s="7" t="str">
        <f>IF(Table1[[#This Row],[discount_percentage]]&gt;=50%, "YES", "NO")</f>
        <v>YES</v>
      </c>
      <c r="L603" s="7" t="str">
        <f>IF(Table1[[#This Row],[discount_percentage]]&lt;20%, "&lt;20%", IF(Table1[[#This Row],[discount_percentage]]&lt;=40%, "20%-40%", IF(Table1[[#This Row],[discount_percentage]]&lt;=60%, "41%-60%", IF(Table1[[#This Row],[discount_percentage]]&lt;=80%, "61%-80%", "&gt;80%"))))</f>
        <v>41%-60%</v>
      </c>
      <c r="M603" s="7" t="str">
        <f>IF(Table1[[#This Row],[discounted_price]]&lt;200, "&lt;200", IF(Table1[[#This Row],[discounted_price]]&lt;=500, "200-500", "&gt;500"))</f>
        <v>200-500</v>
      </c>
      <c r="N603" s="5">
        <v>3.9</v>
      </c>
      <c r="O603" s="8">
        <v>92995</v>
      </c>
      <c r="P603" s="9" t="str">
        <f>IF(Table1[[#This Row],[rating_count]]&gt;1000, "More than 1000", "Fewer than 1000")</f>
        <v>More than 1000</v>
      </c>
      <c r="Q603" s="8">
        <f>IFERROR( VALUE(Table1[[#This Row],[rating]]) * VALUE((Table1[[#This Row],[rating_count]]/1000)), 0)</f>
        <v>362.68049999999999</v>
      </c>
      <c r="R603" s="6">
        <f>IFERROR( VALUE(Table1[[#This Row],[actual_price]]) * VALUE(Table1[[#This Row],[rating_count]]), 0)</f>
        <v>92902005</v>
      </c>
      <c r="S603" s="5" t="s">
        <v>4941</v>
      </c>
      <c r="T603" s="5" t="s">
        <v>4942</v>
      </c>
      <c r="U603" s="5" t="s">
        <v>4943</v>
      </c>
      <c r="V603" s="5" t="s">
        <v>4944</v>
      </c>
      <c r="W603" s="5" t="s">
        <v>4945</v>
      </c>
      <c r="X603" s="5" t="s">
        <v>4946</v>
      </c>
      <c r="Y603" s="5" t="s">
        <v>4947</v>
      </c>
      <c r="Z603" s="5" t="s">
        <v>4948</v>
      </c>
    </row>
    <row r="604" spans="1:26" ht="15.75">
      <c r="A604" s="5" t="s">
        <v>4949</v>
      </c>
      <c r="B604" s="5" t="s">
        <v>4950</v>
      </c>
      <c r="C604" s="5" t="str">
        <f>LEFT(Table1[[#This Row],[product_name]], 27)</f>
        <v>LAPSTER Spiral Charger Spir</v>
      </c>
      <c r="D604" s="5" t="s">
        <v>3519</v>
      </c>
      <c r="E604" s="5" t="str">
        <f>TRIM(LEFT(Table1[[#This Row],[category]], FIND("|", Table1[[#This Row],[category]]) - 1))</f>
        <v>Computers&amp;Accessories</v>
      </c>
      <c r="F604" s="5" t="str">
        <f>TRIM(MID(Table1[[#This Row],[category]], FIND("|", Table1[[#This Row],[category]]) + 1, FIND("|", Table1[[#This Row],[category]], FIND("|", Table1[[#This Row],[category]]) + 1) - FIND("|", Table1[[#This Row],[category]]) - 1))</f>
        <v>Accessories&amp;Peripherals</v>
      </c>
      <c r="G60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04" s="5">
        <v>99</v>
      </c>
      <c r="I604" s="6">
        <v>999</v>
      </c>
      <c r="J604" s="7">
        <v>0.9</v>
      </c>
      <c r="K604" s="7" t="str">
        <f>IF(Table1[[#This Row],[discount_percentage]]&gt;=50%, "YES", "NO")</f>
        <v>YES</v>
      </c>
      <c r="L604" s="7" t="str">
        <f>IF(Table1[[#This Row],[discount_percentage]]&lt;20%, "&lt;20%", IF(Table1[[#This Row],[discount_percentage]]&lt;=40%, "20%-40%", IF(Table1[[#This Row],[discount_percentage]]&lt;=60%, "41%-60%", IF(Table1[[#This Row],[discount_percentage]]&lt;=80%, "61%-80%", "&gt;80%"))))</f>
        <v>&gt;80%</v>
      </c>
      <c r="M604" s="7" t="str">
        <f>IF(Table1[[#This Row],[discounted_price]]&lt;200, "&lt;200", IF(Table1[[#This Row],[discounted_price]]&lt;=500, "200-500", "&gt;500"))</f>
        <v>&lt;200</v>
      </c>
      <c r="N604" s="5">
        <v>4.0999999999999996</v>
      </c>
      <c r="O604" s="8">
        <v>8751</v>
      </c>
      <c r="P604" s="9" t="str">
        <f>IF(Table1[[#This Row],[rating_count]]&gt;1000, "More than 1000", "Fewer than 1000")</f>
        <v>More than 1000</v>
      </c>
      <c r="Q604" s="8">
        <f>IFERROR( VALUE(Table1[[#This Row],[rating]]) * VALUE((Table1[[#This Row],[rating_count]]/1000)), 0)</f>
        <v>35.879099999999994</v>
      </c>
      <c r="R604" s="6">
        <f>IFERROR( VALUE(Table1[[#This Row],[actual_price]]) * VALUE(Table1[[#This Row],[rating_count]]), 0)</f>
        <v>8742249</v>
      </c>
      <c r="S604" s="5" t="s">
        <v>4612</v>
      </c>
      <c r="T604" s="5" t="s">
        <v>4951</v>
      </c>
      <c r="U604" s="5" t="s">
        <v>4952</v>
      </c>
      <c r="V604" s="5" t="s">
        <v>4953</v>
      </c>
      <c r="W604" s="5" t="s">
        <v>4954</v>
      </c>
      <c r="X604" s="5" t="s">
        <v>4955</v>
      </c>
      <c r="Y604" s="5" t="s">
        <v>4956</v>
      </c>
      <c r="Z604" s="5" t="s">
        <v>4957</v>
      </c>
    </row>
    <row r="605" spans="1:26" ht="15.75">
      <c r="A605" s="5" t="s">
        <v>3105</v>
      </c>
      <c r="B605" s="5" t="s">
        <v>3106</v>
      </c>
      <c r="C605" s="5" t="str">
        <f>LEFT(Table1[[#This Row],[product_name]], 27)</f>
        <v>pTron Bullet Pro 36W PD Qui</v>
      </c>
      <c r="D605" s="5" t="s">
        <v>3107</v>
      </c>
      <c r="E605" s="5" t="str">
        <f>TRIM(LEFT(Table1[[#This Row],[category]], FIND("|", Table1[[#This Row],[category]]) - 1))</f>
        <v>Electronics</v>
      </c>
      <c r="F605" s="5" t="str">
        <f>TRIM(MID(Table1[[#This Row],[category]], FIND("|", Table1[[#This Row],[category]]) + 1, FIND("|", Table1[[#This Row],[category]], FIND("|", Table1[[#This Row],[category]]) + 1) - FIND("|", Table1[[#This Row],[category]]) - 1))</f>
        <v>Mobiles&amp;Accessories</v>
      </c>
      <c r="G60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605" s="5">
        <v>349</v>
      </c>
      <c r="I605" s="6">
        <v>1299</v>
      </c>
      <c r="J605" s="7">
        <v>0.73</v>
      </c>
      <c r="K605" s="7" t="str">
        <f>IF(Table1[[#This Row],[discount_percentage]]&gt;=50%, "YES", "NO")</f>
        <v>YES</v>
      </c>
      <c r="L605" s="7" t="str">
        <f>IF(Table1[[#This Row],[discount_percentage]]&lt;20%, "&lt;20%", IF(Table1[[#This Row],[discount_percentage]]&lt;=40%, "20%-40%", IF(Table1[[#This Row],[discount_percentage]]&lt;=60%, "41%-60%", IF(Table1[[#This Row],[discount_percentage]]&lt;=80%, "61%-80%", "&gt;80%"))))</f>
        <v>61%-80%</v>
      </c>
      <c r="M605" s="7" t="str">
        <f>IF(Table1[[#This Row],[discounted_price]]&lt;200, "&lt;200", IF(Table1[[#This Row],[discounted_price]]&lt;=500, "200-500", "&gt;500"))</f>
        <v>200-500</v>
      </c>
      <c r="N605" s="5">
        <v>4</v>
      </c>
      <c r="O605" s="8">
        <v>14283</v>
      </c>
      <c r="P605" s="9" t="str">
        <f>IF(Table1[[#This Row],[rating_count]]&gt;1000, "More than 1000", "Fewer than 1000")</f>
        <v>More than 1000</v>
      </c>
      <c r="Q605" s="8">
        <f>IFERROR( VALUE(Table1[[#This Row],[rating]]) * VALUE((Table1[[#This Row],[rating_count]]/1000)), 0)</f>
        <v>57.131999999999998</v>
      </c>
      <c r="R605" s="6">
        <f>IFERROR( VALUE(Table1[[#This Row],[actual_price]]) * VALUE(Table1[[#This Row],[rating_count]]), 0)</f>
        <v>18553617</v>
      </c>
      <c r="S605" s="5" t="s">
        <v>3108</v>
      </c>
      <c r="T605" s="5" t="s">
        <v>3109</v>
      </c>
      <c r="U605" s="5" t="s">
        <v>3110</v>
      </c>
      <c r="V605" s="5" t="s">
        <v>3111</v>
      </c>
      <c r="W605" s="5" t="s">
        <v>3112</v>
      </c>
      <c r="X605" s="5" t="s">
        <v>3113</v>
      </c>
      <c r="Y605" s="5" t="s">
        <v>4958</v>
      </c>
      <c r="Z605" s="5" t="s">
        <v>4959</v>
      </c>
    </row>
    <row r="606" spans="1:26" ht="15.75">
      <c r="A606" s="5" t="s">
        <v>4960</v>
      </c>
      <c r="B606" s="5" t="s">
        <v>4961</v>
      </c>
      <c r="C606" s="5" t="str">
        <f>LEFT(Table1[[#This Row],[product_name]], 27)</f>
        <v>HP v236w USB 2.0 64GB Pen D</v>
      </c>
      <c r="D606" s="5" t="s">
        <v>4834</v>
      </c>
      <c r="E606" s="5" t="str">
        <f>TRIM(LEFT(Table1[[#This Row],[category]], FIND("|", Table1[[#This Row],[category]]) - 1))</f>
        <v>Computers&amp;Accessories</v>
      </c>
      <c r="F606" s="5" t="str">
        <f>TRIM(MID(Table1[[#This Row],[category]], FIND("|", Table1[[#This Row],[category]]) + 1, FIND("|", Table1[[#This Row],[category]], FIND("|", Table1[[#This Row],[category]]) + 1) - FIND("|", Table1[[#This Row],[category]]) - 1))</f>
        <v>ExternalDevices&amp;DataStorage</v>
      </c>
      <c r="G606" s="5" t="e">
        <f>TRIM(MID(Table1[[#This Row],[category]], FIND("|", Table1[[#This Row],[category]], FIND("|", Table1[[#This Row],[category]]) + 1) + 1, FIND("|", Table1[[#This Row],[category]], FIND("|", Table1[[#This Row],[category]], FIND("|", Table1[[#This Row],[category]]) + 1) + 1) - FIND("|", Table1[[#This Row],[category]], FIND("|", Table1[[#This Row],[category]]) + 1) - 1))</f>
        <v>#VALUE!</v>
      </c>
      <c r="H606" s="5">
        <v>475</v>
      </c>
      <c r="I606" s="6">
        <v>1500</v>
      </c>
      <c r="J606" s="7">
        <v>0.68</v>
      </c>
      <c r="K606" s="7" t="str">
        <f>IF(Table1[[#This Row],[discount_percentage]]&gt;=50%, "YES", "NO")</f>
        <v>YES</v>
      </c>
      <c r="L606" s="7" t="str">
        <f>IF(Table1[[#This Row],[discount_percentage]]&lt;20%, "&lt;20%", IF(Table1[[#This Row],[discount_percentage]]&lt;=40%, "20%-40%", IF(Table1[[#This Row],[discount_percentage]]&lt;=60%, "41%-60%", IF(Table1[[#This Row],[discount_percentage]]&lt;=80%, "61%-80%", "&gt;80%"))))</f>
        <v>61%-80%</v>
      </c>
      <c r="M606" s="7" t="str">
        <f>IF(Table1[[#This Row],[discounted_price]]&lt;200, "&lt;200", IF(Table1[[#This Row],[discounted_price]]&lt;=500, "200-500", "&gt;500"))</f>
        <v>200-500</v>
      </c>
      <c r="N606" s="5">
        <v>4.2</v>
      </c>
      <c r="O606" s="8">
        <v>64273</v>
      </c>
      <c r="P606" s="9" t="str">
        <f>IF(Table1[[#This Row],[rating_count]]&gt;1000, "More than 1000", "Fewer than 1000")</f>
        <v>More than 1000</v>
      </c>
      <c r="Q606" s="8">
        <f>IFERROR( VALUE(Table1[[#This Row],[rating]]) * VALUE((Table1[[#This Row],[rating_count]]/1000)), 0)</f>
        <v>269.94659999999999</v>
      </c>
      <c r="R606" s="6">
        <f>IFERROR( VALUE(Table1[[#This Row],[actual_price]]) * VALUE(Table1[[#This Row],[rating_count]]), 0)</f>
        <v>96409500</v>
      </c>
      <c r="S606" s="5" t="s">
        <v>4962</v>
      </c>
      <c r="T606" s="5" t="s">
        <v>4963</v>
      </c>
      <c r="U606" s="5" t="s">
        <v>4964</v>
      </c>
      <c r="V606" s="5" t="s">
        <v>4965</v>
      </c>
      <c r="W606" s="5" t="s">
        <v>4966</v>
      </c>
      <c r="X606" s="5" t="s">
        <v>4967</v>
      </c>
      <c r="Y606" s="5" t="s">
        <v>4968</v>
      </c>
      <c r="Z606" s="5" t="s">
        <v>4969</v>
      </c>
    </row>
    <row r="607" spans="1:26" ht="15.75">
      <c r="A607" s="5" t="s">
        <v>4970</v>
      </c>
      <c r="B607" s="5" t="s">
        <v>4971</v>
      </c>
      <c r="C607" s="5" t="str">
        <f>LEFT(Table1[[#This Row],[product_name]], 27)</f>
        <v>HP X1000 Wired USB Mouse wi</v>
      </c>
      <c r="D607" s="5" t="s">
        <v>4845</v>
      </c>
      <c r="E607" s="5" t="str">
        <f>TRIM(LEFT(Table1[[#This Row],[category]], FIND("|", Table1[[#This Row],[category]]) - 1))</f>
        <v>Computers&amp;Accessories</v>
      </c>
      <c r="F607" s="5" t="str">
        <f>TRIM(MID(Table1[[#This Row],[category]], FIND("|", Table1[[#This Row],[category]]) + 1, FIND("|", Table1[[#This Row],[category]], FIND("|", Table1[[#This Row],[category]]) + 1) - FIND("|", Table1[[#This Row],[category]]) - 1))</f>
        <v>Accessories&amp;Peripherals</v>
      </c>
      <c r="G60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07" s="5">
        <v>269</v>
      </c>
      <c r="I607" s="6">
        <v>649</v>
      </c>
      <c r="J607" s="7">
        <v>0.59</v>
      </c>
      <c r="K607" s="7" t="str">
        <f>IF(Table1[[#This Row],[discount_percentage]]&gt;=50%, "YES", "NO")</f>
        <v>YES</v>
      </c>
      <c r="L607" s="7" t="str">
        <f>IF(Table1[[#This Row],[discount_percentage]]&lt;20%, "&lt;20%", IF(Table1[[#This Row],[discount_percentage]]&lt;=40%, "20%-40%", IF(Table1[[#This Row],[discount_percentage]]&lt;=60%, "41%-60%", IF(Table1[[#This Row],[discount_percentage]]&lt;=80%, "61%-80%", "&gt;80%"))))</f>
        <v>41%-60%</v>
      </c>
      <c r="M607" s="7" t="str">
        <f>IF(Table1[[#This Row],[discounted_price]]&lt;200, "&lt;200", IF(Table1[[#This Row],[discounted_price]]&lt;=500, "200-500", "&gt;500"))</f>
        <v>200-500</v>
      </c>
      <c r="N607" s="5">
        <v>4.3</v>
      </c>
      <c r="O607" s="8">
        <v>54315</v>
      </c>
      <c r="P607" s="9" t="str">
        <f>IF(Table1[[#This Row],[rating_count]]&gt;1000, "More than 1000", "Fewer than 1000")</f>
        <v>More than 1000</v>
      </c>
      <c r="Q607" s="8">
        <f>IFERROR( VALUE(Table1[[#This Row],[rating]]) * VALUE((Table1[[#This Row],[rating_count]]/1000)), 0)</f>
        <v>233.55449999999999</v>
      </c>
      <c r="R607" s="6">
        <f>IFERROR( VALUE(Table1[[#This Row],[actual_price]]) * VALUE(Table1[[#This Row],[rating_count]]), 0)</f>
        <v>35250435</v>
      </c>
      <c r="S607" s="5" t="s">
        <v>4972</v>
      </c>
      <c r="T607" s="5" t="s">
        <v>4973</v>
      </c>
      <c r="U607" s="5" t="s">
        <v>4974</v>
      </c>
      <c r="V607" s="5" t="s">
        <v>4975</v>
      </c>
      <c r="W607" s="5" t="s">
        <v>4976</v>
      </c>
      <c r="X607" s="5" t="s">
        <v>4977</v>
      </c>
      <c r="Y607" s="5" t="s">
        <v>4978</v>
      </c>
      <c r="Z607" s="5" t="s">
        <v>4979</v>
      </c>
    </row>
    <row r="608" spans="1:26" ht="15.75">
      <c r="A608" s="5" t="s">
        <v>4980</v>
      </c>
      <c r="B608" s="5" t="s">
        <v>4981</v>
      </c>
      <c r="C608" s="5" t="str">
        <f>LEFT(Table1[[#This Row],[product_name]], 27)</f>
        <v>Portronics Toad 23 Wireless</v>
      </c>
      <c r="D608" s="5" t="s">
        <v>4845</v>
      </c>
      <c r="E608" s="5" t="str">
        <f>TRIM(LEFT(Table1[[#This Row],[category]], FIND("|", Table1[[#This Row],[category]]) - 1))</f>
        <v>Computers&amp;Accessories</v>
      </c>
      <c r="F608" s="5" t="str">
        <f>TRIM(MID(Table1[[#This Row],[category]], FIND("|", Table1[[#This Row],[category]]) + 1, FIND("|", Table1[[#This Row],[category]], FIND("|", Table1[[#This Row],[category]]) + 1) - FIND("|", Table1[[#This Row],[category]]) - 1))</f>
        <v>Accessories&amp;Peripherals</v>
      </c>
      <c r="G60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08" s="5">
        <v>299</v>
      </c>
      <c r="I608" s="6">
        <v>599</v>
      </c>
      <c r="J608" s="7">
        <v>0.5</v>
      </c>
      <c r="K608" s="7" t="str">
        <f>IF(Table1[[#This Row],[discount_percentage]]&gt;=50%, "YES", "NO")</f>
        <v>YES</v>
      </c>
      <c r="L608" s="7" t="str">
        <f>IF(Table1[[#This Row],[discount_percentage]]&lt;20%, "&lt;20%", IF(Table1[[#This Row],[discount_percentage]]&lt;=40%, "20%-40%", IF(Table1[[#This Row],[discount_percentage]]&lt;=60%, "41%-60%", IF(Table1[[#This Row],[discount_percentage]]&lt;=80%, "61%-80%", "&gt;80%"))))</f>
        <v>41%-60%</v>
      </c>
      <c r="M608" s="7" t="str">
        <f>IF(Table1[[#This Row],[discounted_price]]&lt;200, "&lt;200", IF(Table1[[#This Row],[discounted_price]]&lt;=500, "200-500", "&gt;500"))</f>
        <v>200-500</v>
      </c>
      <c r="N608" s="5">
        <v>4.0999999999999996</v>
      </c>
      <c r="O608" s="8">
        <v>1597</v>
      </c>
      <c r="P608" s="9" t="str">
        <f>IF(Table1[[#This Row],[rating_count]]&gt;1000, "More than 1000", "Fewer than 1000")</f>
        <v>More than 1000</v>
      </c>
      <c r="Q608" s="8">
        <f>IFERROR( VALUE(Table1[[#This Row],[rating]]) * VALUE((Table1[[#This Row],[rating_count]]/1000)), 0)</f>
        <v>6.547699999999999</v>
      </c>
      <c r="R608" s="6">
        <f>IFERROR( VALUE(Table1[[#This Row],[actual_price]]) * VALUE(Table1[[#This Row],[rating_count]]), 0)</f>
        <v>956603</v>
      </c>
      <c r="S608" s="5" t="s">
        <v>4982</v>
      </c>
      <c r="T608" s="5" t="s">
        <v>4983</v>
      </c>
      <c r="U608" s="5" t="s">
        <v>4984</v>
      </c>
      <c r="V608" s="5" t="s">
        <v>4985</v>
      </c>
      <c r="W608" s="5" t="s">
        <v>4986</v>
      </c>
      <c r="X608" s="5" t="s">
        <v>4987</v>
      </c>
      <c r="Y608" s="5" t="s">
        <v>4988</v>
      </c>
      <c r="Z608" s="5" t="s">
        <v>4989</v>
      </c>
    </row>
    <row r="609" spans="1:26" ht="15.75">
      <c r="A609" s="5" t="s">
        <v>3171</v>
      </c>
      <c r="B609" s="5" t="s">
        <v>3172</v>
      </c>
      <c r="C609" s="5" t="str">
        <f>LEFT(Table1[[#This Row],[product_name]], 27)</f>
        <v xml:space="preserve">Noise ColorFit Pulse Grand </v>
      </c>
      <c r="D609" s="5" t="s">
        <v>2948</v>
      </c>
      <c r="E609" s="5" t="str">
        <f>TRIM(LEFT(Table1[[#This Row],[category]], FIND("|", Table1[[#This Row],[category]]) - 1))</f>
        <v>Electronics</v>
      </c>
      <c r="F609" s="5" t="str">
        <f>TRIM(MID(Table1[[#This Row],[category]], FIND("|", Table1[[#This Row],[category]]) + 1, FIND("|", Table1[[#This Row],[category]], FIND("|", Table1[[#This Row],[category]]) + 1) - FIND("|", Table1[[#This Row],[category]]) - 1))</f>
        <v>WearableTechnology</v>
      </c>
      <c r="G609" s="5" t="e">
        <f>TRIM(MID(Table1[[#This Row],[category]], FIND("|", Table1[[#This Row],[category]], FIND("|", Table1[[#This Row],[category]]) + 1) + 1, FIND("|", Table1[[#This Row],[category]], FIND("|", Table1[[#This Row],[category]], FIND("|", Table1[[#This Row],[category]]) + 1) + 1) - FIND("|", Table1[[#This Row],[category]], FIND("|", Table1[[#This Row],[category]]) + 1) - 1))</f>
        <v>#VALUE!</v>
      </c>
      <c r="H609" s="6">
        <v>1599</v>
      </c>
      <c r="I609" s="6">
        <v>3999</v>
      </c>
      <c r="J609" s="7">
        <v>0.6</v>
      </c>
      <c r="K609" s="7" t="str">
        <f>IF(Table1[[#This Row],[discount_percentage]]&gt;=50%, "YES", "NO")</f>
        <v>YES</v>
      </c>
      <c r="L609" s="7" t="str">
        <f>IF(Table1[[#This Row],[discount_percentage]]&lt;20%, "&lt;20%", IF(Table1[[#This Row],[discount_percentage]]&lt;=40%, "20%-40%", IF(Table1[[#This Row],[discount_percentage]]&lt;=60%, "41%-60%", IF(Table1[[#This Row],[discount_percentage]]&lt;=80%, "61%-80%", "&gt;80%"))))</f>
        <v>41%-60%</v>
      </c>
      <c r="M609" s="7" t="str">
        <f>IF(Table1[[#This Row],[discounted_price]]&lt;200, "&lt;200", IF(Table1[[#This Row],[discounted_price]]&lt;=500, "200-500", "&gt;500"))</f>
        <v>&gt;500</v>
      </c>
      <c r="N609" s="5">
        <v>4</v>
      </c>
      <c r="O609" s="8">
        <v>30254</v>
      </c>
      <c r="P609" s="9" t="str">
        <f>IF(Table1[[#This Row],[rating_count]]&gt;1000, "More than 1000", "Fewer than 1000")</f>
        <v>More than 1000</v>
      </c>
      <c r="Q609" s="8">
        <f>IFERROR( VALUE(Table1[[#This Row],[rating]]) * VALUE((Table1[[#This Row],[rating_count]]/1000)), 0)</f>
        <v>121.01600000000001</v>
      </c>
      <c r="R609" s="6">
        <f>IFERROR( VALUE(Table1[[#This Row],[actual_price]]) * VALUE(Table1[[#This Row],[rating_count]]), 0)</f>
        <v>120985746</v>
      </c>
      <c r="S609" s="5" t="s">
        <v>3173</v>
      </c>
      <c r="T609" s="5" t="s">
        <v>4724</v>
      </c>
      <c r="U609" s="5" t="s">
        <v>4725</v>
      </c>
      <c r="V609" s="5" t="s">
        <v>4726</v>
      </c>
      <c r="W609" s="5" t="s">
        <v>4727</v>
      </c>
      <c r="X609" s="5" t="s">
        <v>4728</v>
      </c>
      <c r="Y609" s="5" t="s">
        <v>4990</v>
      </c>
      <c r="Z609" s="5" t="s">
        <v>4991</v>
      </c>
    </row>
    <row r="610" spans="1:26" ht="15.75">
      <c r="A610" s="5" t="s">
        <v>3181</v>
      </c>
      <c r="B610" s="5" t="s">
        <v>3182</v>
      </c>
      <c r="C610" s="5" t="str">
        <f>LEFT(Table1[[#This Row],[product_name]], 27)</f>
        <v>Fire-Boltt Ninja 3 Smartwat</v>
      </c>
      <c r="D610" s="5" t="s">
        <v>2948</v>
      </c>
      <c r="E610" s="5" t="str">
        <f>TRIM(LEFT(Table1[[#This Row],[category]], FIND("|", Table1[[#This Row],[category]]) - 1))</f>
        <v>Electronics</v>
      </c>
      <c r="F610" s="5" t="str">
        <f>TRIM(MID(Table1[[#This Row],[category]], FIND("|", Table1[[#This Row],[category]]) + 1, FIND("|", Table1[[#This Row],[category]], FIND("|", Table1[[#This Row],[category]]) + 1) - FIND("|", Table1[[#This Row],[category]]) - 1))</f>
        <v>WearableTechnology</v>
      </c>
      <c r="G610" s="5" t="e">
        <f>TRIM(MID(Table1[[#This Row],[category]], FIND("|", Table1[[#This Row],[category]], FIND("|", Table1[[#This Row],[category]]) + 1) + 1, FIND("|", Table1[[#This Row],[category]], FIND("|", Table1[[#This Row],[category]], FIND("|", Table1[[#This Row],[category]]) + 1) + 1) - FIND("|", Table1[[#This Row],[category]], FIND("|", Table1[[#This Row],[category]]) + 1) - 1))</f>
        <v>#VALUE!</v>
      </c>
      <c r="H610" s="6">
        <v>1499</v>
      </c>
      <c r="I610" s="6">
        <v>7999</v>
      </c>
      <c r="J610" s="7">
        <v>0.81</v>
      </c>
      <c r="K610" s="7" t="str">
        <f>IF(Table1[[#This Row],[discount_percentage]]&gt;=50%, "YES", "NO")</f>
        <v>YES</v>
      </c>
      <c r="L610" s="7" t="str">
        <f>IF(Table1[[#This Row],[discount_percentage]]&lt;20%, "&lt;20%", IF(Table1[[#This Row],[discount_percentage]]&lt;=40%, "20%-40%", IF(Table1[[#This Row],[discount_percentage]]&lt;=60%, "41%-60%", IF(Table1[[#This Row],[discount_percentage]]&lt;=80%, "61%-80%", "&gt;80%"))))</f>
        <v>&gt;80%</v>
      </c>
      <c r="M610" s="7" t="str">
        <f>IF(Table1[[#This Row],[discounted_price]]&lt;200, "&lt;200", IF(Table1[[#This Row],[discounted_price]]&lt;=500, "200-500", "&gt;500"))</f>
        <v>&gt;500</v>
      </c>
      <c r="N610" s="5">
        <v>4.2</v>
      </c>
      <c r="O610" s="8">
        <v>22638</v>
      </c>
      <c r="P610" s="9" t="str">
        <f>IF(Table1[[#This Row],[rating_count]]&gt;1000, "More than 1000", "Fewer than 1000")</f>
        <v>More than 1000</v>
      </c>
      <c r="Q610" s="8">
        <f>IFERROR( VALUE(Table1[[#This Row],[rating]]) * VALUE((Table1[[#This Row],[rating_count]]/1000)), 0)</f>
        <v>95.079600000000013</v>
      </c>
      <c r="R610" s="6">
        <f>IFERROR( VALUE(Table1[[#This Row],[actual_price]]) * VALUE(Table1[[#This Row],[rating_count]]), 0)</f>
        <v>181081362</v>
      </c>
      <c r="S610" s="5" t="s">
        <v>3183</v>
      </c>
      <c r="T610" s="5" t="s">
        <v>3184</v>
      </c>
      <c r="U610" s="5" t="s">
        <v>3185</v>
      </c>
      <c r="V610" s="5" t="s">
        <v>3186</v>
      </c>
      <c r="W610" s="5" t="s">
        <v>3187</v>
      </c>
      <c r="X610" s="5" t="s">
        <v>3188</v>
      </c>
      <c r="Y610" s="5" t="s">
        <v>4992</v>
      </c>
      <c r="Z610" s="5" t="s">
        <v>4993</v>
      </c>
    </row>
    <row r="611" spans="1:26" ht="15.75">
      <c r="A611" s="5" t="s">
        <v>4994</v>
      </c>
      <c r="B611" s="5" t="s">
        <v>4995</v>
      </c>
      <c r="C611" s="5" t="str">
        <f>LEFT(Table1[[#This Row],[product_name]], 27)</f>
        <v>Boult Audio BassBuds X1 in-</v>
      </c>
      <c r="D611" s="5" t="s">
        <v>3066</v>
      </c>
      <c r="E611" s="5" t="str">
        <f>TRIM(LEFT(Table1[[#This Row],[category]], FIND("|", Table1[[#This Row],[category]]) - 1))</f>
        <v>Electronics</v>
      </c>
      <c r="F611" s="5" t="str">
        <f>TRIM(MID(Table1[[#This Row],[category]], FIND("|", Table1[[#This Row],[category]]) + 1, FIND("|", Table1[[#This Row],[category]], FIND("|", Table1[[#This Row],[category]]) + 1) - FIND("|", Table1[[#This Row],[category]]) - 1))</f>
        <v>Headphones,Earbuds&amp;Accessories</v>
      </c>
      <c r="G611" s="5" t="str">
        <f>TRIM(MID(Table1[[#This Row],[category]], FIND("|", Table1[[#This Row],[category]], FIND("|", Table1[[#This Row],[category]]) + 1) + 1, FIND("|", Table1[[#This Row],[category]], FIND("|", Table1[[#This Row],[category]], FIND("|", Table1[[#This Row],[category]]) + 1) + 1) - FIND("|", Table1[[#This Row],[category]], FIND("|", Table1[[#This Row],[category]]) + 1) - 1))</f>
        <v>Headphones</v>
      </c>
      <c r="H611" s="5">
        <v>329</v>
      </c>
      <c r="I611" s="6">
        <v>999</v>
      </c>
      <c r="J611" s="7">
        <v>0.67</v>
      </c>
      <c r="K611" s="7" t="str">
        <f>IF(Table1[[#This Row],[discount_percentage]]&gt;=50%, "YES", "NO")</f>
        <v>YES</v>
      </c>
      <c r="L611" s="7" t="str">
        <f>IF(Table1[[#This Row],[discount_percentage]]&lt;20%, "&lt;20%", IF(Table1[[#This Row],[discount_percentage]]&lt;=40%, "20%-40%", IF(Table1[[#This Row],[discount_percentage]]&lt;=60%, "41%-60%", IF(Table1[[#This Row],[discount_percentage]]&lt;=80%, "61%-80%", "&gt;80%"))))</f>
        <v>61%-80%</v>
      </c>
      <c r="M611" s="7" t="str">
        <f>IF(Table1[[#This Row],[discounted_price]]&lt;200, "&lt;200", IF(Table1[[#This Row],[discounted_price]]&lt;=500, "200-500", "&gt;500"))</f>
        <v>200-500</v>
      </c>
      <c r="N611" s="5">
        <v>3.9</v>
      </c>
      <c r="O611" s="8">
        <v>77027</v>
      </c>
      <c r="P611" s="9" t="str">
        <f>IF(Table1[[#This Row],[rating_count]]&gt;1000, "More than 1000", "Fewer than 1000")</f>
        <v>More than 1000</v>
      </c>
      <c r="Q611" s="8">
        <f>IFERROR( VALUE(Table1[[#This Row],[rating]]) * VALUE((Table1[[#This Row],[rating_count]]/1000)), 0)</f>
        <v>300.40530000000001</v>
      </c>
      <c r="R611" s="6">
        <f>IFERROR( VALUE(Table1[[#This Row],[actual_price]]) * VALUE(Table1[[#This Row],[rating_count]]), 0)</f>
        <v>76949973</v>
      </c>
      <c r="S611" s="5" t="s">
        <v>4996</v>
      </c>
      <c r="T611" s="5" t="s">
        <v>4997</v>
      </c>
      <c r="U611" s="5" t="s">
        <v>4998</v>
      </c>
      <c r="V611" s="5" t="s">
        <v>4999</v>
      </c>
      <c r="W611" s="5" t="s">
        <v>5000</v>
      </c>
      <c r="X611" s="5" t="s">
        <v>5001</v>
      </c>
      <c r="Y611" s="5" t="s">
        <v>5002</v>
      </c>
      <c r="Z611" s="5" t="s">
        <v>5003</v>
      </c>
    </row>
    <row r="612" spans="1:26" ht="15.75">
      <c r="A612" s="5" t="s">
        <v>5004</v>
      </c>
      <c r="B612" s="5" t="s">
        <v>5005</v>
      </c>
      <c r="C612" s="5" t="str">
        <f>LEFT(Table1[[#This Row],[product_name]], 27)</f>
        <v>Dell KB216 Wired Multimedia</v>
      </c>
      <c r="D612" s="5" t="s">
        <v>5006</v>
      </c>
      <c r="E612" s="5" t="str">
        <f>TRIM(LEFT(Table1[[#This Row],[category]], FIND("|", Table1[[#This Row],[category]]) - 1))</f>
        <v>Computers&amp;Accessories</v>
      </c>
      <c r="F612" s="5" t="str">
        <f>TRIM(MID(Table1[[#This Row],[category]], FIND("|", Table1[[#This Row],[category]]) + 1, FIND("|", Table1[[#This Row],[category]], FIND("|", Table1[[#This Row],[category]]) + 1) - FIND("|", Table1[[#This Row],[category]]) - 1))</f>
        <v>Accessories&amp;Peripherals</v>
      </c>
      <c r="G612"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12" s="5">
        <v>549</v>
      </c>
      <c r="I612" s="6">
        <v>1799</v>
      </c>
      <c r="J612" s="7">
        <v>0.69</v>
      </c>
      <c r="K612" s="7" t="str">
        <f>IF(Table1[[#This Row],[discount_percentage]]&gt;=50%, "YES", "NO")</f>
        <v>YES</v>
      </c>
      <c r="L612" s="7" t="str">
        <f>IF(Table1[[#This Row],[discount_percentage]]&lt;20%, "&lt;20%", IF(Table1[[#This Row],[discount_percentage]]&lt;=40%, "20%-40%", IF(Table1[[#This Row],[discount_percentage]]&lt;=60%, "41%-60%", IF(Table1[[#This Row],[discount_percentage]]&lt;=80%, "61%-80%", "&gt;80%"))))</f>
        <v>61%-80%</v>
      </c>
      <c r="M612" s="7" t="str">
        <f>IF(Table1[[#This Row],[discounted_price]]&lt;200, "&lt;200", IF(Table1[[#This Row],[discounted_price]]&lt;=500, "200-500", "&gt;500"))</f>
        <v>&gt;500</v>
      </c>
      <c r="N612" s="5">
        <v>4.3</v>
      </c>
      <c r="O612" s="8">
        <v>28829</v>
      </c>
      <c r="P612" s="9" t="str">
        <f>IF(Table1[[#This Row],[rating_count]]&gt;1000, "More than 1000", "Fewer than 1000")</f>
        <v>More than 1000</v>
      </c>
      <c r="Q612" s="8">
        <f>IFERROR( VALUE(Table1[[#This Row],[rating]]) * VALUE((Table1[[#This Row],[rating_count]]/1000)), 0)</f>
        <v>123.96469999999999</v>
      </c>
      <c r="R612" s="6">
        <f>IFERROR( VALUE(Table1[[#This Row],[actual_price]]) * VALUE(Table1[[#This Row],[rating_count]]), 0)</f>
        <v>51863371</v>
      </c>
      <c r="S612" s="5" t="s">
        <v>5007</v>
      </c>
      <c r="T612" s="5" t="s">
        <v>5008</v>
      </c>
      <c r="U612" s="5" t="s">
        <v>5009</v>
      </c>
      <c r="V612" s="5" t="s">
        <v>5010</v>
      </c>
      <c r="W612" s="5" t="s">
        <v>5011</v>
      </c>
      <c r="X612" s="5" t="s">
        <v>5012</v>
      </c>
      <c r="Y612" s="5" t="s">
        <v>5013</v>
      </c>
      <c r="Z612" s="5" t="s">
        <v>5014</v>
      </c>
    </row>
    <row r="613" spans="1:26" ht="15.75">
      <c r="A613" s="5" t="s">
        <v>3220</v>
      </c>
      <c r="B613" s="5" t="s">
        <v>3221</v>
      </c>
      <c r="C613" s="5" t="str">
        <f>LEFT(Table1[[#This Row],[product_name]], 27)</f>
        <v>Fire-Boltt India's No 1 Sma</v>
      </c>
      <c r="D613" s="5" t="s">
        <v>2948</v>
      </c>
      <c r="E613" s="5" t="str">
        <f>TRIM(LEFT(Table1[[#This Row],[category]], FIND("|", Table1[[#This Row],[category]]) - 1))</f>
        <v>Electronics</v>
      </c>
      <c r="F613" s="5" t="str">
        <f>TRIM(MID(Table1[[#This Row],[category]], FIND("|", Table1[[#This Row],[category]]) + 1, FIND("|", Table1[[#This Row],[category]], FIND("|", Table1[[#This Row],[category]]) + 1) - FIND("|", Table1[[#This Row],[category]]) - 1))</f>
        <v>WearableTechnology</v>
      </c>
      <c r="G613" s="5" t="e">
        <f>TRIM(MID(Table1[[#This Row],[category]], FIND("|", Table1[[#This Row],[category]], FIND("|", Table1[[#This Row],[category]]) + 1) + 1, FIND("|", Table1[[#This Row],[category]], FIND("|", Table1[[#This Row],[category]], FIND("|", Table1[[#This Row],[category]]) + 1) + 1) - FIND("|", Table1[[#This Row],[category]], FIND("|", Table1[[#This Row],[category]]) + 1) - 1))</f>
        <v>#VALUE!</v>
      </c>
      <c r="H613" s="6">
        <v>2199</v>
      </c>
      <c r="I613" s="6">
        <v>9999</v>
      </c>
      <c r="J613" s="7">
        <v>0.78</v>
      </c>
      <c r="K613" s="7" t="str">
        <f>IF(Table1[[#This Row],[discount_percentage]]&gt;=50%, "YES", "NO")</f>
        <v>YES</v>
      </c>
      <c r="L613" s="7" t="str">
        <f>IF(Table1[[#This Row],[discount_percentage]]&lt;20%, "&lt;20%", IF(Table1[[#This Row],[discount_percentage]]&lt;=40%, "20%-40%", IF(Table1[[#This Row],[discount_percentage]]&lt;=60%, "41%-60%", IF(Table1[[#This Row],[discount_percentage]]&lt;=80%, "61%-80%", "&gt;80%"))))</f>
        <v>61%-80%</v>
      </c>
      <c r="M613" s="7" t="str">
        <f>IF(Table1[[#This Row],[discounted_price]]&lt;200, "&lt;200", IF(Table1[[#This Row],[discounted_price]]&lt;=500, "200-500", "&gt;500"))</f>
        <v>&gt;500</v>
      </c>
      <c r="N613" s="5">
        <v>4.2</v>
      </c>
      <c r="O613" s="8">
        <v>29478</v>
      </c>
      <c r="P613" s="9" t="str">
        <f>IF(Table1[[#This Row],[rating_count]]&gt;1000, "More than 1000", "Fewer than 1000")</f>
        <v>More than 1000</v>
      </c>
      <c r="Q613" s="8">
        <f>IFERROR( VALUE(Table1[[#This Row],[rating]]) * VALUE((Table1[[#This Row],[rating_count]]/1000)), 0)</f>
        <v>123.80760000000001</v>
      </c>
      <c r="R613" s="6">
        <f>IFERROR( VALUE(Table1[[#This Row],[actual_price]]) * VALUE(Table1[[#This Row],[rating_count]]), 0)</f>
        <v>294750522</v>
      </c>
      <c r="S613" s="5" t="s">
        <v>3222</v>
      </c>
      <c r="T613" s="5" t="s">
        <v>5015</v>
      </c>
      <c r="U613" s="5" t="s">
        <v>5016</v>
      </c>
      <c r="V613" s="5" t="s">
        <v>5017</v>
      </c>
      <c r="W613" s="5" t="s">
        <v>5018</v>
      </c>
      <c r="X613" s="5" t="s">
        <v>5019</v>
      </c>
      <c r="Y613" s="5" t="s">
        <v>5020</v>
      </c>
      <c r="Z613" s="5" t="s">
        <v>5021</v>
      </c>
    </row>
    <row r="614" spans="1:26" ht="15.75">
      <c r="A614" s="5" t="s">
        <v>5022</v>
      </c>
      <c r="B614" s="5" t="s">
        <v>5023</v>
      </c>
      <c r="C614" s="5" t="str">
        <f>LEFT(Table1[[#This Row],[product_name]], 27)</f>
        <v>Dell MS116 1000Dpi USB Wire</v>
      </c>
      <c r="D614" s="5" t="s">
        <v>4845</v>
      </c>
      <c r="E614" s="5" t="str">
        <f>TRIM(LEFT(Table1[[#This Row],[category]], FIND("|", Table1[[#This Row],[category]]) - 1))</f>
        <v>Computers&amp;Accessories</v>
      </c>
      <c r="F614" s="5" t="str">
        <f>TRIM(MID(Table1[[#This Row],[category]], FIND("|", Table1[[#This Row],[category]]) + 1, FIND("|", Table1[[#This Row],[category]], FIND("|", Table1[[#This Row],[category]]) + 1) - FIND("|", Table1[[#This Row],[category]]) - 1))</f>
        <v>Accessories&amp;Peripherals</v>
      </c>
      <c r="G614"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14" s="5">
        <v>299</v>
      </c>
      <c r="I614" s="6">
        <v>650</v>
      </c>
      <c r="J614" s="7">
        <v>0.54</v>
      </c>
      <c r="K614" s="7" t="str">
        <f>IF(Table1[[#This Row],[discount_percentage]]&gt;=50%, "YES", "NO")</f>
        <v>YES</v>
      </c>
      <c r="L614" s="7" t="str">
        <f>IF(Table1[[#This Row],[discount_percentage]]&lt;20%, "&lt;20%", IF(Table1[[#This Row],[discount_percentage]]&lt;=40%, "20%-40%", IF(Table1[[#This Row],[discount_percentage]]&lt;=60%, "41%-60%", IF(Table1[[#This Row],[discount_percentage]]&lt;=80%, "61%-80%", "&gt;80%"))))</f>
        <v>41%-60%</v>
      </c>
      <c r="M614" s="7" t="str">
        <f>IF(Table1[[#This Row],[discounted_price]]&lt;200, "&lt;200", IF(Table1[[#This Row],[discounted_price]]&lt;=500, "200-500", "&gt;500"))</f>
        <v>200-500</v>
      </c>
      <c r="N614" s="5">
        <v>4.5</v>
      </c>
      <c r="O614" s="8">
        <v>33176</v>
      </c>
      <c r="P614" s="9" t="str">
        <f>IF(Table1[[#This Row],[rating_count]]&gt;1000, "More than 1000", "Fewer than 1000")</f>
        <v>More than 1000</v>
      </c>
      <c r="Q614" s="8">
        <f>IFERROR( VALUE(Table1[[#This Row],[rating]]) * VALUE((Table1[[#This Row],[rating_count]]/1000)), 0)</f>
        <v>149.292</v>
      </c>
      <c r="R614" s="6">
        <f>IFERROR( VALUE(Table1[[#This Row],[actual_price]]) * VALUE(Table1[[#This Row],[rating_count]]), 0)</f>
        <v>21564400</v>
      </c>
      <c r="S614" s="5" t="s">
        <v>5024</v>
      </c>
      <c r="T614" s="5" t="s">
        <v>5025</v>
      </c>
      <c r="U614" s="5" t="s">
        <v>5026</v>
      </c>
      <c r="V614" s="5" t="s">
        <v>5027</v>
      </c>
      <c r="W614" s="5" t="s">
        <v>5028</v>
      </c>
      <c r="X614" s="5" t="s">
        <v>5029</v>
      </c>
      <c r="Y614" s="5" t="s">
        <v>5030</v>
      </c>
      <c r="Z614" s="5" t="s">
        <v>5031</v>
      </c>
    </row>
    <row r="615" spans="1:26" ht="15.75">
      <c r="A615" s="5" t="s">
        <v>5032</v>
      </c>
      <c r="B615" s="5" t="s">
        <v>5033</v>
      </c>
      <c r="C615" s="5" t="str">
        <f>LEFT(Table1[[#This Row],[product_name]], 27)</f>
        <v>Boya ByM1 Auxiliary Omnidir</v>
      </c>
      <c r="D615" s="5" t="s">
        <v>5034</v>
      </c>
      <c r="E615" s="5" t="str">
        <f>TRIM(LEFT(Table1[[#This Row],[category]], FIND("|", Table1[[#This Row],[category]]) - 1))</f>
        <v>MusicalInstruments</v>
      </c>
      <c r="F615" s="5" t="str">
        <f>TRIM(MID(Table1[[#This Row],[category]], FIND("|", Table1[[#This Row],[category]]) + 1, FIND("|", Table1[[#This Row],[category]], FIND("|", Table1[[#This Row],[category]]) + 1) - FIND("|", Table1[[#This Row],[category]]) - 1))</f>
        <v>Microphones</v>
      </c>
      <c r="G615" s="5" t="e">
        <f>TRIM(MID(Table1[[#This Row],[category]], FIND("|", Table1[[#This Row],[category]], FIND("|", Table1[[#This Row],[category]]) + 1) + 1, FIND("|", Table1[[#This Row],[category]], FIND("|", Table1[[#This Row],[category]], FIND("|", Table1[[#This Row],[category]]) + 1) + 1) - FIND("|", Table1[[#This Row],[category]], FIND("|", Table1[[#This Row],[category]]) + 1) - 1))</f>
        <v>#VALUE!</v>
      </c>
      <c r="H615" s="5">
        <v>798</v>
      </c>
      <c r="I615" s="6">
        <v>1995</v>
      </c>
      <c r="J615" s="7">
        <v>0.6</v>
      </c>
      <c r="K615" s="7" t="str">
        <f>IF(Table1[[#This Row],[discount_percentage]]&gt;=50%, "YES", "NO")</f>
        <v>YES</v>
      </c>
      <c r="L615" s="7" t="str">
        <f>IF(Table1[[#This Row],[discount_percentage]]&lt;20%, "&lt;20%", IF(Table1[[#This Row],[discount_percentage]]&lt;=40%, "20%-40%", IF(Table1[[#This Row],[discount_percentage]]&lt;=60%, "41%-60%", IF(Table1[[#This Row],[discount_percentage]]&lt;=80%, "61%-80%", "&gt;80%"))))</f>
        <v>41%-60%</v>
      </c>
      <c r="M615" s="7" t="str">
        <f>IF(Table1[[#This Row],[discounted_price]]&lt;200, "&lt;200", IF(Table1[[#This Row],[discounted_price]]&lt;=500, "200-500", "&gt;500"))</f>
        <v>&gt;500</v>
      </c>
      <c r="N615" s="5">
        <v>4</v>
      </c>
      <c r="O615" s="8">
        <v>68664</v>
      </c>
      <c r="P615" s="9" t="str">
        <f>IF(Table1[[#This Row],[rating_count]]&gt;1000, "More than 1000", "Fewer than 1000")</f>
        <v>More than 1000</v>
      </c>
      <c r="Q615" s="8">
        <f>IFERROR( VALUE(Table1[[#This Row],[rating]]) * VALUE((Table1[[#This Row],[rating_count]]/1000)), 0)</f>
        <v>274.65600000000001</v>
      </c>
      <c r="R615" s="6">
        <f>IFERROR( VALUE(Table1[[#This Row],[actual_price]]) * VALUE(Table1[[#This Row],[rating_count]]), 0)</f>
        <v>136984680</v>
      </c>
      <c r="S615" s="5" t="s">
        <v>5035</v>
      </c>
      <c r="T615" s="5" t="s">
        <v>5036</v>
      </c>
      <c r="U615" s="5" t="s">
        <v>5037</v>
      </c>
      <c r="V615" s="5" t="s">
        <v>5038</v>
      </c>
      <c r="W615" s="5" t="s">
        <v>5039</v>
      </c>
      <c r="X615" s="5" t="s">
        <v>5040</v>
      </c>
      <c r="Y615" s="5" t="s">
        <v>5041</v>
      </c>
      <c r="Z615" s="5" t="s">
        <v>5042</v>
      </c>
    </row>
    <row r="616" spans="1:26" ht="15.75">
      <c r="A616" s="5" t="s">
        <v>16</v>
      </c>
      <c r="B616" s="5" t="s">
        <v>17</v>
      </c>
      <c r="C616" s="5" t="str">
        <f>LEFT(Table1[[#This Row],[product_name]], 27)</f>
        <v>Wayona Nylon Braided USB to</v>
      </c>
      <c r="D616" s="5" t="s">
        <v>18</v>
      </c>
      <c r="E616" s="5" t="str">
        <f>TRIM(LEFT(Table1[[#This Row],[category]], FIND("|", Table1[[#This Row],[category]]) - 1))</f>
        <v>Computers&amp;Accessories</v>
      </c>
      <c r="F616" s="5" t="str">
        <f>TRIM(MID(Table1[[#This Row],[category]], FIND("|", Table1[[#This Row],[category]]) + 1, FIND("|", Table1[[#This Row],[category]], FIND("|", Table1[[#This Row],[category]]) + 1) - FIND("|", Table1[[#This Row],[category]]) - 1))</f>
        <v>Accessories&amp;Peripherals</v>
      </c>
      <c r="G61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16" s="5">
        <v>399</v>
      </c>
      <c r="I616" s="6">
        <v>1099</v>
      </c>
      <c r="J616" s="7">
        <v>0.64</v>
      </c>
      <c r="K616" s="7" t="str">
        <f>IF(Table1[[#This Row],[discount_percentage]]&gt;=50%, "YES", "NO")</f>
        <v>YES</v>
      </c>
      <c r="L616" s="7" t="str">
        <f>IF(Table1[[#This Row],[discount_percentage]]&lt;20%, "&lt;20%", IF(Table1[[#This Row],[discount_percentage]]&lt;=40%, "20%-40%", IF(Table1[[#This Row],[discount_percentage]]&lt;=60%, "41%-60%", IF(Table1[[#This Row],[discount_percentage]]&lt;=80%, "61%-80%", "&gt;80%"))))</f>
        <v>61%-80%</v>
      </c>
      <c r="M616" s="7" t="str">
        <f>IF(Table1[[#This Row],[discounted_price]]&lt;200, "&lt;200", IF(Table1[[#This Row],[discounted_price]]&lt;=500, "200-500", "&gt;500"))</f>
        <v>200-500</v>
      </c>
      <c r="N616" s="5">
        <v>4.2</v>
      </c>
      <c r="O616" s="8">
        <v>24269</v>
      </c>
      <c r="P616" s="9" t="str">
        <f>IF(Table1[[#This Row],[rating_count]]&gt;1000, "More than 1000", "Fewer than 1000")</f>
        <v>More than 1000</v>
      </c>
      <c r="Q616" s="8">
        <f>IFERROR( VALUE(Table1[[#This Row],[rating]]) * VALUE((Table1[[#This Row],[rating_count]]/1000)), 0)</f>
        <v>101.9298</v>
      </c>
      <c r="R616" s="6">
        <f>IFERROR( VALUE(Table1[[#This Row],[actual_price]]) * VALUE(Table1[[#This Row],[rating_count]]), 0)</f>
        <v>26671631</v>
      </c>
      <c r="S616" s="5" t="s">
        <v>19</v>
      </c>
      <c r="T616" s="5" t="s">
        <v>20</v>
      </c>
      <c r="U616" s="5" t="s">
        <v>21</v>
      </c>
      <c r="V616" s="5" t="s">
        <v>22</v>
      </c>
      <c r="W616" s="5" t="s">
        <v>23</v>
      </c>
      <c r="X616" s="5" t="s">
        <v>759</v>
      </c>
      <c r="Y616" s="5" t="s">
        <v>5043</v>
      </c>
      <c r="Z616" s="5" t="s">
        <v>5044</v>
      </c>
    </row>
    <row r="617" spans="1:26" ht="15.75">
      <c r="A617" s="5" t="s">
        <v>5045</v>
      </c>
      <c r="B617" s="5" t="s">
        <v>5046</v>
      </c>
      <c r="C617" s="5" t="str">
        <f>LEFT(Table1[[#This Row],[product_name]], 27)</f>
        <v xml:space="preserve">Duracell Ultra Alkaline AA </v>
      </c>
      <c r="D617" s="5" t="s">
        <v>5047</v>
      </c>
      <c r="E617" s="5" t="str">
        <f>TRIM(LEFT(Table1[[#This Row],[category]], FIND("|", Table1[[#This Row],[category]]) - 1))</f>
        <v>Electronics</v>
      </c>
      <c r="F617" s="5" t="str">
        <f>TRIM(MID(Table1[[#This Row],[category]], FIND("|", Table1[[#This Row],[category]]) + 1, FIND("|", Table1[[#This Row],[category]], FIND("|", Table1[[#This Row],[category]]) + 1) - FIND("|", Table1[[#This Row],[category]]) - 1))</f>
        <v>GeneralPurposeBatteries&amp;BatteryChargers</v>
      </c>
      <c r="G617" s="5" t="e">
        <f>TRIM(MID(Table1[[#This Row],[category]], FIND("|", Table1[[#This Row],[category]], FIND("|", Table1[[#This Row],[category]]) + 1) + 1, FIND("|", Table1[[#This Row],[category]], FIND("|", Table1[[#This Row],[category]], FIND("|", Table1[[#This Row],[category]]) + 1) + 1) - FIND("|", Table1[[#This Row],[category]], FIND("|", Table1[[#This Row],[category]]) + 1) - 1))</f>
        <v>#VALUE!</v>
      </c>
      <c r="H617" s="5">
        <v>266</v>
      </c>
      <c r="I617" s="6">
        <v>315</v>
      </c>
      <c r="J617" s="7">
        <v>0.16</v>
      </c>
      <c r="K617" s="7" t="str">
        <f>IF(Table1[[#This Row],[discount_percentage]]&gt;=50%, "YES", "NO")</f>
        <v>NO</v>
      </c>
      <c r="L617" s="7" t="str">
        <f>IF(Table1[[#This Row],[discount_percentage]]&lt;20%, "&lt;20%", IF(Table1[[#This Row],[discount_percentage]]&lt;=40%, "20%-40%", IF(Table1[[#This Row],[discount_percentage]]&lt;=60%, "41%-60%", IF(Table1[[#This Row],[discount_percentage]]&lt;=80%, "61%-80%", "&gt;80%"))))</f>
        <v>&lt;20%</v>
      </c>
      <c r="M617" s="7" t="str">
        <f>IF(Table1[[#This Row],[discounted_price]]&lt;200, "&lt;200", IF(Table1[[#This Row],[discounted_price]]&lt;=500, "200-500", "&gt;500"))</f>
        <v>200-500</v>
      </c>
      <c r="N617" s="5">
        <v>4.5</v>
      </c>
      <c r="O617" s="8">
        <v>28030</v>
      </c>
      <c r="P617" s="9" t="str">
        <f>IF(Table1[[#This Row],[rating_count]]&gt;1000, "More than 1000", "Fewer than 1000")</f>
        <v>More than 1000</v>
      </c>
      <c r="Q617" s="8">
        <f>IFERROR( VALUE(Table1[[#This Row],[rating]]) * VALUE((Table1[[#This Row],[rating_count]]/1000)), 0)</f>
        <v>126.13500000000001</v>
      </c>
      <c r="R617" s="6">
        <f>IFERROR( VALUE(Table1[[#This Row],[actual_price]]) * VALUE(Table1[[#This Row],[rating_count]]), 0)</f>
        <v>8829450</v>
      </c>
      <c r="S617" s="5" t="s">
        <v>5048</v>
      </c>
      <c r="T617" s="5" t="s">
        <v>5049</v>
      </c>
      <c r="U617" s="5" t="s">
        <v>5050</v>
      </c>
      <c r="V617" s="5" t="s">
        <v>5051</v>
      </c>
      <c r="W617" s="5" t="s">
        <v>5052</v>
      </c>
      <c r="X617" s="5" t="s">
        <v>5053</v>
      </c>
      <c r="Y617" s="5" t="s">
        <v>5054</v>
      </c>
      <c r="Z617" s="5" t="s">
        <v>5055</v>
      </c>
    </row>
    <row r="618" spans="1:26" ht="15.75">
      <c r="A618" s="5" t="s">
        <v>5056</v>
      </c>
      <c r="B618" s="5" t="s">
        <v>5057</v>
      </c>
      <c r="C618" s="5" t="str">
        <f>LEFT(Table1[[#This Row],[product_name]], 27)</f>
        <v>Classmate Octane Neon- Blue</v>
      </c>
      <c r="D618" s="5" t="s">
        <v>5058</v>
      </c>
      <c r="E618" s="5" t="str">
        <f>TRIM(LEFT(Table1[[#This Row],[category]], FIND("|", Table1[[#This Row],[category]]) - 1))</f>
        <v>OfficeProducts</v>
      </c>
      <c r="F618" s="5" t="str">
        <f>TRIM(MID(Table1[[#This Row],[category]], FIND("|", Table1[[#This Row],[category]]) + 1, FIND("|", Table1[[#This Row],[category]], FIND("|", Table1[[#This Row],[category]]) + 1) - FIND("|", Table1[[#This Row],[category]]) - 1))</f>
        <v>OfficePaperProducts</v>
      </c>
      <c r="G618" s="5" t="str">
        <f>TRIM(MID(Table1[[#This Row],[category]], FIND("|", Table1[[#This Row],[category]], FIND("|", Table1[[#This Row],[category]]) + 1) + 1, FIND("|", Table1[[#This Row],[category]], FIND("|", Table1[[#This Row],[category]], FIND("|", Table1[[#This Row],[category]]) + 1) + 1) - FIND("|", Table1[[#This Row],[category]], FIND("|", Table1[[#This Row],[category]]) + 1) - 1))</f>
        <v>Paper</v>
      </c>
      <c r="H618" s="5">
        <v>50</v>
      </c>
      <c r="I618" s="6">
        <v>50</v>
      </c>
      <c r="J618" s="7">
        <v>0</v>
      </c>
      <c r="K618" s="7" t="str">
        <f>IF(Table1[[#This Row],[discount_percentage]]&gt;=50%, "YES", "NO")</f>
        <v>NO</v>
      </c>
      <c r="L618" s="7" t="str">
        <f>IF(Table1[[#This Row],[discount_percentage]]&lt;20%, "&lt;20%", IF(Table1[[#This Row],[discount_percentage]]&lt;=40%, "20%-40%", IF(Table1[[#This Row],[discount_percentage]]&lt;=60%, "41%-60%", IF(Table1[[#This Row],[discount_percentage]]&lt;=80%, "61%-80%", "&gt;80%"))))</f>
        <v>&lt;20%</v>
      </c>
      <c r="M618" s="7" t="str">
        <f>IF(Table1[[#This Row],[discounted_price]]&lt;200, "&lt;200", IF(Table1[[#This Row],[discounted_price]]&lt;=500, "200-500", "&gt;500"))</f>
        <v>&lt;200</v>
      </c>
      <c r="N618" s="5">
        <v>4.3</v>
      </c>
      <c r="O618" s="8">
        <v>5792</v>
      </c>
      <c r="P618" s="9" t="str">
        <f>IF(Table1[[#This Row],[rating_count]]&gt;1000, "More than 1000", "Fewer than 1000")</f>
        <v>More than 1000</v>
      </c>
      <c r="Q618" s="8">
        <f>IFERROR( VALUE(Table1[[#This Row],[rating]]) * VALUE((Table1[[#This Row],[rating_count]]/1000)), 0)</f>
        <v>24.9056</v>
      </c>
      <c r="R618" s="6">
        <f>IFERROR( VALUE(Table1[[#This Row],[actual_price]]) * VALUE(Table1[[#This Row],[rating_count]]), 0)</f>
        <v>289600</v>
      </c>
      <c r="S618" s="5" t="s">
        <v>5059</v>
      </c>
      <c r="T618" s="5" t="s">
        <v>5060</v>
      </c>
      <c r="U618" s="5" t="s">
        <v>5061</v>
      </c>
      <c r="V618" s="5" t="s">
        <v>5062</v>
      </c>
      <c r="W618" s="5" t="s">
        <v>5063</v>
      </c>
      <c r="X618" s="5" t="s">
        <v>5064</v>
      </c>
      <c r="Y618" s="5" t="s">
        <v>5065</v>
      </c>
      <c r="Z618" s="5" t="s">
        <v>5066</v>
      </c>
    </row>
    <row r="619" spans="1:26" ht="15.75">
      <c r="A619" s="5" t="s">
        <v>5067</v>
      </c>
      <c r="B619" s="5" t="s">
        <v>5068</v>
      </c>
      <c r="C619" s="5" t="str">
        <f>LEFT(Table1[[#This Row],[product_name]], 27)</f>
        <v>3M Scotch Double Sided Heav</v>
      </c>
      <c r="D619" s="5" t="s">
        <v>5069</v>
      </c>
      <c r="E619" s="5" t="str">
        <f>TRIM(LEFT(Table1[[#This Row],[category]], FIND("|", Table1[[#This Row],[category]]) - 1))</f>
        <v>Home&amp;Kitchen</v>
      </c>
      <c r="F619" s="5" t="str">
        <f>TRIM(MID(Table1[[#This Row],[category]], FIND("|", Table1[[#This Row],[category]]) + 1, FIND("|", Table1[[#This Row],[category]], FIND("|", Table1[[#This Row],[category]]) + 1) - FIND("|", Table1[[#This Row],[category]]) - 1))</f>
        <v>CraftMaterials</v>
      </c>
      <c r="G619" s="5" t="str">
        <f>TRIM(MID(Table1[[#This Row],[category]], FIND("|", Table1[[#This Row],[category]], FIND("|", Table1[[#This Row],[category]]) + 1) + 1, FIND("|", Table1[[#This Row],[category]], FIND("|", Table1[[#This Row],[category]], FIND("|", Table1[[#This Row],[category]]) + 1) + 1) - FIND("|", Table1[[#This Row],[category]], FIND("|", Table1[[#This Row],[category]]) + 1) - 1))</f>
        <v>Scrapbooking</v>
      </c>
      <c r="H619" s="5">
        <v>130</v>
      </c>
      <c r="I619" s="6">
        <v>165</v>
      </c>
      <c r="J619" s="7">
        <v>0.21</v>
      </c>
      <c r="K619" s="7" t="str">
        <f>IF(Table1[[#This Row],[discount_percentage]]&gt;=50%, "YES", "NO")</f>
        <v>NO</v>
      </c>
      <c r="L619" s="7" t="str">
        <f>IF(Table1[[#This Row],[discount_percentage]]&lt;20%, "&lt;20%", IF(Table1[[#This Row],[discount_percentage]]&lt;=40%, "20%-40%", IF(Table1[[#This Row],[discount_percentage]]&lt;=60%, "41%-60%", IF(Table1[[#This Row],[discount_percentage]]&lt;=80%, "61%-80%", "&gt;80%"))))</f>
        <v>20%-40%</v>
      </c>
      <c r="M619" s="7" t="str">
        <f>IF(Table1[[#This Row],[discounted_price]]&lt;200, "&lt;200", IF(Table1[[#This Row],[discounted_price]]&lt;=500, "200-500", "&gt;500"))</f>
        <v>&lt;200</v>
      </c>
      <c r="N619" s="5">
        <v>3.9</v>
      </c>
      <c r="O619" s="8">
        <v>14778</v>
      </c>
      <c r="P619" s="9" t="str">
        <f>IF(Table1[[#This Row],[rating_count]]&gt;1000, "More than 1000", "Fewer than 1000")</f>
        <v>More than 1000</v>
      </c>
      <c r="Q619" s="8">
        <f>IFERROR( VALUE(Table1[[#This Row],[rating]]) * VALUE((Table1[[#This Row],[rating_count]]/1000)), 0)</f>
        <v>57.6342</v>
      </c>
      <c r="R619" s="6">
        <f>IFERROR( VALUE(Table1[[#This Row],[actual_price]]) * VALUE(Table1[[#This Row],[rating_count]]), 0)</f>
        <v>2438370</v>
      </c>
      <c r="S619" s="5" t="s">
        <v>5070</v>
      </c>
      <c r="T619" s="5" t="s">
        <v>5071</v>
      </c>
      <c r="U619" s="5" t="s">
        <v>5072</v>
      </c>
      <c r="V619" s="5" t="s">
        <v>5073</v>
      </c>
      <c r="W619" s="5" t="s">
        <v>5074</v>
      </c>
      <c r="X619" s="5" t="s">
        <v>5075</v>
      </c>
      <c r="Y619" s="5" t="s">
        <v>5076</v>
      </c>
      <c r="Z619" s="5" t="s">
        <v>5077</v>
      </c>
    </row>
    <row r="620" spans="1:26" ht="15.75">
      <c r="A620" s="5" t="s">
        <v>5078</v>
      </c>
      <c r="B620" s="5" t="s">
        <v>5079</v>
      </c>
      <c r="C620" s="5" t="str">
        <f>LEFT(Table1[[#This Row],[product_name]], 27)</f>
        <v>boAt Bassheads 152 in Ear W</v>
      </c>
      <c r="D620" s="5" t="s">
        <v>3066</v>
      </c>
      <c r="E620" s="5" t="str">
        <f>TRIM(LEFT(Table1[[#This Row],[category]], FIND("|", Table1[[#This Row],[category]]) - 1))</f>
        <v>Electronics</v>
      </c>
      <c r="F620" s="5" t="str">
        <f>TRIM(MID(Table1[[#This Row],[category]], FIND("|", Table1[[#This Row],[category]]) + 1, FIND("|", Table1[[#This Row],[category]], FIND("|", Table1[[#This Row],[category]]) + 1) - FIND("|", Table1[[#This Row],[category]]) - 1))</f>
        <v>Headphones,Earbuds&amp;Accessories</v>
      </c>
      <c r="G620" s="5" t="str">
        <f>TRIM(MID(Table1[[#This Row],[category]], FIND("|", Table1[[#This Row],[category]], FIND("|", Table1[[#This Row],[category]]) + 1) + 1, FIND("|", Table1[[#This Row],[category]], FIND("|", Table1[[#This Row],[category]], FIND("|", Table1[[#This Row],[category]]) + 1) + 1) - FIND("|", Table1[[#This Row],[category]], FIND("|", Table1[[#This Row],[category]]) + 1) - 1))</f>
        <v>Headphones</v>
      </c>
      <c r="H620" s="5">
        <v>449</v>
      </c>
      <c r="I620" s="6">
        <v>1290</v>
      </c>
      <c r="J620" s="7">
        <v>0.65</v>
      </c>
      <c r="K620" s="7" t="str">
        <f>IF(Table1[[#This Row],[discount_percentage]]&gt;=50%, "YES", "NO")</f>
        <v>YES</v>
      </c>
      <c r="L620" s="7" t="str">
        <f>IF(Table1[[#This Row],[discount_percentage]]&lt;20%, "&lt;20%", IF(Table1[[#This Row],[discount_percentage]]&lt;=40%, "20%-40%", IF(Table1[[#This Row],[discount_percentage]]&lt;=60%, "41%-60%", IF(Table1[[#This Row],[discount_percentage]]&lt;=80%, "61%-80%", "&gt;80%"))))</f>
        <v>61%-80%</v>
      </c>
      <c r="M620" s="7" t="str">
        <f>IF(Table1[[#This Row],[discounted_price]]&lt;200, "&lt;200", IF(Table1[[#This Row],[discounted_price]]&lt;=500, "200-500", "&gt;500"))</f>
        <v>200-500</v>
      </c>
      <c r="N620" s="5">
        <v>4.0999999999999996</v>
      </c>
      <c r="O620" s="8">
        <v>91770</v>
      </c>
      <c r="P620" s="9" t="str">
        <f>IF(Table1[[#This Row],[rating_count]]&gt;1000, "More than 1000", "Fewer than 1000")</f>
        <v>More than 1000</v>
      </c>
      <c r="Q620" s="8">
        <f>IFERROR( VALUE(Table1[[#This Row],[rating]]) * VALUE((Table1[[#This Row],[rating_count]]/1000)), 0)</f>
        <v>376.25699999999995</v>
      </c>
      <c r="R620" s="6">
        <f>IFERROR( VALUE(Table1[[#This Row],[actual_price]]) * VALUE(Table1[[#This Row],[rating_count]]), 0)</f>
        <v>118383300</v>
      </c>
      <c r="S620" s="5" t="s">
        <v>5080</v>
      </c>
      <c r="T620" s="5" t="s">
        <v>5081</v>
      </c>
      <c r="U620" s="5" t="s">
        <v>5082</v>
      </c>
      <c r="V620" s="5" t="s">
        <v>5083</v>
      </c>
      <c r="W620" s="5" t="s">
        <v>5084</v>
      </c>
      <c r="X620" s="5" t="s">
        <v>5085</v>
      </c>
      <c r="Y620" s="5" t="s">
        <v>5086</v>
      </c>
      <c r="Z620" s="5" t="s">
        <v>5087</v>
      </c>
    </row>
    <row r="621" spans="1:26" ht="15.75">
      <c r="A621" s="5" t="s">
        <v>3280</v>
      </c>
      <c r="B621" s="5" t="s">
        <v>3281</v>
      </c>
      <c r="C621" s="5" t="str">
        <f>LEFT(Table1[[#This Row],[product_name]], 27)</f>
        <v xml:space="preserve">Fire-Boltt Visionary 1.78" </v>
      </c>
      <c r="D621" s="5" t="s">
        <v>2948</v>
      </c>
      <c r="E621" s="5" t="str">
        <f>TRIM(LEFT(Table1[[#This Row],[category]], FIND("|", Table1[[#This Row],[category]]) - 1))</f>
        <v>Electronics</v>
      </c>
      <c r="F621" s="5" t="str">
        <f>TRIM(MID(Table1[[#This Row],[category]], FIND("|", Table1[[#This Row],[category]]) + 1, FIND("|", Table1[[#This Row],[category]], FIND("|", Table1[[#This Row],[category]]) + 1) - FIND("|", Table1[[#This Row],[category]]) - 1))</f>
        <v>WearableTechnology</v>
      </c>
      <c r="G621" s="5" t="e">
        <f>TRIM(MID(Table1[[#This Row],[category]], FIND("|", Table1[[#This Row],[category]], FIND("|", Table1[[#This Row],[category]]) + 1) + 1, FIND("|", Table1[[#This Row],[category]], FIND("|", Table1[[#This Row],[category]], FIND("|", Table1[[#This Row],[category]]) + 1) + 1) - FIND("|", Table1[[#This Row],[category]], FIND("|", Table1[[#This Row],[category]]) + 1) - 1))</f>
        <v>#VALUE!</v>
      </c>
      <c r="H621" s="6">
        <v>3999</v>
      </c>
      <c r="I621" s="6">
        <v>16999</v>
      </c>
      <c r="J621" s="7">
        <v>0.76</v>
      </c>
      <c r="K621" s="7" t="str">
        <f>IF(Table1[[#This Row],[discount_percentage]]&gt;=50%, "YES", "NO")</f>
        <v>YES</v>
      </c>
      <c r="L621" s="7" t="str">
        <f>IF(Table1[[#This Row],[discount_percentage]]&lt;20%, "&lt;20%", IF(Table1[[#This Row],[discount_percentage]]&lt;=40%, "20%-40%", IF(Table1[[#This Row],[discount_percentage]]&lt;=60%, "41%-60%", IF(Table1[[#This Row],[discount_percentage]]&lt;=80%, "61%-80%", "&gt;80%"))))</f>
        <v>61%-80%</v>
      </c>
      <c r="M621" s="7" t="str">
        <f>IF(Table1[[#This Row],[discounted_price]]&lt;200, "&lt;200", IF(Table1[[#This Row],[discounted_price]]&lt;=500, "200-500", "&gt;500"))</f>
        <v>&gt;500</v>
      </c>
      <c r="N621" s="5">
        <v>4.3</v>
      </c>
      <c r="O621" s="8">
        <v>17162</v>
      </c>
      <c r="P621" s="9" t="str">
        <f>IF(Table1[[#This Row],[rating_count]]&gt;1000, "More than 1000", "Fewer than 1000")</f>
        <v>More than 1000</v>
      </c>
      <c r="Q621" s="8">
        <f>IFERROR( VALUE(Table1[[#This Row],[rating]]) * VALUE((Table1[[#This Row],[rating_count]]/1000)), 0)</f>
        <v>73.796599999999998</v>
      </c>
      <c r="R621" s="6">
        <f>IFERROR( VALUE(Table1[[#This Row],[actual_price]]) * VALUE(Table1[[#This Row],[rating_count]]), 0)</f>
        <v>291736838</v>
      </c>
      <c r="S621" s="5" t="s">
        <v>3282</v>
      </c>
      <c r="T621" s="5" t="s">
        <v>3283</v>
      </c>
      <c r="U621" s="5" t="s">
        <v>3284</v>
      </c>
      <c r="V621" s="5" t="s">
        <v>3285</v>
      </c>
      <c r="W621" s="5" t="s">
        <v>3286</v>
      </c>
      <c r="X621" s="5" t="s">
        <v>3287</v>
      </c>
      <c r="Y621" s="5" t="s">
        <v>5088</v>
      </c>
      <c r="Z621" s="5" t="s">
        <v>5089</v>
      </c>
    </row>
    <row r="622" spans="1:26" ht="15.75">
      <c r="A622" s="5" t="s">
        <v>5090</v>
      </c>
      <c r="B622" s="5" t="s">
        <v>5091</v>
      </c>
      <c r="C622" s="5" t="str">
        <f>LEFT(Table1[[#This Row],[product_name]], 27)</f>
        <v>boAt BassHeads 122 Wired Ea</v>
      </c>
      <c r="D622" s="5" t="s">
        <v>3066</v>
      </c>
      <c r="E622" s="5" t="str">
        <f>TRIM(LEFT(Table1[[#This Row],[category]], FIND("|", Table1[[#This Row],[category]]) - 1))</f>
        <v>Electronics</v>
      </c>
      <c r="F622" s="5" t="str">
        <f>TRIM(MID(Table1[[#This Row],[category]], FIND("|", Table1[[#This Row],[category]]) + 1, FIND("|", Table1[[#This Row],[category]], FIND("|", Table1[[#This Row],[category]]) + 1) - FIND("|", Table1[[#This Row],[category]]) - 1))</f>
        <v>Headphones,Earbuds&amp;Accessories</v>
      </c>
      <c r="G622" s="5" t="str">
        <f>TRIM(MID(Table1[[#This Row],[category]], FIND("|", Table1[[#This Row],[category]], FIND("|", Table1[[#This Row],[category]]) + 1) + 1, FIND("|", Table1[[#This Row],[category]], FIND("|", Table1[[#This Row],[category]], FIND("|", Table1[[#This Row],[category]]) + 1) + 1) - FIND("|", Table1[[#This Row],[category]], FIND("|", Table1[[#This Row],[category]]) + 1) - 1))</f>
        <v>Headphones</v>
      </c>
      <c r="H622" s="5">
        <v>399</v>
      </c>
      <c r="I622" s="6">
        <v>1290</v>
      </c>
      <c r="J622" s="7">
        <v>0.69</v>
      </c>
      <c r="K622" s="7" t="str">
        <f>IF(Table1[[#This Row],[discount_percentage]]&gt;=50%, "YES", "NO")</f>
        <v>YES</v>
      </c>
      <c r="L622" s="7" t="str">
        <f>IF(Table1[[#This Row],[discount_percentage]]&lt;20%, "&lt;20%", IF(Table1[[#This Row],[discount_percentage]]&lt;=40%, "20%-40%", IF(Table1[[#This Row],[discount_percentage]]&lt;=60%, "41%-60%", IF(Table1[[#This Row],[discount_percentage]]&lt;=80%, "61%-80%", "&gt;80%"))))</f>
        <v>61%-80%</v>
      </c>
      <c r="M622" s="7" t="str">
        <f>IF(Table1[[#This Row],[discounted_price]]&lt;200, "&lt;200", IF(Table1[[#This Row],[discounted_price]]&lt;=500, "200-500", "&gt;500"))</f>
        <v>200-500</v>
      </c>
      <c r="N622" s="5">
        <v>4.2</v>
      </c>
      <c r="O622" s="8">
        <v>206</v>
      </c>
      <c r="P622" s="9" t="str">
        <f>IF(Table1[[#This Row],[rating_count]]&gt;1000, "More than 1000", "Fewer than 1000")</f>
        <v>Fewer than 1000</v>
      </c>
      <c r="Q622" s="8">
        <f>IFERROR( VALUE(Table1[[#This Row],[rating]]) * VALUE((Table1[[#This Row],[rating_count]]/1000)), 0)</f>
        <v>0.86519999999999997</v>
      </c>
      <c r="R622" s="6">
        <f>IFERROR( VALUE(Table1[[#This Row],[actual_price]]) * VALUE(Table1[[#This Row],[rating_count]]), 0)</f>
        <v>265740</v>
      </c>
      <c r="S622" s="5" t="s">
        <v>5092</v>
      </c>
      <c r="T622" s="5" t="s">
        <v>5093</v>
      </c>
      <c r="U622" s="5" t="s">
        <v>5094</v>
      </c>
      <c r="V622" s="5" t="s">
        <v>5095</v>
      </c>
      <c r="W622" s="5" t="s">
        <v>5096</v>
      </c>
      <c r="X622" s="5" t="s">
        <v>5097</v>
      </c>
      <c r="Y622" s="5" t="s">
        <v>5098</v>
      </c>
      <c r="Z622" s="5" t="s">
        <v>5099</v>
      </c>
    </row>
    <row r="623" spans="1:26" ht="15.75">
      <c r="A623" s="5" t="s">
        <v>5100</v>
      </c>
      <c r="B623" s="5" t="s">
        <v>5101</v>
      </c>
      <c r="C623" s="5" t="str">
        <f>LEFT(Table1[[#This Row],[product_name]], 27)</f>
        <v xml:space="preserve">Dell USB Wireless Keyboard </v>
      </c>
      <c r="D623" s="5" t="s">
        <v>5102</v>
      </c>
      <c r="E623" s="5" t="str">
        <f>TRIM(LEFT(Table1[[#This Row],[category]], FIND("|", Table1[[#This Row],[category]]) - 1))</f>
        <v>Computers&amp;Accessories</v>
      </c>
      <c r="F623" s="5" t="str">
        <f>TRIM(MID(Table1[[#This Row],[category]], FIND("|", Table1[[#This Row],[category]]) + 1, FIND("|", Table1[[#This Row],[category]], FIND("|", Table1[[#This Row],[category]]) + 1) - FIND("|", Table1[[#This Row],[category]]) - 1))</f>
        <v>Accessories&amp;Peripherals</v>
      </c>
      <c r="G62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23" s="6">
        <v>1399</v>
      </c>
      <c r="I623" s="6">
        <v>2498</v>
      </c>
      <c r="J623" s="7">
        <v>0.44</v>
      </c>
      <c r="K623" s="7" t="str">
        <f>IF(Table1[[#This Row],[discount_percentage]]&gt;=50%, "YES", "NO")</f>
        <v>NO</v>
      </c>
      <c r="L623" s="7" t="str">
        <f>IF(Table1[[#This Row],[discount_percentage]]&lt;20%, "&lt;20%", IF(Table1[[#This Row],[discount_percentage]]&lt;=40%, "20%-40%", IF(Table1[[#This Row],[discount_percentage]]&lt;=60%, "41%-60%", IF(Table1[[#This Row],[discount_percentage]]&lt;=80%, "61%-80%", "&gt;80%"))))</f>
        <v>41%-60%</v>
      </c>
      <c r="M623" s="7" t="str">
        <f>IF(Table1[[#This Row],[discounted_price]]&lt;200, "&lt;200", IF(Table1[[#This Row],[discounted_price]]&lt;=500, "200-500", "&gt;500"))</f>
        <v>&gt;500</v>
      </c>
      <c r="N623" s="5">
        <v>4.2</v>
      </c>
      <c r="O623" s="8">
        <v>33717</v>
      </c>
      <c r="P623" s="9" t="str">
        <f>IF(Table1[[#This Row],[rating_count]]&gt;1000, "More than 1000", "Fewer than 1000")</f>
        <v>More than 1000</v>
      </c>
      <c r="Q623" s="8">
        <f>IFERROR( VALUE(Table1[[#This Row],[rating]]) * VALUE((Table1[[#This Row],[rating_count]]/1000)), 0)</f>
        <v>141.6114</v>
      </c>
      <c r="R623" s="6">
        <f>IFERROR( VALUE(Table1[[#This Row],[actual_price]]) * VALUE(Table1[[#This Row],[rating_count]]), 0)</f>
        <v>84225066</v>
      </c>
      <c r="S623" s="5" t="s">
        <v>5103</v>
      </c>
      <c r="T623" s="5" t="s">
        <v>5104</v>
      </c>
      <c r="U623" s="5" t="s">
        <v>5105</v>
      </c>
      <c r="V623" s="5" t="s">
        <v>5106</v>
      </c>
      <c r="W623" s="5" t="s">
        <v>5107</v>
      </c>
      <c r="X623" s="5" t="s">
        <v>5108</v>
      </c>
      <c r="Y623" s="5" t="s">
        <v>5109</v>
      </c>
      <c r="Z623" s="5" t="s">
        <v>5110</v>
      </c>
    </row>
    <row r="624" spans="1:26" ht="15.75">
      <c r="A624" s="5" t="s">
        <v>27</v>
      </c>
      <c r="B624" s="5" t="s">
        <v>28</v>
      </c>
      <c r="C624" s="5" t="str">
        <f>LEFT(Table1[[#This Row],[product_name]], 27)</f>
        <v>Ambrane Unbreakable 60W / 3</v>
      </c>
      <c r="D624" s="5" t="s">
        <v>18</v>
      </c>
      <c r="E624" s="5" t="str">
        <f>TRIM(LEFT(Table1[[#This Row],[category]], FIND("|", Table1[[#This Row],[category]]) - 1))</f>
        <v>Computers&amp;Accessories</v>
      </c>
      <c r="F624" s="5" t="str">
        <f>TRIM(MID(Table1[[#This Row],[category]], FIND("|", Table1[[#This Row],[category]]) + 1, FIND("|", Table1[[#This Row],[category]], FIND("|", Table1[[#This Row],[category]]) + 1) - FIND("|", Table1[[#This Row],[category]]) - 1))</f>
        <v>Accessories&amp;Peripherals</v>
      </c>
      <c r="G62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24" s="5">
        <v>199</v>
      </c>
      <c r="I624" s="6">
        <v>349</v>
      </c>
      <c r="J624" s="7">
        <v>0.43</v>
      </c>
      <c r="K624" s="7" t="str">
        <f>IF(Table1[[#This Row],[discount_percentage]]&gt;=50%, "YES", "NO")</f>
        <v>NO</v>
      </c>
      <c r="L624" s="7" t="str">
        <f>IF(Table1[[#This Row],[discount_percentage]]&lt;20%, "&lt;20%", IF(Table1[[#This Row],[discount_percentage]]&lt;=40%, "20%-40%", IF(Table1[[#This Row],[discount_percentage]]&lt;=60%, "41%-60%", IF(Table1[[#This Row],[discount_percentage]]&lt;=80%, "61%-80%", "&gt;80%"))))</f>
        <v>41%-60%</v>
      </c>
      <c r="M624" s="7" t="str">
        <f>IF(Table1[[#This Row],[discounted_price]]&lt;200, "&lt;200", IF(Table1[[#This Row],[discounted_price]]&lt;=500, "200-500", "&gt;500"))</f>
        <v>&lt;200</v>
      </c>
      <c r="N624" s="5">
        <v>4</v>
      </c>
      <c r="O624" s="8">
        <v>43994</v>
      </c>
      <c r="P624" s="9" t="str">
        <f>IF(Table1[[#This Row],[rating_count]]&gt;1000, "More than 1000", "Fewer than 1000")</f>
        <v>More than 1000</v>
      </c>
      <c r="Q624" s="8">
        <f>IFERROR( VALUE(Table1[[#This Row],[rating]]) * VALUE((Table1[[#This Row],[rating_count]]/1000)), 0)</f>
        <v>175.976</v>
      </c>
      <c r="R624" s="6">
        <f>IFERROR( VALUE(Table1[[#This Row],[actual_price]]) * VALUE(Table1[[#This Row],[rating_count]]), 0)</f>
        <v>15353906</v>
      </c>
      <c r="S624" s="5" t="s">
        <v>29</v>
      </c>
      <c r="T624" s="5" t="s">
        <v>30</v>
      </c>
      <c r="U624" s="5" t="s">
        <v>31</v>
      </c>
      <c r="V624" s="5" t="s">
        <v>32</v>
      </c>
      <c r="W624" s="5" t="s">
        <v>33</v>
      </c>
      <c r="X624" s="5" t="s">
        <v>34</v>
      </c>
      <c r="Y624" s="5" t="s">
        <v>35</v>
      </c>
      <c r="Z624" s="5" t="s">
        <v>5111</v>
      </c>
    </row>
    <row r="625" spans="1:26" ht="15.75">
      <c r="A625" s="5" t="s">
        <v>37</v>
      </c>
      <c r="B625" s="5" t="s">
        <v>38</v>
      </c>
      <c r="C625" s="5" t="str">
        <f>LEFT(Table1[[#This Row],[product_name]], 27)</f>
        <v xml:space="preserve">Sounce Fast Phone Charging </v>
      </c>
      <c r="D625" s="5" t="s">
        <v>18</v>
      </c>
      <c r="E625" s="5" t="str">
        <f>TRIM(LEFT(Table1[[#This Row],[category]], FIND("|", Table1[[#This Row],[category]]) - 1))</f>
        <v>Computers&amp;Accessories</v>
      </c>
      <c r="F625" s="5" t="str">
        <f>TRIM(MID(Table1[[#This Row],[category]], FIND("|", Table1[[#This Row],[category]]) + 1, FIND("|", Table1[[#This Row],[category]], FIND("|", Table1[[#This Row],[category]]) + 1) - FIND("|", Table1[[#This Row],[category]]) - 1))</f>
        <v>Accessories&amp;Peripherals</v>
      </c>
      <c r="G62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25" s="5">
        <v>199</v>
      </c>
      <c r="I625" s="6">
        <v>999</v>
      </c>
      <c r="J625" s="7">
        <v>0.8</v>
      </c>
      <c r="K625" s="7" t="str">
        <f>IF(Table1[[#This Row],[discount_percentage]]&gt;=50%, "YES", "NO")</f>
        <v>YES</v>
      </c>
      <c r="L625" s="7" t="str">
        <f>IF(Table1[[#This Row],[discount_percentage]]&lt;20%, "&lt;20%", IF(Table1[[#This Row],[discount_percentage]]&lt;=40%, "20%-40%", IF(Table1[[#This Row],[discount_percentage]]&lt;=60%, "41%-60%", IF(Table1[[#This Row],[discount_percentage]]&lt;=80%, "61%-80%", "&gt;80%"))))</f>
        <v>61%-80%</v>
      </c>
      <c r="M625" s="7" t="str">
        <f>IF(Table1[[#This Row],[discounted_price]]&lt;200, "&lt;200", IF(Table1[[#This Row],[discounted_price]]&lt;=500, "200-500", "&gt;500"))</f>
        <v>&lt;200</v>
      </c>
      <c r="N625" s="5">
        <v>3.9</v>
      </c>
      <c r="O625" s="8">
        <v>7928</v>
      </c>
      <c r="P625" s="9" t="str">
        <f>IF(Table1[[#This Row],[rating_count]]&gt;1000, "More than 1000", "Fewer than 1000")</f>
        <v>More than 1000</v>
      </c>
      <c r="Q625" s="8">
        <f>IFERROR( VALUE(Table1[[#This Row],[rating]]) * VALUE((Table1[[#This Row],[rating_count]]/1000)), 0)</f>
        <v>30.9192</v>
      </c>
      <c r="R625" s="6">
        <f>IFERROR( VALUE(Table1[[#This Row],[actual_price]]) * VALUE(Table1[[#This Row],[rating_count]]), 0)</f>
        <v>7920072</v>
      </c>
      <c r="S625" s="5" t="s">
        <v>39</v>
      </c>
      <c r="T625" s="5" t="s">
        <v>40</v>
      </c>
      <c r="U625" s="5" t="s">
        <v>41</v>
      </c>
      <c r="V625" s="5" t="s">
        <v>42</v>
      </c>
      <c r="W625" s="5" t="s">
        <v>43</v>
      </c>
      <c r="X625" s="5" t="s">
        <v>44</v>
      </c>
      <c r="Y625" s="5" t="s">
        <v>45</v>
      </c>
      <c r="Z625" s="5" t="s">
        <v>5112</v>
      </c>
    </row>
    <row r="626" spans="1:26" ht="15.75">
      <c r="A626" s="5" t="s">
        <v>3290</v>
      </c>
      <c r="B626" s="5" t="s">
        <v>3291</v>
      </c>
      <c r="C626" s="5" t="str">
        <f>LEFT(Table1[[#This Row],[product_name]], 27)</f>
        <v>Noise ColorFit Pro 4 Advanc</v>
      </c>
      <c r="D626" s="5" t="s">
        <v>2948</v>
      </c>
      <c r="E626" s="5" t="str">
        <f>TRIM(LEFT(Table1[[#This Row],[category]], FIND("|", Table1[[#This Row],[category]]) - 1))</f>
        <v>Electronics</v>
      </c>
      <c r="F626" s="5" t="str">
        <f>TRIM(MID(Table1[[#This Row],[category]], FIND("|", Table1[[#This Row],[category]]) + 1, FIND("|", Table1[[#This Row],[category]], FIND("|", Table1[[#This Row],[category]]) + 1) - FIND("|", Table1[[#This Row],[category]]) - 1))</f>
        <v>WearableTechnology</v>
      </c>
      <c r="G626" s="5" t="e">
        <f>TRIM(MID(Table1[[#This Row],[category]], FIND("|", Table1[[#This Row],[category]], FIND("|", Table1[[#This Row],[category]]) + 1) + 1, FIND("|", Table1[[#This Row],[category]], FIND("|", Table1[[#This Row],[category]], FIND("|", Table1[[#This Row],[category]]) + 1) + 1) - FIND("|", Table1[[#This Row],[category]], FIND("|", Table1[[#This Row],[category]]) + 1) - 1))</f>
        <v>#VALUE!</v>
      </c>
      <c r="H626" s="6">
        <v>2998</v>
      </c>
      <c r="I626" s="6">
        <v>5999</v>
      </c>
      <c r="J626" s="7">
        <v>0.5</v>
      </c>
      <c r="K626" s="7" t="str">
        <f>IF(Table1[[#This Row],[discount_percentage]]&gt;=50%, "YES", "NO")</f>
        <v>YES</v>
      </c>
      <c r="L626" s="7" t="str">
        <f>IF(Table1[[#This Row],[discount_percentage]]&lt;20%, "&lt;20%", IF(Table1[[#This Row],[discount_percentage]]&lt;=40%, "20%-40%", IF(Table1[[#This Row],[discount_percentage]]&lt;=60%, "41%-60%", IF(Table1[[#This Row],[discount_percentage]]&lt;=80%, "61%-80%", "&gt;80%"))))</f>
        <v>41%-60%</v>
      </c>
      <c r="M626" s="7" t="str">
        <f>IF(Table1[[#This Row],[discounted_price]]&lt;200, "&lt;200", IF(Table1[[#This Row],[discounted_price]]&lt;=500, "200-500", "&gt;500"))</f>
        <v>&gt;500</v>
      </c>
      <c r="N626" s="5">
        <v>4.0999999999999996</v>
      </c>
      <c r="O626" s="8">
        <v>5179</v>
      </c>
      <c r="P626" s="9" t="str">
        <f>IF(Table1[[#This Row],[rating_count]]&gt;1000, "More than 1000", "Fewer than 1000")</f>
        <v>More than 1000</v>
      </c>
      <c r="Q626" s="8">
        <f>IFERROR( VALUE(Table1[[#This Row],[rating]]) * VALUE((Table1[[#This Row],[rating_count]]/1000)), 0)</f>
        <v>21.233899999999998</v>
      </c>
      <c r="R626" s="6">
        <f>IFERROR( VALUE(Table1[[#This Row],[actual_price]]) * VALUE(Table1[[#This Row],[rating_count]]), 0)</f>
        <v>31068821</v>
      </c>
      <c r="S626" s="5" t="s">
        <v>3292</v>
      </c>
      <c r="T626" s="5" t="s">
        <v>5113</v>
      </c>
      <c r="U626" s="5" t="s">
        <v>5114</v>
      </c>
      <c r="V626" s="5" t="s">
        <v>5115</v>
      </c>
      <c r="W626" s="5" t="s">
        <v>5116</v>
      </c>
      <c r="X626" s="5" t="s">
        <v>5117</v>
      </c>
      <c r="Y626" s="5" t="s">
        <v>5118</v>
      </c>
      <c r="Z626" s="5" t="s">
        <v>5119</v>
      </c>
    </row>
    <row r="627" spans="1:26" ht="15.75">
      <c r="A627" s="5" t="s">
        <v>5120</v>
      </c>
      <c r="B627" s="5" t="s">
        <v>5121</v>
      </c>
      <c r="C627" s="5" t="str">
        <f>LEFT(Table1[[#This Row],[product_name]], 27)</f>
        <v>Seagate Expansion 1TB Exter</v>
      </c>
      <c r="D627" s="5" t="s">
        <v>5122</v>
      </c>
      <c r="E627" s="5" t="str">
        <f>TRIM(LEFT(Table1[[#This Row],[category]], FIND("|", Table1[[#This Row],[category]]) - 1))</f>
        <v>Computers&amp;Accessories</v>
      </c>
      <c r="F627" s="5" t="str">
        <f>TRIM(MID(Table1[[#This Row],[category]], FIND("|", Table1[[#This Row],[category]]) + 1, FIND("|", Table1[[#This Row],[category]], FIND("|", Table1[[#This Row],[category]]) + 1) - FIND("|", Table1[[#This Row],[category]]) - 1))</f>
        <v>ExternalDevices&amp;DataStorage</v>
      </c>
      <c r="G627" s="5" t="e">
        <f>TRIM(MID(Table1[[#This Row],[category]], FIND("|", Table1[[#This Row],[category]], FIND("|", Table1[[#This Row],[category]]) + 1) + 1, FIND("|", Table1[[#This Row],[category]], FIND("|", Table1[[#This Row],[category]], FIND("|", Table1[[#This Row],[category]]) + 1) + 1) - FIND("|", Table1[[#This Row],[category]], FIND("|", Table1[[#This Row],[category]]) + 1) - 1))</f>
        <v>#VALUE!</v>
      </c>
      <c r="H627" s="6">
        <v>4098</v>
      </c>
      <c r="I627" s="6">
        <v>4999</v>
      </c>
      <c r="J627" s="7">
        <v>0.18</v>
      </c>
      <c r="K627" s="7" t="str">
        <f>IF(Table1[[#This Row],[discount_percentage]]&gt;=50%, "YES", "NO")</f>
        <v>NO</v>
      </c>
      <c r="L627" s="7" t="str">
        <f>IF(Table1[[#This Row],[discount_percentage]]&lt;20%, "&lt;20%", IF(Table1[[#This Row],[discount_percentage]]&lt;=40%, "20%-40%", IF(Table1[[#This Row],[discount_percentage]]&lt;=60%, "41%-60%", IF(Table1[[#This Row],[discount_percentage]]&lt;=80%, "61%-80%", "&gt;80%"))))</f>
        <v>&lt;20%</v>
      </c>
      <c r="M627" s="7" t="str">
        <f>IF(Table1[[#This Row],[discounted_price]]&lt;200, "&lt;200", IF(Table1[[#This Row],[discounted_price]]&lt;=500, "200-500", "&gt;500"))</f>
        <v>&gt;500</v>
      </c>
      <c r="N627" s="5">
        <v>4.5</v>
      </c>
      <c r="O627" s="8">
        <v>50810</v>
      </c>
      <c r="P627" s="9" t="str">
        <f>IF(Table1[[#This Row],[rating_count]]&gt;1000, "More than 1000", "Fewer than 1000")</f>
        <v>More than 1000</v>
      </c>
      <c r="Q627" s="8">
        <f>IFERROR( VALUE(Table1[[#This Row],[rating]]) * VALUE((Table1[[#This Row],[rating_count]]/1000)), 0)</f>
        <v>228.64500000000001</v>
      </c>
      <c r="R627" s="6">
        <f>IFERROR( VALUE(Table1[[#This Row],[actual_price]]) * VALUE(Table1[[#This Row],[rating_count]]), 0)</f>
        <v>253999190</v>
      </c>
      <c r="S627" s="5" t="s">
        <v>5123</v>
      </c>
      <c r="T627" s="5" t="s">
        <v>5124</v>
      </c>
      <c r="U627" s="5" t="s">
        <v>5125</v>
      </c>
      <c r="V627" s="5" t="s">
        <v>5126</v>
      </c>
      <c r="W627" s="5" t="s">
        <v>5127</v>
      </c>
      <c r="X627" s="5" t="s">
        <v>5128</v>
      </c>
      <c r="Y627" s="5" t="s">
        <v>5129</v>
      </c>
      <c r="Z627" s="5" t="s">
        <v>5130</v>
      </c>
    </row>
    <row r="628" spans="1:26" ht="15.75">
      <c r="A628" s="5" t="s">
        <v>5131</v>
      </c>
      <c r="B628" s="5" t="s">
        <v>5132</v>
      </c>
      <c r="C628" s="5" t="str">
        <f>LEFT(Table1[[#This Row],[product_name]], 27)</f>
        <v>HP w100 480P 30 FPS Digital</v>
      </c>
      <c r="D628" s="5" t="s">
        <v>5133</v>
      </c>
      <c r="E628" s="5" t="str">
        <f>TRIM(LEFT(Table1[[#This Row],[category]], FIND("|", Table1[[#This Row],[category]]) - 1))</f>
        <v>Electronics</v>
      </c>
      <c r="F628" s="5" t="str">
        <f>TRIM(MID(Table1[[#This Row],[category]], FIND("|", Table1[[#This Row],[category]]) + 1, FIND("|", Table1[[#This Row],[category]], FIND("|", Table1[[#This Row],[category]]) + 1) - FIND("|", Table1[[#This Row],[category]]) - 1))</f>
        <v>Cameras&amp;Photography</v>
      </c>
      <c r="G628" s="5" t="e">
        <f>TRIM(MID(Table1[[#This Row],[category]], FIND("|", Table1[[#This Row],[category]], FIND("|", Table1[[#This Row],[category]]) + 1) + 1, FIND("|", Table1[[#This Row],[category]], FIND("|", Table1[[#This Row],[category]], FIND("|", Table1[[#This Row],[category]]) + 1) + 1) - FIND("|", Table1[[#This Row],[category]], FIND("|", Table1[[#This Row],[category]]) + 1) - 1))</f>
        <v>#VALUE!</v>
      </c>
      <c r="H628" s="5">
        <v>499</v>
      </c>
      <c r="I628" s="6">
        <v>1999</v>
      </c>
      <c r="J628" s="7">
        <v>0.75</v>
      </c>
      <c r="K628" s="7" t="str">
        <f>IF(Table1[[#This Row],[discount_percentage]]&gt;=50%, "YES", "NO")</f>
        <v>YES</v>
      </c>
      <c r="L628" s="7" t="str">
        <f>IF(Table1[[#This Row],[discount_percentage]]&lt;20%, "&lt;20%", IF(Table1[[#This Row],[discount_percentage]]&lt;=40%, "20%-40%", IF(Table1[[#This Row],[discount_percentage]]&lt;=60%, "41%-60%", IF(Table1[[#This Row],[discount_percentage]]&lt;=80%, "61%-80%", "&gt;80%"))))</f>
        <v>61%-80%</v>
      </c>
      <c r="M628" s="7" t="str">
        <f>IF(Table1[[#This Row],[discounted_price]]&lt;200, "&lt;200", IF(Table1[[#This Row],[discounted_price]]&lt;=500, "200-500", "&gt;500"))</f>
        <v>200-500</v>
      </c>
      <c r="N628" s="5">
        <v>3.7</v>
      </c>
      <c r="O628" s="8">
        <v>3369</v>
      </c>
      <c r="P628" s="9" t="str">
        <f>IF(Table1[[#This Row],[rating_count]]&gt;1000, "More than 1000", "Fewer than 1000")</f>
        <v>More than 1000</v>
      </c>
      <c r="Q628" s="8">
        <f>IFERROR( VALUE(Table1[[#This Row],[rating]]) * VALUE((Table1[[#This Row],[rating_count]]/1000)), 0)</f>
        <v>12.465300000000001</v>
      </c>
      <c r="R628" s="6">
        <f>IFERROR( VALUE(Table1[[#This Row],[actual_price]]) * VALUE(Table1[[#This Row],[rating_count]]), 0)</f>
        <v>6734631</v>
      </c>
      <c r="S628" s="5" t="s">
        <v>5134</v>
      </c>
      <c r="T628" s="5" t="s">
        <v>5135</v>
      </c>
      <c r="U628" s="5" t="s">
        <v>5136</v>
      </c>
      <c r="V628" s="5" t="s">
        <v>5137</v>
      </c>
      <c r="W628" s="5" t="s">
        <v>5138</v>
      </c>
      <c r="X628" s="5" t="s">
        <v>5139</v>
      </c>
      <c r="Y628" s="5" t="s">
        <v>5140</v>
      </c>
      <c r="Z628" s="5" t="s">
        <v>5141</v>
      </c>
    </row>
    <row r="629" spans="1:26" ht="15.75">
      <c r="A629" s="5" t="s">
        <v>5142</v>
      </c>
      <c r="B629" s="5" t="s">
        <v>5143</v>
      </c>
      <c r="C629" s="5" t="str">
        <f>LEFT(Table1[[#This Row],[product_name]], 27)</f>
        <v>ZEBRONICS Zeb-Dash Plus 2.4</v>
      </c>
      <c r="D629" s="5" t="s">
        <v>4845</v>
      </c>
      <c r="E629" s="5" t="str">
        <f>TRIM(LEFT(Table1[[#This Row],[category]], FIND("|", Table1[[#This Row],[category]]) - 1))</f>
        <v>Computers&amp;Accessories</v>
      </c>
      <c r="F629" s="5" t="str">
        <f>TRIM(MID(Table1[[#This Row],[category]], FIND("|", Table1[[#This Row],[category]]) + 1, FIND("|", Table1[[#This Row],[category]], FIND("|", Table1[[#This Row],[category]]) + 1) - FIND("|", Table1[[#This Row],[category]]) - 1))</f>
        <v>Accessories&amp;Peripherals</v>
      </c>
      <c r="G629"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29" s="5">
        <v>299</v>
      </c>
      <c r="I629" s="6">
        <v>449</v>
      </c>
      <c r="J629" s="7">
        <v>0.33</v>
      </c>
      <c r="K629" s="7" t="str">
        <f>IF(Table1[[#This Row],[discount_percentage]]&gt;=50%, "YES", "NO")</f>
        <v>NO</v>
      </c>
      <c r="L629" s="7" t="str">
        <f>IF(Table1[[#This Row],[discount_percentage]]&lt;20%, "&lt;20%", IF(Table1[[#This Row],[discount_percentage]]&lt;=40%, "20%-40%", IF(Table1[[#This Row],[discount_percentage]]&lt;=60%, "41%-60%", IF(Table1[[#This Row],[discount_percentage]]&lt;=80%, "61%-80%", "&gt;80%"))))</f>
        <v>20%-40%</v>
      </c>
      <c r="M629" s="7" t="str">
        <f>IF(Table1[[#This Row],[discounted_price]]&lt;200, "&lt;200", IF(Table1[[#This Row],[discounted_price]]&lt;=500, "200-500", "&gt;500"))</f>
        <v>200-500</v>
      </c>
      <c r="N629" s="5">
        <v>3.5</v>
      </c>
      <c r="O629" s="8">
        <v>11827</v>
      </c>
      <c r="P629" s="9" t="str">
        <f>IF(Table1[[#This Row],[rating_count]]&gt;1000, "More than 1000", "Fewer than 1000")</f>
        <v>More than 1000</v>
      </c>
      <c r="Q629" s="8">
        <f>IFERROR( VALUE(Table1[[#This Row],[rating]]) * VALUE((Table1[[#This Row],[rating_count]]/1000)), 0)</f>
        <v>41.394500000000001</v>
      </c>
      <c r="R629" s="6">
        <f>IFERROR( VALUE(Table1[[#This Row],[actual_price]]) * VALUE(Table1[[#This Row],[rating_count]]), 0)</f>
        <v>5310323</v>
      </c>
      <c r="S629" s="5" t="s">
        <v>5144</v>
      </c>
      <c r="T629" s="5" t="s">
        <v>5145</v>
      </c>
      <c r="U629" s="5" t="s">
        <v>5146</v>
      </c>
      <c r="V629" s="5" t="s">
        <v>5147</v>
      </c>
      <c r="W629" s="5" t="s">
        <v>5148</v>
      </c>
      <c r="X629" s="5" t="s">
        <v>5149</v>
      </c>
      <c r="Y629" s="5" t="s">
        <v>5150</v>
      </c>
      <c r="Z629" s="5" t="s">
        <v>5151</v>
      </c>
    </row>
    <row r="630" spans="1:26" ht="15.75">
      <c r="A630" s="5" t="s">
        <v>47</v>
      </c>
      <c r="B630" s="5" t="s">
        <v>48</v>
      </c>
      <c r="C630" s="5" t="str">
        <f>LEFT(Table1[[#This Row],[product_name]], 27)</f>
        <v>boAt Deuce USB 300 2 in 1 T</v>
      </c>
      <c r="D630" s="5" t="s">
        <v>18</v>
      </c>
      <c r="E630" s="5" t="str">
        <f>TRIM(LEFT(Table1[[#This Row],[category]], FIND("|", Table1[[#This Row],[category]]) - 1))</f>
        <v>Computers&amp;Accessories</v>
      </c>
      <c r="F630" s="5" t="str">
        <f>TRIM(MID(Table1[[#This Row],[category]], FIND("|", Table1[[#This Row],[category]]) + 1, FIND("|", Table1[[#This Row],[category]], FIND("|", Table1[[#This Row],[category]]) + 1) - FIND("|", Table1[[#This Row],[category]]) - 1))</f>
        <v>Accessories&amp;Peripherals</v>
      </c>
      <c r="G63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30" s="5">
        <v>329</v>
      </c>
      <c r="I630" s="6">
        <v>699</v>
      </c>
      <c r="J630" s="7">
        <v>0.53</v>
      </c>
      <c r="K630" s="7" t="str">
        <f>IF(Table1[[#This Row],[discount_percentage]]&gt;=50%, "YES", "NO")</f>
        <v>YES</v>
      </c>
      <c r="L630" s="7" t="str">
        <f>IF(Table1[[#This Row],[discount_percentage]]&lt;20%, "&lt;20%", IF(Table1[[#This Row],[discount_percentage]]&lt;=40%, "20%-40%", IF(Table1[[#This Row],[discount_percentage]]&lt;=60%, "41%-60%", IF(Table1[[#This Row],[discount_percentage]]&lt;=80%, "61%-80%", "&gt;80%"))))</f>
        <v>41%-60%</v>
      </c>
      <c r="M630" s="7" t="str">
        <f>IF(Table1[[#This Row],[discounted_price]]&lt;200, "&lt;200", IF(Table1[[#This Row],[discounted_price]]&lt;=500, "200-500", "&gt;500"))</f>
        <v>200-500</v>
      </c>
      <c r="N630" s="5">
        <v>4.2</v>
      </c>
      <c r="O630" s="8">
        <v>94364</v>
      </c>
      <c r="P630" s="9" t="str">
        <f>IF(Table1[[#This Row],[rating_count]]&gt;1000, "More than 1000", "Fewer than 1000")</f>
        <v>More than 1000</v>
      </c>
      <c r="Q630" s="8">
        <f>IFERROR( VALUE(Table1[[#This Row],[rating]]) * VALUE((Table1[[#This Row],[rating_count]]/1000)), 0)</f>
        <v>396.32880000000006</v>
      </c>
      <c r="R630" s="6">
        <f>IFERROR( VALUE(Table1[[#This Row],[actual_price]]) * VALUE(Table1[[#This Row],[rating_count]]), 0)</f>
        <v>65960436</v>
      </c>
      <c r="S630" s="5" t="s">
        <v>49</v>
      </c>
      <c r="T630" s="5" t="s">
        <v>50</v>
      </c>
      <c r="U630" s="5" t="s">
        <v>51</v>
      </c>
      <c r="V630" s="5" t="s">
        <v>52</v>
      </c>
      <c r="W630" s="5" t="s">
        <v>53</v>
      </c>
      <c r="X630" s="5" t="s">
        <v>54</v>
      </c>
      <c r="Y630" s="5" t="s">
        <v>5152</v>
      </c>
      <c r="Z630" s="5" t="s">
        <v>5153</v>
      </c>
    </row>
    <row r="631" spans="1:26" ht="15.75">
      <c r="A631" s="5" t="s">
        <v>5154</v>
      </c>
      <c r="B631" s="5" t="s">
        <v>5155</v>
      </c>
      <c r="C631" s="5" t="str">
        <f>LEFT(Table1[[#This Row],[product_name]], 27)</f>
        <v>Zebronics Zeb-Companion 107</v>
      </c>
      <c r="D631" s="5" t="s">
        <v>5102</v>
      </c>
      <c r="E631" s="5" t="str">
        <f>TRIM(LEFT(Table1[[#This Row],[category]], FIND("|", Table1[[#This Row],[category]]) - 1))</f>
        <v>Computers&amp;Accessories</v>
      </c>
      <c r="F631" s="5" t="str">
        <f>TRIM(MID(Table1[[#This Row],[category]], FIND("|", Table1[[#This Row],[category]]) + 1, FIND("|", Table1[[#This Row],[category]], FIND("|", Table1[[#This Row],[category]]) + 1) - FIND("|", Table1[[#This Row],[category]]) - 1))</f>
        <v>Accessories&amp;Peripherals</v>
      </c>
      <c r="G63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31" s="5">
        <v>699</v>
      </c>
      <c r="I631" s="6">
        <v>999</v>
      </c>
      <c r="J631" s="7">
        <v>0.3</v>
      </c>
      <c r="K631" s="7" t="str">
        <f>IF(Table1[[#This Row],[discount_percentage]]&gt;=50%, "YES", "NO")</f>
        <v>NO</v>
      </c>
      <c r="L631" s="7" t="str">
        <f>IF(Table1[[#This Row],[discount_percentage]]&lt;20%, "&lt;20%", IF(Table1[[#This Row],[discount_percentage]]&lt;=40%, "20%-40%", IF(Table1[[#This Row],[discount_percentage]]&lt;=60%, "41%-60%", IF(Table1[[#This Row],[discount_percentage]]&lt;=80%, "61%-80%", "&gt;80%"))))</f>
        <v>20%-40%</v>
      </c>
      <c r="M631" s="7" t="str">
        <f>IF(Table1[[#This Row],[discounted_price]]&lt;200, "&lt;200", IF(Table1[[#This Row],[discounted_price]]&lt;=500, "200-500", "&gt;500"))</f>
        <v>&gt;500</v>
      </c>
      <c r="N631" s="5">
        <v>3.5</v>
      </c>
      <c r="O631" s="8">
        <v>15295</v>
      </c>
      <c r="P631" s="9" t="str">
        <f>IF(Table1[[#This Row],[rating_count]]&gt;1000, "More than 1000", "Fewer than 1000")</f>
        <v>More than 1000</v>
      </c>
      <c r="Q631" s="8">
        <f>IFERROR( VALUE(Table1[[#This Row],[rating]]) * VALUE((Table1[[#This Row],[rating_count]]/1000)), 0)</f>
        <v>53.532499999999999</v>
      </c>
      <c r="R631" s="6">
        <f>IFERROR( VALUE(Table1[[#This Row],[actual_price]]) * VALUE(Table1[[#This Row],[rating_count]]), 0)</f>
        <v>15279705</v>
      </c>
      <c r="S631" s="5" t="s">
        <v>5156</v>
      </c>
      <c r="T631" s="5" t="s">
        <v>5157</v>
      </c>
      <c r="U631" s="5" t="s">
        <v>5158</v>
      </c>
      <c r="V631" s="5" t="s">
        <v>5159</v>
      </c>
      <c r="W631" s="5" t="s">
        <v>5160</v>
      </c>
      <c r="X631" s="5" t="s">
        <v>5161</v>
      </c>
      <c r="Y631" s="5" t="s">
        <v>5162</v>
      </c>
      <c r="Z631" s="5" t="s">
        <v>5163</v>
      </c>
    </row>
    <row r="632" spans="1:26" ht="15.75">
      <c r="A632" s="5" t="s">
        <v>5164</v>
      </c>
      <c r="B632" s="5" t="s">
        <v>5165</v>
      </c>
      <c r="C632" s="5" t="str">
        <f>LEFT(Table1[[#This Row],[product_name]], 27)</f>
        <v>SYVO WT 3130 Aluminum Tripo</v>
      </c>
      <c r="D632" s="5" t="s">
        <v>5166</v>
      </c>
      <c r="E632" s="5" t="str">
        <f>TRIM(LEFT(Table1[[#This Row],[category]], FIND("|", Table1[[#This Row],[category]]) - 1))</f>
        <v>Electronics</v>
      </c>
      <c r="F632" s="5" t="str">
        <f>TRIM(MID(Table1[[#This Row],[category]], FIND("|", Table1[[#This Row],[category]]) + 1, FIND("|", Table1[[#This Row],[category]], FIND("|", Table1[[#This Row],[category]]) + 1) - FIND("|", Table1[[#This Row],[category]]) - 1))</f>
        <v>Cameras&amp;Photography</v>
      </c>
      <c r="G632" s="5" t="str">
        <f>TRIM(MID(Table1[[#This Row],[category]], FIND("|", Table1[[#This Row],[category]], FIND("|", Table1[[#This Row],[category]]) + 1) + 1, FIND("|", Table1[[#This Row],[category]], FIND("|", Table1[[#This Row],[category]], FIND("|", Table1[[#This Row],[category]]) + 1) + 1) - FIND("|", Table1[[#This Row],[category]], FIND("|", Table1[[#This Row],[category]]) + 1) - 1))</f>
        <v>Accessories</v>
      </c>
      <c r="H632" s="5">
        <v>799</v>
      </c>
      <c r="I632" s="6">
        <v>3990</v>
      </c>
      <c r="J632" s="7">
        <v>0.8</v>
      </c>
      <c r="K632" s="7" t="str">
        <f>IF(Table1[[#This Row],[discount_percentage]]&gt;=50%, "YES", "NO")</f>
        <v>YES</v>
      </c>
      <c r="L632" s="7" t="str">
        <f>IF(Table1[[#This Row],[discount_percentage]]&lt;20%, "&lt;20%", IF(Table1[[#This Row],[discount_percentage]]&lt;=40%, "20%-40%", IF(Table1[[#This Row],[discount_percentage]]&lt;=60%, "41%-60%", IF(Table1[[#This Row],[discount_percentage]]&lt;=80%, "61%-80%", "&gt;80%"))))</f>
        <v>61%-80%</v>
      </c>
      <c r="M632" s="7" t="str">
        <f>IF(Table1[[#This Row],[discounted_price]]&lt;200, "&lt;200", IF(Table1[[#This Row],[discounted_price]]&lt;=500, "200-500", "&gt;500"))</f>
        <v>&gt;500</v>
      </c>
      <c r="N632" s="5">
        <v>4.3</v>
      </c>
      <c r="O632" s="8">
        <v>27139</v>
      </c>
      <c r="P632" s="9" t="str">
        <f>IF(Table1[[#This Row],[rating_count]]&gt;1000, "More than 1000", "Fewer than 1000")</f>
        <v>More than 1000</v>
      </c>
      <c r="Q632" s="8">
        <f>IFERROR( VALUE(Table1[[#This Row],[rating]]) * VALUE((Table1[[#This Row],[rating_count]]/1000)), 0)</f>
        <v>116.6977</v>
      </c>
      <c r="R632" s="6">
        <f>IFERROR( VALUE(Table1[[#This Row],[actual_price]]) * VALUE(Table1[[#This Row],[rating_count]]), 0)</f>
        <v>108284610</v>
      </c>
      <c r="S632" s="5" t="s">
        <v>5167</v>
      </c>
      <c r="T632" s="5" t="s">
        <v>5168</v>
      </c>
      <c r="U632" s="5" t="s">
        <v>5169</v>
      </c>
      <c r="V632" s="5" t="s">
        <v>5170</v>
      </c>
      <c r="W632" s="5" t="s">
        <v>5171</v>
      </c>
      <c r="X632" s="5" t="s">
        <v>5172</v>
      </c>
      <c r="Y632" s="5" t="s">
        <v>5173</v>
      </c>
      <c r="Z632" s="5" t="s">
        <v>5174</v>
      </c>
    </row>
    <row r="633" spans="1:26" ht="15.75">
      <c r="A633" s="5" t="s">
        <v>5175</v>
      </c>
      <c r="B633" s="5" t="s">
        <v>5176</v>
      </c>
      <c r="C633" s="5" t="str">
        <f>LEFT(Table1[[#This Row],[product_name]], 27)</f>
        <v>Boult Audio Airbass Z20 Tru</v>
      </c>
      <c r="D633" s="5" t="s">
        <v>3066</v>
      </c>
      <c r="E633" s="5" t="str">
        <f>TRIM(LEFT(Table1[[#This Row],[category]], FIND("|", Table1[[#This Row],[category]]) - 1))</f>
        <v>Electronics</v>
      </c>
      <c r="F633" s="5" t="str">
        <f>TRIM(MID(Table1[[#This Row],[category]], FIND("|", Table1[[#This Row],[category]]) + 1, FIND("|", Table1[[#This Row],[category]], FIND("|", Table1[[#This Row],[category]]) + 1) - FIND("|", Table1[[#This Row],[category]]) - 1))</f>
        <v>Headphones,Earbuds&amp;Accessories</v>
      </c>
      <c r="G633" s="5" t="str">
        <f>TRIM(MID(Table1[[#This Row],[category]], FIND("|", Table1[[#This Row],[category]], FIND("|", Table1[[#This Row],[category]]) + 1) + 1, FIND("|", Table1[[#This Row],[category]], FIND("|", Table1[[#This Row],[category]], FIND("|", Table1[[#This Row],[category]]) + 1) + 1) - FIND("|", Table1[[#This Row],[category]], FIND("|", Table1[[#This Row],[category]]) + 1) - 1))</f>
        <v>Headphones</v>
      </c>
      <c r="H633" s="6">
        <v>1399</v>
      </c>
      <c r="I633" s="6">
        <v>5499</v>
      </c>
      <c r="J633" s="7">
        <v>0.75</v>
      </c>
      <c r="K633" s="7" t="str">
        <f>IF(Table1[[#This Row],[discount_percentage]]&gt;=50%, "YES", "NO")</f>
        <v>YES</v>
      </c>
      <c r="L633" s="7" t="str">
        <f>IF(Table1[[#This Row],[discount_percentage]]&lt;20%, "&lt;20%", IF(Table1[[#This Row],[discount_percentage]]&lt;=40%, "20%-40%", IF(Table1[[#This Row],[discount_percentage]]&lt;=60%, "41%-60%", IF(Table1[[#This Row],[discount_percentage]]&lt;=80%, "61%-80%", "&gt;80%"))))</f>
        <v>61%-80%</v>
      </c>
      <c r="M633" s="7" t="str">
        <f>IF(Table1[[#This Row],[discounted_price]]&lt;200, "&lt;200", IF(Table1[[#This Row],[discounted_price]]&lt;=500, "200-500", "&gt;500"))</f>
        <v>&gt;500</v>
      </c>
      <c r="N633" s="5">
        <v>3.9</v>
      </c>
      <c r="O633" s="8">
        <v>9504</v>
      </c>
      <c r="P633" s="9" t="str">
        <f>IF(Table1[[#This Row],[rating_count]]&gt;1000, "More than 1000", "Fewer than 1000")</f>
        <v>More than 1000</v>
      </c>
      <c r="Q633" s="8">
        <f>IFERROR( VALUE(Table1[[#This Row],[rating]]) * VALUE((Table1[[#This Row],[rating_count]]/1000)), 0)</f>
        <v>37.065599999999996</v>
      </c>
      <c r="R633" s="6">
        <f>IFERROR( VALUE(Table1[[#This Row],[actual_price]]) * VALUE(Table1[[#This Row],[rating_count]]), 0)</f>
        <v>52262496</v>
      </c>
      <c r="S633" s="5" t="s">
        <v>5177</v>
      </c>
      <c r="T633" s="5" t="s">
        <v>5178</v>
      </c>
      <c r="U633" s="5" t="s">
        <v>5179</v>
      </c>
      <c r="V633" s="5" t="s">
        <v>5180</v>
      </c>
      <c r="W633" s="5" t="s">
        <v>5181</v>
      </c>
      <c r="X633" s="5" t="s">
        <v>5182</v>
      </c>
      <c r="Y633" s="5" t="s">
        <v>5183</v>
      </c>
      <c r="Z633" s="5" t="s">
        <v>5184</v>
      </c>
    </row>
    <row r="634" spans="1:26" ht="15.75">
      <c r="A634" s="5" t="s">
        <v>57</v>
      </c>
      <c r="B634" s="5" t="s">
        <v>58</v>
      </c>
      <c r="C634" s="5" t="str">
        <f>LEFT(Table1[[#This Row],[product_name]], 27)</f>
        <v>Portronics Konnect L 1.2M F</v>
      </c>
      <c r="D634" s="5" t="s">
        <v>18</v>
      </c>
      <c r="E634" s="5" t="str">
        <f>TRIM(LEFT(Table1[[#This Row],[category]], FIND("|", Table1[[#This Row],[category]]) - 1))</f>
        <v>Computers&amp;Accessories</v>
      </c>
      <c r="F634" s="5" t="str">
        <f>TRIM(MID(Table1[[#This Row],[category]], FIND("|", Table1[[#This Row],[category]]) + 1, FIND("|", Table1[[#This Row],[category]], FIND("|", Table1[[#This Row],[category]]) + 1) - FIND("|", Table1[[#This Row],[category]]) - 1))</f>
        <v>Accessories&amp;Peripherals</v>
      </c>
      <c r="G63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34" s="5">
        <v>154</v>
      </c>
      <c r="I634" s="6">
        <v>399</v>
      </c>
      <c r="J634" s="7">
        <v>0.61</v>
      </c>
      <c r="K634" s="7" t="str">
        <f>IF(Table1[[#This Row],[discount_percentage]]&gt;=50%, "YES", "NO")</f>
        <v>YES</v>
      </c>
      <c r="L634" s="7" t="str">
        <f>IF(Table1[[#This Row],[discount_percentage]]&lt;20%, "&lt;20%", IF(Table1[[#This Row],[discount_percentage]]&lt;=40%, "20%-40%", IF(Table1[[#This Row],[discount_percentage]]&lt;=60%, "41%-60%", IF(Table1[[#This Row],[discount_percentage]]&lt;=80%, "61%-80%", "&gt;80%"))))</f>
        <v>61%-80%</v>
      </c>
      <c r="M634" s="7" t="str">
        <f>IF(Table1[[#This Row],[discounted_price]]&lt;200, "&lt;200", IF(Table1[[#This Row],[discounted_price]]&lt;=500, "200-500", "&gt;500"))</f>
        <v>&lt;200</v>
      </c>
      <c r="N634" s="5">
        <v>4.2</v>
      </c>
      <c r="O634" s="8">
        <v>16905</v>
      </c>
      <c r="P634" s="9" t="str">
        <f>IF(Table1[[#This Row],[rating_count]]&gt;1000, "More than 1000", "Fewer than 1000")</f>
        <v>More than 1000</v>
      </c>
      <c r="Q634" s="8">
        <f>IFERROR( VALUE(Table1[[#This Row],[rating]]) * VALUE((Table1[[#This Row],[rating_count]]/1000)), 0)</f>
        <v>71.001000000000005</v>
      </c>
      <c r="R634" s="6">
        <f>IFERROR( VALUE(Table1[[#This Row],[actual_price]]) * VALUE(Table1[[#This Row],[rating_count]]), 0)</f>
        <v>6745095</v>
      </c>
      <c r="S634" s="5" t="s">
        <v>59</v>
      </c>
      <c r="T634" s="5" t="s">
        <v>60</v>
      </c>
      <c r="U634" s="5" t="s">
        <v>61</v>
      </c>
      <c r="V634" s="5" t="s">
        <v>62</v>
      </c>
      <c r="W634" s="5" t="s">
        <v>63</v>
      </c>
      <c r="X634" s="5" t="s">
        <v>13023</v>
      </c>
      <c r="Y634" s="5" t="s">
        <v>5185</v>
      </c>
      <c r="Z634" s="5" t="s">
        <v>5186</v>
      </c>
    </row>
    <row r="635" spans="1:26" ht="15.75">
      <c r="A635" s="5" t="s">
        <v>5187</v>
      </c>
      <c r="B635" s="5" t="s">
        <v>5188</v>
      </c>
      <c r="C635" s="5" t="str">
        <f>LEFT(Table1[[#This Row],[product_name]], 27)</f>
        <v>SanDisk Ultra Flair 64GB US</v>
      </c>
      <c r="D635" s="5" t="s">
        <v>4834</v>
      </c>
      <c r="E635" s="5" t="str">
        <f>TRIM(LEFT(Table1[[#This Row],[category]], FIND("|", Table1[[#This Row],[category]]) - 1))</f>
        <v>Computers&amp;Accessories</v>
      </c>
      <c r="F635" s="5" t="str">
        <f>TRIM(MID(Table1[[#This Row],[category]], FIND("|", Table1[[#This Row],[category]]) + 1, FIND("|", Table1[[#This Row],[category]], FIND("|", Table1[[#This Row],[category]]) + 1) - FIND("|", Table1[[#This Row],[category]]) - 1))</f>
        <v>ExternalDevices&amp;DataStorage</v>
      </c>
      <c r="G635" s="5" t="e">
        <f>TRIM(MID(Table1[[#This Row],[category]], FIND("|", Table1[[#This Row],[category]], FIND("|", Table1[[#This Row],[category]]) + 1) + 1, FIND("|", Table1[[#This Row],[category]], FIND("|", Table1[[#This Row],[category]], FIND("|", Table1[[#This Row],[category]]) + 1) + 1) - FIND("|", Table1[[#This Row],[category]], FIND("|", Table1[[#This Row],[category]]) + 1) - 1))</f>
        <v>#VALUE!</v>
      </c>
      <c r="H635" s="5">
        <v>519</v>
      </c>
      <c r="I635" s="6">
        <v>1350</v>
      </c>
      <c r="J635" s="7">
        <v>0.62</v>
      </c>
      <c r="K635" s="7" t="str">
        <f>IF(Table1[[#This Row],[discount_percentage]]&gt;=50%, "YES", "NO")</f>
        <v>YES</v>
      </c>
      <c r="L635" s="7" t="str">
        <f>IF(Table1[[#This Row],[discount_percentage]]&lt;20%, "&lt;20%", IF(Table1[[#This Row],[discount_percentage]]&lt;=40%, "20%-40%", IF(Table1[[#This Row],[discount_percentage]]&lt;=60%, "41%-60%", IF(Table1[[#This Row],[discount_percentage]]&lt;=80%, "61%-80%", "&gt;80%"))))</f>
        <v>61%-80%</v>
      </c>
      <c r="M635" s="7" t="str">
        <f>IF(Table1[[#This Row],[discounted_price]]&lt;200, "&lt;200", IF(Table1[[#This Row],[discounted_price]]&lt;=500, "200-500", "&gt;500"))</f>
        <v>&gt;500</v>
      </c>
      <c r="N635" s="5">
        <v>4.3</v>
      </c>
      <c r="O635" s="8">
        <v>30058</v>
      </c>
      <c r="P635" s="9" t="str">
        <f>IF(Table1[[#This Row],[rating_count]]&gt;1000, "More than 1000", "Fewer than 1000")</f>
        <v>More than 1000</v>
      </c>
      <c r="Q635" s="8">
        <f>IFERROR( VALUE(Table1[[#This Row],[rating]]) * VALUE((Table1[[#This Row],[rating_count]]/1000)), 0)</f>
        <v>129.24939999999998</v>
      </c>
      <c r="R635" s="6">
        <f>IFERROR( VALUE(Table1[[#This Row],[actual_price]]) * VALUE(Table1[[#This Row],[rating_count]]), 0)</f>
        <v>40578300</v>
      </c>
      <c r="S635" s="5" t="s">
        <v>5189</v>
      </c>
      <c r="T635" s="5" t="s">
        <v>5190</v>
      </c>
      <c r="U635" s="5" t="s">
        <v>5191</v>
      </c>
      <c r="V635" s="5" t="s">
        <v>5192</v>
      </c>
      <c r="W635" s="5" t="s">
        <v>5193</v>
      </c>
      <c r="X635" s="5" t="s">
        <v>5194</v>
      </c>
      <c r="Y635" s="5" t="s">
        <v>5195</v>
      </c>
      <c r="Z635" s="5" t="s">
        <v>5196</v>
      </c>
    </row>
    <row r="636" spans="1:26" ht="15.75">
      <c r="A636" s="5" t="s">
        <v>3421</v>
      </c>
      <c r="B636" s="5" t="s">
        <v>3422</v>
      </c>
      <c r="C636" s="5" t="str">
        <f>LEFT(Table1[[#This Row],[product_name]], 27)</f>
        <v xml:space="preserve">boAt Xtend Smartwatch with </v>
      </c>
      <c r="D636" s="5" t="s">
        <v>2948</v>
      </c>
      <c r="E636" s="5" t="str">
        <f>TRIM(LEFT(Table1[[#This Row],[category]], FIND("|", Table1[[#This Row],[category]]) - 1))</f>
        <v>Electronics</v>
      </c>
      <c r="F636" s="5" t="str">
        <f>TRIM(MID(Table1[[#This Row],[category]], FIND("|", Table1[[#This Row],[category]]) + 1, FIND("|", Table1[[#This Row],[category]], FIND("|", Table1[[#This Row],[category]]) + 1) - FIND("|", Table1[[#This Row],[category]]) - 1))</f>
        <v>WearableTechnology</v>
      </c>
      <c r="G636" s="5" t="e">
        <f>TRIM(MID(Table1[[#This Row],[category]], FIND("|", Table1[[#This Row],[category]], FIND("|", Table1[[#This Row],[category]]) + 1) + 1, FIND("|", Table1[[#This Row],[category]], FIND("|", Table1[[#This Row],[category]], FIND("|", Table1[[#This Row],[category]]) + 1) + 1) - FIND("|", Table1[[#This Row],[category]], FIND("|", Table1[[#This Row],[category]]) + 1) - 1))</f>
        <v>#VALUE!</v>
      </c>
      <c r="H636" s="6">
        <v>2299</v>
      </c>
      <c r="I636" s="6">
        <v>7990</v>
      </c>
      <c r="J636" s="7">
        <v>0.71</v>
      </c>
      <c r="K636" s="7" t="str">
        <f>IF(Table1[[#This Row],[discount_percentage]]&gt;=50%, "YES", "NO")</f>
        <v>YES</v>
      </c>
      <c r="L636" s="7" t="str">
        <f>IF(Table1[[#This Row],[discount_percentage]]&lt;20%, "&lt;20%", IF(Table1[[#This Row],[discount_percentage]]&lt;=40%, "20%-40%", IF(Table1[[#This Row],[discount_percentage]]&lt;=60%, "41%-60%", IF(Table1[[#This Row],[discount_percentage]]&lt;=80%, "61%-80%", "&gt;80%"))))</f>
        <v>61%-80%</v>
      </c>
      <c r="M636" s="7" t="str">
        <f>IF(Table1[[#This Row],[discounted_price]]&lt;200, "&lt;200", IF(Table1[[#This Row],[discounted_price]]&lt;=500, "200-500", "&gt;500"))</f>
        <v>&gt;500</v>
      </c>
      <c r="N636" s="5">
        <v>4.2</v>
      </c>
      <c r="O636" s="8">
        <v>69619</v>
      </c>
      <c r="P636" s="9" t="str">
        <f>IF(Table1[[#This Row],[rating_count]]&gt;1000, "More than 1000", "Fewer than 1000")</f>
        <v>More than 1000</v>
      </c>
      <c r="Q636" s="8">
        <f>IFERROR( VALUE(Table1[[#This Row],[rating]]) * VALUE((Table1[[#This Row],[rating_count]]/1000)), 0)</f>
        <v>292.39980000000003</v>
      </c>
      <c r="R636" s="6">
        <f>IFERROR( VALUE(Table1[[#This Row],[actual_price]]) * VALUE(Table1[[#This Row],[rating_count]]), 0)</f>
        <v>556255810</v>
      </c>
      <c r="S636" s="5" t="s">
        <v>3423</v>
      </c>
      <c r="T636" s="5" t="s">
        <v>3424</v>
      </c>
      <c r="U636" s="5" t="s">
        <v>3425</v>
      </c>
      <c r="V636" s="5" t="s">
        <v>3426</v>
      </c>
      <c r="W636" s="5" t="s">
        <v>3427</v>
      </c>
      <c r="X636" s="5" t="s">
        <v>3428</v>
      </c>
      <c r="Y636" s="5" t="s">
        <v>5197</v>
      </c>
      <c r="Z636" s="5" t="s">
        <v>5198</v>
      </c>
    </row>
    <row r="637" spans="1:26" ht="15.75">
      <c r="A637" s="5" t="s">
        <v>3431</v>
      </c>
      <c r="B637" s="5" t="s">
        <v>3432</v>
      </c>
      <c r="C637" s="5" t="str">
        <f>LEFT(Table1[[#This Row],[product_name]], 27)</f>
        <v xml:space="preserve">Tygot Bluetooth Extendable </v>
      </c>
      <c r="D637" s="5" t="s">
        <v>3433</v>
      </c>
      <c r="E637" s="5" t="str">
        <f>TRIM(LEFT(Table1[[#This Row],[category]], FIND("|", Table1[[#This Row],[category]]) - 1))</f>
        <v>Electronics</v>
      </c>
      <c r="F637" s="5" t="str">
        <f>TRIM(MID(Table1[[#This Row],[category]], FIND("|", Table1[[#This Row],[category]]) + 1, FIND("|", Table1[[#This Row],[category]], FIND("|", Table1[[#This Row],[category]]) + 1) - FIND("|", Table1[[#This Row],[category]]) - 1))</f>
        <v>Mobiles&amp;Accessories</v>
      </c>
      <c r="G63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637" s="5">
        <v>399</v>
      </c>
      <c r="I637" s="6">
        <v>1999</v>
      </c>
      <c r="J637" s="7">
        <v>0.8</v>
      </c>
      <c r="K637" s="7" t="str">
        <f>IF(Table1[[#This Row],[discount_percentage]]&gt;=50%, "YES", "NO")</f>
        <v>YES</v>
      </c>
      <c r="L637" s="7" t="str">
        <f>IF(Table1[[#This Row],[discount_percentage]]&lt;20%, "&lt;20%", IF(Table1[[#This Row],[discount_percentage]]&lt;=40%, "20%-40%", IF(Table1[[#This Row],[discount_percentage]]&lt;=60%, "41%-60%", IF(Table1[[#This Row],[discount_percentage]]&lt;=80%, "61%-80%", "&gt;80%"))))</f>
        <v>61%-80%</v>
      </c>
      <c r="M637" s="7" t="str">
        <f>IF(Table1[[#This Row],[discounted_price]]&lt;200, "&lt;200", IF(Table1[[#This Row],[discounted_price]]&lt;=500, "200-500", "&gt;500"))</f>
        <v>200-500</v>
      </c>
      <c r="N637" s="5">
        <v>4</v>
      </c>
      <c r="O637" s="8">
        <v>3382</v>
      </c>
      <c r="P637" s="9" t="str">
        <f>IF(Table1[[#This Row],[rating_count]]&gt;1000, "More than 1000", "Fewer than 1000")</f>
        <v>More than 1000</v>
      </c>
      <c r="Q637" s="8">
        <f>IFERROR( VALUE(Table1[[#This Row],[rating]]) * VALUE((Table1[[#This Row],[rating_count]]/1000)), 0)</f>
        <v>13.528</v>
      </c>
      <c r="R637" s="6">
        <f>IFERROR( VALUE(Table1[[#This Row],[actual_price]]) * VALUE(Table1[[#This Row],[rating_count]]), 0)</f>
        <v>6760618</v>
      </c>
      <c r="S637" s="5" t="s">
        <v>3434</v>
      </c>
      <c r="T637" s="5" t="s">
        <v>3435</v>
      </c>
      <c r="U637" s="5" t="s">
        <v>3436</v>
      </c>
      <c r="V637" s="5" t="s">
        <v>3437</v>
      </c>
      <c r="W637" s="5" t="s">
        <v>3438</v>
      </c>
      <c r="X637" s="5" t="s">
        <v>13037</v>
      </c>
      <c r="Y637" s="5" t="s">
        <v>5199</v>
      </c>
      <c r="Z637" s="5" t="s">
        <v>5200</v>
      </c>
    </row>
    <row r="638" spans="1:26" ht="15.75">
      <c r="A638" s="5" t="s">
        <v>5201</v>
      </c>
      <c r="B638" s="5" t="s">
        <v>5202</v>
      </c>
      <c r="C638" s="5" t="str">
        <f>LEFT(Table1[[#This Row],[product_name]], 27)</f>
        <v>boAt Rockerz 330 in-Ear Blu</v>
      </c>
      <c r="D638" s="5" t="s">
        <v>3066</v>
      </c>
      <c r="E638" s="5" t="str">
        <f>TRIM(LEFT(Table1[[#This Row],[category]], FIND("|", Table1[[#This Row],[category]]) - 1))</f>
        <v>Electronics</v>
      </c>
      <c r="F638" s="5" t="str">
        <f>TRIM(MID(Table1[[#This Row],[category]], FIND("|", Table1[[#This Row],[category]]) + 1, FIND("|", Table1[[#This Row],[category]], FIND("|", Table1[[#This Row],[category]]) + 1) - FIND("|", Table1[[#This Row],[category]]) - 1))</f>
        <v>Headphones,Earbuds&amp;Accessories</v>
      </c>
      <c r="G638" s="5" t="str">
        <f>TRIM(MID(Table1[[#This Row],[category]], FIND("|", Table1[[#This Row],[category]], FIND("|", Table1[[#This Row],[category]]) + 1) + 1, FIND("|", Table1[[#This Row],[category]], FIND("|", Table1[[#This Row],[category]], FIND("|", Table1[[#This Row],[category]]) + 1) + 1) - FIND("|", Table1[[#This Row],[category]], FIND("|", Table1[[#This Row],[category]]) + 1) - 1))</f>
        <v>Headphones</v>
      </c>
      <c r="H638" s="6">
        <v>1499</v>
      </c>
      <c r="I638" s="6">
        <v>3990</v>
      </c>
      <c r="J638" s="7">
        <v>0.62</v>
      </c>
      <c r="K638" s="7" t="str">
        <f>IF(Table1[[#This Row],[discount_percentage]]&gt;=50%, "YES", "NO")</f>
        <v>YES</v>
      </c>
      <c r="L638" s="7" t="str">
        <f>IF(Table1[[#This Row],[discount_percentage]]&lt;20%, "&lt;20%", IF(Table1[[#This Row],[discount_percentage]]&lt;=40%, "20%-40%", IF(Table1[[#This Row],[discount_percentage]]&lt;=60%, "41%-60%", IF(Table1[[#This Row],[discount_percentage]]&lt;=80%, "61%-80%", "&gt;80%"))))</f>
        <v>61%-80%</v>
      </c>
      <c r="M638" s="7" t="str">
        <f>IF(Table1[[#This Row],[discounted_price]]&lt;200, "&lt;200", IF(Table1[[#This Row],[discounted_price]]&lt;=500, "200-500", "&gt;500"))</f>
        <v>&gt;500</v>
      </c>
      <c r="N638" s="5">
        <v>4.0999999999999996</v>
      </c>
      <c r="O638" s="8">
        <v>109864</v>
      </c>
      <c r="P638" s="9" t="str">
        <f>IF(Table1[[#This Row],[rating_count]]&gt;1000, "More than 1000", "Fewer than 1000")</f>
        <v>More than 1000</v>
      </c>
      <c r="Q638" s="8">
        <f>IFERROR( VALUE(Table1[[#This Row],[rating]]) * VALUE((Table1[[#This Row],[rating_count]]/1000)), 0)</f>
        <v>450.44239999999996</v>
      </c>
      <c r="R638" s="6">
        <f>IFERROR( VALUE(Table1[[#This Row],[actual_price]]) * VALUE(Table1[[#This Row],[rating_count]]), 0)</f>
        <v>438357360</v>
      </c>
      <c r="S638" s="5" t="s">
        <v>5203</v>
      </c>
      <c r="T638" s="5" t="s">
        <v>5204</v>
      </c>
      <c r="U638" s="5" t="s">
        <v>5205</v>
      </c>
      <c r="V638" s="5" t="s">
        <v>5206</v>
      </c>
      <c r="W638" s="5" t="s">
        <v>5207</v>
      </c>
      <c r="X638" s="5" t="s">
        <v>5208</v>
      </c>
      <c r="Y638" s="5" t="s">
        <v>5209</v>
      </c>
      <c r="Z638" s="5" t="s">
        <v>5210</v>
      </c>
    </row>
    <row r="639" spans="1:26" ht="15.75">
      <c r="A639" s="5" t="s">
        <v>5211</v>
      </c>
      <c r="B639" s="5" t="s">
        <v>5212</v>
      </c>
      <c r="C639" s="5" t="str">
        <f>LEFT(Table1[[#This Row],[product_name]], 27)</f>
        <v>Casio FX-991ES Plus-2nd Edi</v>
      </c>
      <c r="D639" s="5" t="s">
        <v>5213</v>
      </c>
      <c r="E639" s="5" t="str">
        <f>TRIM(LEFT(Table1[[#This Row],[category]], FIND("|", Table1[[#This Row],[category]]) - 1))</f>
        <v>OfficeProducts</v>
      </c>
      <c r="F639" s="5" t="str">
        <f>TRIM(MID(Table1[[#This Row],[category]], FIND("|", Table1[[#This Row],[category]]) + 1, FIND("|", Table1[[#This Row],[category]], FIND("|", Table1[[#This Row],[category]]) + 1) - FIND("|", Table1[[#This Row],[category]]) - 1))</f>
        <v>OfficeElectronics</v>
      </c>
      <c r="G639" s="5" t="str">
        <f>TRIM(MID(Table1[[#This Row],[category]], FIND("|", Table1[[#This Row],[category]], FIND("|", Table1[[#This Row],[category]]) + 1) + 1, FIND("|", Table1[[#This Row],[category]], FIND("|", Table1[[#This Row],[category]], FIND("|", Table1[[#This Row],[category]]) + 1) + 1) - FIND("|", Table1[[#This Row],[category]], FIND("|", Table1[[#This Row],[category]]) + 1) - 1))</f>
        <v>Calculators</v>
      </c>
      <c r="H639" s="6">
        <v>1295</v>
      </c>
      <c r="I639" s="6">
        <v>1295</v>
      </c>
      <c r="J639" s="7">
        <v>0</v>
      </c>
      <c r="K639" s="7" t="str">
        <f>IF(Table1[[#This Row],[discount_percentage]]&gt;=50%, "YES", "NO")</f>
        <v>NO</v>
      </c>
      <c r="L639" s="7" t="str">
        <f>IF(Table1[[#This Row],[discount_percentage]]&lt;20%, "&lt;20%", IF(Table1[[#This Row],[discount_percentage]]&lt;=40%, "20%-40%", IF(Table1[[#This Row],[discount_percentage]]&lt;=60%, "41%-60%", IF(Table1[[#This Row],[discount_percentage]]&lt;=80%, "61%-80%", "&gt;80%"))))</f>
        <v>&lt;20%</v>
      </c>
      <c r="M639" s="7" t="str">
        <f>IF(Table1[[#This Row],[discounted_price]]&lt;200, "&lt;200", IF(Table1[[#This Row],[discounted_price]]&lt;=500, "200-500", "&gt;500"))</f>
        <v>&gt;500</v>
      </c>
      <c r="N639" s="5">
        <v>4.5</v>
      </c>
      <c r="O639" s="8">
        <v>5760</v>
      </c>
      <c r="P639" s="9" t="str">
        <f>IF(Table1[[#This Row],[rating_count]]&gt;1000, "More than 1000", "Fewer than 1000")</f>
        <v>More than 1000</v>
      </c>
      <c r="Q639" s="8">
        <f>IFERROR( VALUE(Table1[[#This Row],[rating]]) * VALUE((Table1[[#This Row],[rating_count]]/1000)), 0)</f>
        <v>25.919999999999998</v>
      </c>
      <c r="R639" s="6">
        <f>IFERROR( VALUE(Table1[[#This Row],[actual_price]]) * VALUE(Table1[[#This Row],[rating_count]]), 0)</f>
        <v>7459200</v>
      </c>
      <c r="S639" s="5" t="s">
        <v>5214</v>
      </c>
      <c r="T639" s="5" t="s">
        <v>5215</v>
      </c>
      <c r="U639" s="5" t="s">
        <v>5216</v>
      </c>
      <c r="V639" s="5" t="s">
        <v>5217</v>
      </c>
      <c r="W639" s="5" t="s">
        <v>5218</v>
      </c>
      <c r="X639" s="5" t="s">
        <v>13045</v>
      </c>
      <c r="Y639" s="5" t="s">
        <v>5219</v>
      </c>
      <c r="Z639" s="5" t="s">
        <v>5220</v>
      </c>
    </row>
    <row r="640" spans="1:26" ht="15.75">
      <c r="A640" s="5" t="s">
        <v>5221</v>
      </c>
      <c r="B640" s="5" t="s">
        <v>5222</v>
      </c>
      <c r="C640" s="5" t="str">
        <f>LEFT(Table1[[#This Row],[product_name]], 27)</f>
        <v>TP-Link AC750 Wifi Range Ex</v>
      </c>
      <c r="D640" s="5" t="s">
        <v>5223</v>
      </c>
      <c r="E640" s="5" t="str">
        <f>TRIM(LEFT(Table1[[#This Row],[category]], FIND("|", Table1[[#This Row],[category]]) - 1))</f>
        <v>Computers&amp;Accessories</v>
      </c>
      <c r="F640" s="5" t="str">
        <f>TRIM(MID(Table1[[#This Row],[category]], FIND("|", Table1[[#This Row],[category]]) + 1, FIND("|", Table1[[#This Row],[category]], FIND("|", Table1[[#This Row],[category]]) + 1) - FIND("|", Table1[[#This Row],[category]]) - 1))</f>
        <v>NetworkingDevices</v>
      </c>
      <c r="G640" s="5" t="e">
        <f>TRIM(MID(Table1[[#This Row],[category]], FIND("|", Table1[[#This Row],[category]], FIND("|", Table1[[#This Row],[category]]) + 1) + 1, FIND("|", Table1[[#This Row],[category]], FIND("|", Table1[[#This Row],[category]], FIND("|", Table1[[#This Row],[category]]) + 1) + 1) - FIND("|", Table1[[#This Row],[category]], FIND("|", Table1[[#This Row],[category]]) + 1) - 1))</f>
        <v>#VALUE!</v>
      </c>
      <c r="H640" s="6">
        <v>1889</v>
      </c>
      <c r="I640" s="6">
        <v>5499</v>
      </c>
      <c r="J640" s="7">
        <v>0.66</v>
      </c>
      <c r="K640" s="7" t="str">
        <f>IF(Table1[[#This Row],[discount_percentage]]&gt;=50%, "YES", "NO")</f>
        <v>YES</v>
      </c>
      <c r="L640" s="7" t="str">
        <f>IF(Table1[[#This Row],[discount_percentage]]&lt;20%, "&lt;20%", IF(Table1[[#This Row],[discount_percentage]]&lt;=40%, "20%-40%", IF(Table1[[#This Row],[discount_percentage]]&lt;=60%, "41%-60%", IF(Table1[[#This Row],[discount_percentage]]&lt;=80%, "61%-80%", "&gt;80%"))))</f>
        <v>61%-80%</v>
      </c>
      <c r="M640" s="7" t="str">
        <f>IF(Table1[[#This Row],[discounted_price]]&lt;200, "&lt;200", IF(Table1[[#This Row],[discounted_price]]&lt;=500, "200-500", "&gt;500"))</f>
        <v>&gt;500</v>
      </c>
      <c r="N640" s="5">
        <v>4.2</v>
      </c>
      <c r="O640" s="8">
        <v>49551</v>
      </c>
      <c r="P640" s="9" t="str">
        <f>IF(Table1[[#This Row],[rating_count]]&gt;1000, "More than 1000", "Fewer than 1000")</f>
        <v>More than 1000</v>
      </c>
      <c r="Q640" s="8">
        <f>IFERROR( VALUE(Table1[[#This Row],[rating]]) * VALUE((Table1[[#This Row],[rating_count]]/1000)), 0)</f>
        <v>208.11420000000001</v>
      </c>
      <c r="R640" s="6">
        <f>IFERROR( VALUE(Table1[[#This Row],[actual_price]]) * VALUE(Table1[[#This Row],[rating_count]]), 0)</f>
        <v>272480949</v>
      </c>
      <c r="S640" s="5" t="s">
        <v>5224</v>
      </c>
      <c r="T640" s="5" t="s">
        <v>5225</v>
      </c>
      <c r="U640" s="5" t="s">
        <v>5226</v>
      </c>
      <c r="V640" s="5" t="s">
        <v>5227</v>
      </c>
      <c r="W640" s="5" t="s">
        <v>5228</v>
      </c>
      <c r="X640" s="5" t="s">
        <v>5229</v>
      </c>
      <c r="Y640" s="5" t="s">
        <v>5230</v>
      </c>
      <c r="Z640" s="5" t="s">
        <v>5231</v>
      </c>
    </row>
    <row r="641" spans="1:26" ht="15.75">
      <c r="A641" s="5" t="s">
        <v>5232</v>
      </c>
      <c r="B641" s="5" t="s">
        <v>5233</v>
      </c>
      <c r="C641" s="5" t="str">
        <f>LEFT(Table1[[#This Row],[product_name]], 27)</f>
        <v>boAt Bassheads 242 in Ear W</v>
      </c>
      <c r="D641" s="5" t="s">
        <v>3066</v>
      </c>
      <c r="E641" s="5" t="str">
        <f>TRIM(LEFT(Table1[[#This Row],[category]], FIND("|", Table1[[#This Row],[category]]) - 1))</f>
        <v>Electronics</v>
      </c>
      <c r="F641" s="5" t="str">
        <f>TRIM(MID(Table1[[#This Row],[category]], FIND("|", Table1[[#This Row],[category]]) + 1, FIND("|", Table1[[#This Row],[category]], FIND("|", Table1[[#This Row],[category]]) + 1) - FIND("|", Table1[[#This Row],[category]]) - 1))</f>
        <v>Headphones,Earbuds&amp;Accessories</v>
      </c>
      <c r="G641" s="5" t="str">
        <f>TRIM(MID(Table1[[#This Row],[category]], FIND("|", Table1[[#This Row],[category]], FIND("|", Table1[[#This Row],[category]]) + 1) + 1, FIND("|", Table1[[#This Row],[category]], FIND("|", Table1[[#This Row],[category]], FIND("|", Table1[[#This Row],[category]]) + 1) + 1) - FIND("|", Table1[[#This Row],[category]], FIND("|", Table1[[#This Row],[category]]) + 1) - 1))</f>
        <v>Headphones</v>
      </c>
      <c r="H641" s="5">
        <v>455</v>
      </c>
      <c r="I641" s="6">
        <v>1490</v>
      </c>
      <c r="J641" s="7">
        <v>0.69</v>
      </c>
      <c r="K641" s="7" t="str">
        <f>IF(Table1[[#This Row],[discount_percentage]]&gt;=50%, "YES", "NO")</f>
        <v>YES</v>
      </c>
      <c r="L641" s="7" t="str">
        <f>IF(Table1[[#This Row],[discount_percentage]]&lt;20%, "&lt;20%", IF(Table1[[#This Row],[discount_percentage]]&lt;=40%, "20%-40%", IF(Table1[[#This Row],[discount_percentage]]&lt;=60%, "41%-60%", IF(Table1[[#This Row],[discount_percentage]]&lt;=80%, "61%-80%", "&gt;80%"))))</f>
        <v>61%-80%</v>
      </c>
      <c r="M641" s="7" t="str">
        <f>IF(Table1[[#This Row],[discounted_price]]&lt;200, "&lt;200", IF(Table1[[#This Row],[discounted_price]]&lt;=500, "200-500", "&gt;500"))</f>
        <v>200-500</v>
      </c>
      <c r="N641" s="5">
        <v>4.0999999999999996</v>
      </c>
      <c r="O641" s="8">
        <v>161677</v>
      </c>
      <c r="P641" s="9" t="str">
        <f>IF(Table1[[#This Row],[rating_count]]&gt;1000, "More than 1000", "Fewer than 1000")</f>
        <v>More than 1000</v>
      </c>
      <c r="Q641" s="8">
        <f>IFERROR( VALUE(Table1[[#This Row],[rating]]) * VALUE((Table1[[#This Row],[rating_count]]/1000)), 0)</f>
        <v>662.87569999999994</v>
      </c>
      <c r="R641" s="6">
        <f>IFERROR( VALUE(Table1[[#This Row],[actual_price]]) * VALUE(Table1[[#This Row],[rating_count]]), 0)</f>
        <v>240898730</v>
      </c>
      <c r="S641" s="5" t="s">
        <v>5234</v>
      </c>
      <c r="T641" s="5" t="s">
        <v>5235</v>
      </c>
      <c r="U641" s="5" t="s">
        <v>5236</v>
      </c>
      <c r="V641" s="5" t="s">
        <v>5237</v>
      </c>
      <c r="W641" s="5" t="s">
        <v>5238</v>
      </c>
      <c r="X641" s="5" t="s">
        <v>5239</v>
      </c>
      <c r="Y641" s="5" t="s">
        <v>5240</v>
      </c>
      <c r="Z641" s="5" t="s">
        <v>5241</v>
      </c>
    </row>
    <row r="642" spans="1:26" ht="15.75">
      <c r="A642" s="5" t="s">
        <v>5242</v>
      </c>
      <c r="B642" s="5" t="s">
        <v>5243</v>
      </c>
      <c r="C642" s="5" t="str">
        <f>LEFT(Table1[[#This Row],[product_name]], 27)</f>
        <v>DIGITEK¬Æ (DTR 260 GT) Gori</v>
      </c>
      <c r="D642" s="5" t="s">
        <v>5244</v>
      </c>
      <c r="E642" s="5" t="str">
        <f>TRIM(LEFT(Table1[[#This Row],[category]], FIND("|", Table1[[#This Row],[category]]) - 1))</f>
        <v>Electronics</v>
      </c>
      <c r="F642" s="5" t="str">
        <f>TRIM(MID(Table1[[#This Row],[category]], FIND("|", Table1[[#This Row],[category]]) + 1, FIND("|", Table1[[#This Row],[category]], FIND("|", Table1[[#This Row],[category]]) + 1) - FIND("|", Table1[[#This Row],[category]]) - 1))</f>
        <v>Cameras&amp;Photography</v>
      </c>
      <c r="G642" s="5" t="str">
        <f>TRIM(MID(Table1[[#This Row],[category]], FIND("|", Table1[[#This Row],[category]], FIND("|", Table1[[#This Row],[category]]) + 1) + 1, FIND("|", Table1[[#This Row],[category]], FIND("|", Table1[[#This Row],[category]], FIND("|", Table1[[#This Row],[category]]) + 1) + 1) - FIND("|", Table1[[#This Row],[category]], FIND("|", Table1[[#This Row],[category]]) + 1) - 1))</f>
        <v>Accessories</v>
      </c>
      <c r="H642" s="5">
        <v>399</v>
      </c>
      <c r="I642" s="6">
        <v>995</v>
      </c>
      <c r="J642" s="7">
        <v>0.6</v>
      </c>
      <c r="K642" s="7" t="str">
        <f>IF(Table1[[#This Row],[discount_percentage]]&gt;=50%, "YES", "NO")</f>
        <v>YES</v>
      </c>
      <c r="L642" s="7" t="str">
        <f>IF(Table1[[#This Row],[discount_percentage]]&lt;20%, "&lt;20%", IF(Table1[[#This Row],[discount_percentage]]&lt;=40%, "20%-40%", IF(Table1[[#This Row],[discount_percentage]]&lt;=60%, "41%-60%", IF(Table1[[#This Row],[discount_percentage]]&lt;=80%, "61%-80%", "&gt;80%"))))</f>
        <v>41%-60%</v>
      </c>
      <c r="M642" s="7" t="str">
        <f>IF(Table1[[#This Row],[discounted_price]]&lt;200, "&lt;200", IF(Table1[[#This Row],[discounted_price]]&lt;=500, "200-500", "&gt;500"))</f>
        <v>200-500</v>
      </c>
      <c r="N642" s="5">
        <v>3.9</v>
      </c>
      <c r="O642" s="8">
        <v>21372</v>
      </c>
      <c r="P642" s="9" t="str">
        <f>IF(Table1[[#This Row],[rating_count]]&gt;1000, "More than 1000", "Fewer than 1000")</f>
        <v>More than 1000</v>
      </c>
      <c r="Q642" s="8">
        <f>IFERROR( VALUE(Table1[[#This Row],[rating]]) * VALUE((Table1[[#This Row],[rating_count]]/1000)), 0)</f>
        <v>83.350799999999992</v>
      </c>
      <c r="R642" s="6">
        <f>IFERROR( VALUE(Table1[[#This Row],[actual_price]]) * VALUE(Table1[[#This Row],[rating_count]]), 0)</f>
        <v>21265140</v>
      </c>
      <c r="S642" s="5" t="s">
        <v>5245</v>
      </c>
      <c r="T642" s="5" t="s">
        <v>5246</v>
      </c>
      <c r="U642" s="5" t="s">
        <v>5247</v>
      </c>
      <c r="V642" s="5" t="s">
        <v>5248</v>
      </c>
      <c r="W642" s="5" t="s">
        <v>5249</v>
      </c>
      <c r="X642" s="5" t="s">
        <v>13046</v>
      </c>
      <c r="Y642" s="5" t="s">
        <v>5250</v>
      </c>
      <c r="Z642" s="5" t="s">
        <v>5251</v>
      </c>
    </row>
    <row r="643" spans="1:26" ht="15.75">
      <c r="A643" s="5" t="s">
        <v>3441</v>
      </c>
      <c r="B643" s="5" t="s">
        <v>3442</v>
      </c>
      <c r="C643" s="5" t="str">
        <f>LEFT(Table1[[#This Row],[product_name]], 27)</f>
        <v>Samsung EVO Plus 128GB micr</v>
      </c>
      <c r="D643" s="5" t="s">
        <v>3024</v>
      </c>
      <c r="E643" s="5" t="str">
        <f>TRIM(LEFT(Table1[[#This Row],[category]], FIND("|", Table1[[#This Row],[category]]) - 1))</f>
        <v>Electronics</v>
      </c>
      <c r="F643" s="5" t="str">
        <f>TRIM(MID(Table1[[#This Row],[category]], FIND("|", Table1[[#This Row],[category]]) + 1, FIND("|", Table1[[#This Row],[category]], FIND("|", Table1[[#This Row],[category]]) + 1) - FIND("|", Table1[[#This Row],[category]]) - 1))</f>
        <v>Accessories</v>
      </c>
      <c r="G643" s="5" t="str">
        <f>TRIM(MID(Table1[[#This Row],[category]], FIND("|", Table1[[#This Row],[category]], FIND("|", Table1[[#This Row],[category]]) + 1) + 1, FIND("|", Table1[[#This Row],[category]], FIND("|", Table1[[#This Row],[category]], FIND("|", Table1[[#This Row],[category]]) + 1) + 1) - FIND("|", Table1[[#This Row],[category]], FIND("|", Table1[[#This Row],[category]]) + 1) - 1))</f>
        <v>MemoryCards</v>
      </c>
      <c r="H643" s="6">
        <v>1059</v>
      </c>
      <c r="I643" s="6">
        <v>3999</v>
      </c>
      <c r="J643" s="7">
        <v>0.74</v>
      </c>
      <c r="K643" s="7" t="str">
        <f>IF(Table1[[#This Row],[discount_percentage]]&gt;=50%, "YES", "NO")</f>
        <v>YES</v>
      </c>
      <c r="L643" s="7" t="str">
        <f>IF(Table1[[#This Row],[discount_percentage]]&lt;20%, "&lt;20%", IF(Table1[[#This Row],[discount_percentage]]&lt;=40%, "20%-40%", IF(Table1[[#This Row],[discount_percentage]]&lt;=60%, "41%-60%", IF(Table1[[#This Row],[discount_percentage]]&lt;=80%, "61%-80%", "&gt;80%"))))</f>
        <v>61%-80%</v>
      </c>
      <c r="M643" s="7" t="str">
        <f>IF(Table1[[#This Row],[discounted_price]]&lt;200, "&lt;200", IF(Table1[[#This Row],[discounted_price]]&lt;=500, "200-500", "&gt;500"))</f>
        <v>&gt;500</v>
      </c>
      <c r="N643" s="5">
        <v>4.3</v>
      </c>
      <c r="O643" s="8">
        <v>140035</v>
      </c>
      <c r="P643" s="9" t="str">
        <f>IF(Table1[[#This Row],[rating_count]]&gt;1000, "More than 1000", "Fewer than 1000")</f>
        <v>More than 1000</v>
      </c>
      <c r="Q643" s="8">
        <f>IFERROR( VALUE(Table1[[#This Row],[rating]]) * VALUE((Table1[[#This Row],[rating_count]]/1000)), 0)</f>
        <v>602.15049999999997</v>
      </c>
      <c r="R643" s="6">
        <f>IFERROR( VALUE(Table1[[#This Row],[actual_price]]) * VALUE(Table1[[#This Row],[rating_count]]), 0)</f>
        <v>559999965</v>
      </c>
      <c r="S643" s="5" t="s">
        <v>3443</v>
      </c>
      <c r="T643" s="5" t="s">
        <v>5252</v>
      </c>
      <c r="U643" s="5" t="s">
        <v>5253</v>
      </c>
      <c r="V643" s="5" t="s">
        <v>5254</v>
      </c>
      <c r="W643" s="5" t="s">
        <v>5255</v>
      </c>
      <c r="X643" s="5" t="s">
        <v>5256</v>
      </c>
      <c r="Y643" s="5" t="s">
        <v>5257</v>
      </c>
      <c r="Z643" s="5" t="s">
        <v>5258</v>
      </c>
    </row>
    <row r="644" spans="1:26" ht="15.75">
      <c r="A644" s="5" t="s">
        <v>66</v>
      </c>
      <c r="B644" s="5" t="s">
        <v>67</v>
      </c>
      <c r="C644" s="5" t="str">
        <f>LEFT(Table1[[#This Row],[product_name]], 27)</f>
        <v>pTron Solero TB301 3A Type-</v>
      </c>
      <c r="D644" s="5" t="s">
        <v>18</v>
      </c>
      <c r="E644" s="5" t="str">
        <f>TRIM(LEFT(Table1[[#This Row],[category]], FIND("|", Table1[[#This Row],[category]]) - 1))</f>
        <v>Computers&amp;Accessories</v>
      </c>
      <c r="F644" s="5" t="str">
        <f>TRIM(MID(Table1[[#This Row],[category]], FIND("|", Table1[[#This Row],[category]]) + 1, FIND("|", Table1[[#This Row],[category]], FIND("|", Table1[[#This Row],[category]]) + 1) - FIND("|", Table1[[#This Row],[category]]) - 1))</f>
        <v>Accessories&amp;Peripherals</v>
      </c>
      <c r="G64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44" s="5">
        <v>149</v>
      </c>
      <c r="I644" s="6">
        <v>1000</v>
      </c>
      <c r="J644" s="7">
        <v>0.85</v>
      </c>
      <c r="K644" s="7" t="str">
        <f>IF(Table1[[#This Row],[discount_percentage]]&gt;=50%, "YES", "NO")</f>
        <v>YES</v>
      </c>
      <c r="L644" s="7" t="str">
        <f>IF(Table1[[#This Row],[discount_percentage]]&lt;20%, "&lt;20%", IF(Table1[[#This Row],[discount_percentage]]&lt;=40%, "20%-40%", IF(Table1[[#This Row],[discount_percentage]]&lt;=60%, "41%-60%", IF(Table1[[#This Row],[discount_percentage]]&lt;=80%, "61%-80%", "&gt;80%"))))</f>
        <v>&gt;80%</v>
      </c>
      <c r="M644" s="7" t="str">
        <f>IF(Table1[[#This Row],[discounted_price]]&lt;200, "&lt;200", IF(Table1[[#This Row],[discounted_price]]&lt;=500, "200-500", "&gt;500"))</f>
        <v>&lt;200</v>
      </c>
      <c r="N644" s="5">
        <v>3.9</v>
      </c>
      <c r="O644" s="8">
        <v>24870</v>
      </c>
      <c r="P644" s="9" t="str">
        <f>IF(Table1[[#This Row],[rating_count]]&gt;1000, "More than 1000", "Fewer than 1000")</f>
        <v>More than 1000</v>
      </c>
      <c r="Q644" s="8">
        <f>IFERROR( VALUE(Table1[[#This Row],[rating]]) * VALUE((Table1[[#This Row],[rating_count]]/1000)), 0)</f>
        <v>96.992999999999995</v>
      </c>
      <c r="R644" s="6">
        <f>IFERROR( VALUE(Table1[[#This Row],[actual_price]]) * VALUE(Table1[[#This Row],[rating_count]]), 0)</f>
        <v>24870000</v>
      </c>
      <c r="S644" s="5" t="s">
        <v>68</v>
      </c>
      <c r="T644" s="5" t="s">
        <v>69</v>
      </c>
      <c r="U644" s="5" t="s">
        <v>70</v>
      </c>
      <c r="V644" s="5" t="s">
        <v>71</v>
      </c>
      <c r="W644" s="5" t="s">
        <v>72</v>
      </c>
      <c r="X644" s="5" t="s">
        <v>73</v>
      </c>
      <c r="Y644" s="5" t="s">
        <v>74</v>
      </c>
      <c r="Z644" s="5" t="s">
        <v>5259</v>
      </c>
    </row>
    <row r="645" spans="1:26" ht="15.75">
      <c r="A645" s="5" t="s">
        <v>5260</v>
      </c>
      <c r="B645" s="5" t="s">
        <v>5261</v>
      </c>
      <c r="C645" s="5" t="str">
        <f>LEFT(Table1[[#This Row],[product_name]], 27)</f>
        <v>HP 805 Black Original Ink C</v>
      </c>
      <c r="D645" s="5" t="s">
        <v>5262</v>
      </c>
      <c r="E645" s="5" t="str">
        <f>TRIM(LEFT(Table1[[#This Row],[category]], FIND("|", Table1[[#This Row],[category]]) - 1))</f>
        <v>Computers&amp;Accessories</v>
      </c>
      <c r="F645" s="5" t="str">
        <f>TRIM(MID(Table1[[#This Row],[category]], FIND("|", Table1[[#This Row],[category]]) + 1, FIND("|", Table1[[#This Row],[category]], FIND("|", Table1[[#This Row],[category]]) + 1) - FIND("|", Table1[[#This Row],[category]]) - 1))</f>
        <v>Printers,Inks&amp;Accessories</v>
      </c>
      <c r="G645" s="5"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645" s="5">
        <v>717</v>
      </c>
      <c r="I645" s="6">
        <v>761</v>
      </c>
      <c r="J645" s="7">
        <v>0.06</v>
      </c>
      <c r="K645" s="7" t="str">
        <f>IF(Table1[[#This Row],[discount_percentage]]&gt;=50%, "YES", "NO")</f>
        <v>NO</v>
      </c>
      <c r="L645" s="7" t="str">
        <f>IF(Table1[[#This Row],[discount_percentage]]&lt;20%, "&lt;20%", IF(Table1[[#This Row],[discount_percentage]]&lt;=40%, "20%-40%", IF(Table1[[#This Row],[discount_percentage]]&lt;=60%, "41%-60%", IF(Table1[[#This Row],[discount_percentage]]&lt;=80%, "61%-80%", "&gt;80%"))))</f>
        <v>&lt;20%</v>
      </c>
      <c r="M645" s="7" t="str">
        <f>IF(Table1[[#This Row],[discounted_price]]&lt;200, "&lt;200", IF(Table1[[#This Row],[discounted_price]]&lt;=500, "200-500", "&gt;500"))</f>
        <v>&gt;500</v>
      </c>
      <c r="N645" s="5">
        <v>4</v>
      </c>
      <c r="O645" s="8">
        <v>7199</v>
      </c>
      <c r="P645" s="9" t="str">
        <f>IF(Table1[[#This Row],[rating_count]]&gt;1000, "More than 1000", "Fewer than 1000")</f>
        <v>More than 1000</v>
      </c>
      <c r="Q645" s="8">
        <f>IFERROR( VALUE(Table1[[#This Row],[rating]]) * VALUE((Table1[[#This Row],[rating_count]]/1000)), 0)</f>
        <v>28.795999999999999</v>
      </c>
      <c r="R645" s="6">
        <f>IFERROR( VALUE(Table1[[#This Row],[actual_price]]) * VALUE(Table1[[#This Row],[rating_count]]), 0)</f>
        <v>5478439</v>
      </c>
      <c r="S645" s="5" t="s">
        <v>5263</v>
      </c>
      <c r="T645" s="5" t="s">
        <v>5264</v>
      </c>
      <c r="U645" s="5" t="s">
        <v>5265</v>
      </c>
      <c r="V645" s="5" t="s">
        <v>5266</v>
      </c>
      <c r="W645" s="5" t="s">
        <v>5267</v>
      </c>
      <c r="X645" s="5" t="s">
        <v>5268</v>
      </c>
      <c r="Y645" s="5" t="s">
        <v>5269</v>
      </c>
      <c r="Z645" s="5" t="s">
        <v>5270</v>
      </c>
    </row>
    <row r="646" spans="1:26" ht="15.75">
      <c r="A646" s="5" t="s">
        <v>3517</v>
      </c>
      <c r="B646" s="5" t="s">
        <v>3518</v>
      </c>
      <c r="C646" s="5" t="str">
        <f>LEFT(Table1[[#This Row],[product_name]], 27)</f>
        <v>Sounce Spiral Charger Cable</v>
      </c>
      <c r="D646" s="5" t="s">
        <v>3519</v>
      </c>
      <c r="E646" s="5" t="str">
        <f>TRIM(LEFT(Table1[[#This Row],[category]], FIND("|", Table1[[#This Row],[category]]) - 1))</f>
        <v>Computers&amp;Accessories</v>
      </c>
      <c r="F646" s="5" t="str">
        <f>TRIM(MID(Table1[[#This Row],[category]], FIND("|", Table1[[#This Row],[category]]) + 1, FIND("|", Table1[[#This Row],[category]], FIND("|", Table1[[#This Row],[category]]) + 1) - FIND("|", Table1[[#This Row],[category]]) - 1))</f>
        <v>Accessories&amp;Peripherals</v>
      </c>
      <c r="G64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46" s="5">
        <v>99</v>
      </c>
      <c r="I646" s="6">
        <v>999</v>
      </c>
      <c r="J646" s="7">
        <v>0.9</v>
      </c>
      <c r="K646" s="7" t="str">
        <f>IF(Table1[[#This Row],[discount_percentage]]&gt;=50%, "YES", "NO")</f>
        <v>YES</v>
      </c>
      <c r="L646" s="7" t="str">
        <f>IF(Table1[[#This Row],[discount_percentage]]&lt;20%, "&lt;20%", IF(Table1[[#This Row],[discount_percentage]]&lt;=40%, "20%-40%", IF(Table1[[#This Row],[discount_percentage]]&lt;=60%, "41%-60%", IF(Table1[[#This Row],[discount_percentage]]&lt;=80%, "61%-80%", "&gt;80%"))))</f>
        <v>&gt;80%</v>
      </c>
      <c r="M646" s="7" t="str">
        <f>IF(Table1[[#This Row],[discounted_price]]&lt;200, "&lt;200", IF(Table1[[#This Row],[discounted_price]]&lt;=500, "200-500", "&gt;500"))</f>
        <v>&lt;200</v>
      </c>
      <c r="N646" s="5">
        <v>4</v>
      </c>
      <c r="O646" s="8">
        <v>1396</v>
      </c>
      <c r="P646" s="9" t="str">
        <f>IF(Table1[[#This Row],[rating_count]]&gt;1000, "More than 1000", "Fewer than 1000")</f>
        <v>More than 1000</v>
      </c>
      <c r="Q646" s="8">
        <f>IFERROR( VALUE(Table1[[#This Row],[rating]]) * VALUE((Table1[[#This Row],[rating_count]]/1000)), 0)</f>
        <v>5.5839999999999996</v>
      </c>
      <c r="R646" s="6">
        <f>IFERROR( VALUE(Table1[[#This Row],[actual_price]]) * VALUE(Table1[[#This Row],[rating_count]]), 0)</f>
        <v>1394604</v>
      </c>
      <c r="S646" s="5" t="s">
        <v>3520</v>
      </c>
      <c r="T646" s="5" t="s">
        <v>3521</v>
      </c>
      <c r="U646" s="5" t="s">
        <v>3522</v>
      </c>
      <c r="V646" s="5" t="s">
        <v>3523</v>
      </c>
      <c r="W646" s="5" t="s">
        <v>3524</v>
      </c>
      <c r="X646" s="5" t="s">
        <v>3525</v>
      </c>
      <c r="Y646" s="5" t="s">
        <v>5271</v>
      </c>
      <c r="Z646" s="5" t="s">
        <v>5272</v>
      </c>
    </row>
    <row r="647" spans="1:26" ht="15.75">
      <c r="A647" s="5" t="s">
        <v>5273</v>
      </c>
      <c r="B647" s="5" t="s">
        <v>5274</v>
      </c>
      <c r="C647" s="5" t="str">
        <f>LEFT(Table1[[#This Row],[product_name]], 27)</f>
        <v xml:space="preserve">GIZGA essentials Universal </v>
      </c>
      <c r="D647" s="5" t="s">
        <v>5275</v>
      </c>
      <c r="E647" s="5" t="str">
        <f>TRIM(LEFT(Table1[[#This Row],[category]], FIND("|", Table1[[#This Row],[category]]) - 1))</f>
        <v>Computers&amp;Accessories</v>
      </c>
      <c r="F647" s="5" t="str">
        <f>TRIM(MID(Table1[[#This Row],[category]], FIND("|", Table1[[#This Row],[category]]) + 1, FIND("|", Table1[[#This Row],[category]], FIND("|", Table1[[#This Row],[category]]) + 1) - FIND("|", Table1[[#This Row],[category]]) - 1))</f>
        <v>Accessories&amp;Peripherals</v>
      </c>
      <c r="G64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47" s="5">
        <v>39</v>
      </c>
      <c r="I647" s="6">
        <v>299</v>
      </c>
      <c r="J647" s="7">
        <v>0.87</v>
      </c>
      <c r="K647" s="7" t="str">
        <f>IF(Table1[[#This Row],[discount_percentage]]&gt;=50%, "YES", "NO")</f>
        <v>YES</v>
      </c>
      <c r="L647" s="7" t="str">
        <f>IF(Table1[[#This Row],[discount_percentage]]&lt;20%, "&lt;20%", IF(Table1[[#This Row],[discount_percentage]]&lt;=40%, "20%-40%", IF(Table1[[#This Row],[discount_percentage]]&lt;=60%, "41%-60%", IF(Table1[[#This Row],[discount_percentage]]&lt;=80%, "61%-80%", "&gt;80%"))))</f>
        <v>&gt;80%</v>
      </c>
      <c r="M647" s="7" t="str">
        <f>IF(Table1[[#This Row],[discounted_price]]&lt;200, "&lt;200", IF(Table1[[#This Row],[discounted_price]]&lt;=500, "200-500", "&gt;500"))</f>
        <v>&lt;200</v>
      </c>
      <c r="N647" s="5">
        <v>3.5</v>
      </c>
      <c r="O647" s="8">
        <v>15233</v>
      </c>
      <c r="P647" s="9" t="str">
        <f>IF(Table1[[#This Row],[rating_count]]&gt;1000, "More than 1000", "Fewer than 1000")</f>
        <v>More than 1000</v>
      </c>
      <c r="Q647" s="8">
        <f>IFERROR( VALUE(Table1[[#This Row],[rating]]) * VALUE((Table1[[#This Row],[rating_count]]/1000)), 0)</f>
        <v>53.3155</v>
      </c>
      <c r="R647" s="6">
        <f>IFERROR( VALUE(Table1[[#This Row],[actual_price]]) * VALUE(Table1[[#This Row],[rating_count]]), 0)</f>
        <v>4554667</v>
      </c>
      <c r="S647" s="5" t="s">
        <v>5276</v>
      </c>
      <c r="T647" s="5" t="s">
        <v>5277</v>
      </c>
      <c r="U647" s="5" t="s">
        <v>5278</v>
      </c>
      <c r="V647" s="5" t="s">
        <v>5279</v>
      </c>
      <c r="W647" s="5" t="s">
        <v>5280</v>
      </c>
      <c r="X647" s="5" t="s">
        <v>5281</v>
      </c>
      <c r="Y647" s="5" t="s">
        <v>5282</v>
      </c>
      <c r="Z647" s="5" t="s">
        <v>5283</v>
      </c>
    </row>
    <row r="648" spans="1:26" ht="15.75">
      <c r="A648" s="5" t="s">
        <v>5284</v>
      </c>
      <c r="B648" s="5" t="s">
        <v>5285</v>
      </c>
      <c r="C648" s="5" t="str">
        <f>LEFT(Table1[[#This Row],[product_name]], 27)</f>
        <v>SanDisk Ultra 128 GB USB 3.</v>
      </c>
      <c r="D648" s="5" t="s">
        <v>4834</v>
      </c>
      <c r="E648" s="5" t="str">
        <f>TRIM(LEFT(Table1[[#This Row],[category]], FIND("|", Table1[[#This Row],[category]]) - 1))</f>
        <v>Computers&amp;Accessories</v>
      </c>
      <c r="F648" s="5" t="str">
        <f>TRIM(MID(Table1[[#This Row],[category]], FIND("|", Table1[[#This Row],[category]]) + 1, FIND("|", Table1[[#This Row],[category]], FIND("|", Table1[[#This Row],[category]]) + 1) - FIND("|", Table1[[#This Row],[category]]) - 1))</f>
        <v>ExternalDevices&amp;DataStorage</v>
      </c>
      <c r="G648" s="5" t="e">
        <f>TRIM(MID(Table1[[#This Row],[category]], FIND("|", Table1[[#This Row],[category]], FIND("|", Table1[[#This Row],[category]]) + 1) + 1, FIND("|", Table1[[#This Row],[category]], FIND("|", Table1[[#This Row],[category]], FIND("|", Table1[[#This Row],[category]]) + 1) + 1) - FIND("|", Table1[[#This Row],[category]], FIND("|", Table1[[#This Row],[category]]) + 1) - 1))</f>
        <v>#VALUE!</v>
      </c>
      <c r="H648" s="5">
        <v>889</v>
      </c>
      <c r="I648" s="6">
        <v>2500</v>
      </c>
      <c r="J648" s="7">
        <v>0.64</v>
      </c>
      <c r="K648" s="7" t="str">
        <f>IF(Table1[[#This Row],[discount_percentage]]&gt;=50%, "YES", "NO")</f>
        <v>YES</v>
      </c>
      <c r="L648" s="7" t="str">
        <f>IF(Table1[[#This Row],[discount_percentage]]&lt;20%, "&lt;20%", IF(Table1[[#This Row],[discount_percentage]]&lt;=40%, "20%-40%", IF(Table1[[#This Row],[discount_percentage]]&lt;=60%, "41%-60%", IF(Table1[[#This Row],[discount_percentage]]&lt;=80%, "61%-80%", "&gt;80%"))))</f>
        <v>61%-80%</v>
      </c>
      <c r="M648" s="7" t="str">
        <f>IF(Table1[[#This Row],[discounted_price]]&lt;200, "&lt;200", IF(Table1[[#This Row],[discounted_price]]&lt;=500, "200-500", "&gt;500"))</f>
        <v>&gt;500</v>
      </c>
      <c r="N648" s="5">
        <v>4.3</v>
      </c>
      <c r="O648" s="8">
        <v>55747</v>
      </c>
      <c r="P648" s="9" t="str">
        <f>IF(Table1[[#This Row],[rating_count]]&gt;1000, "More than 1000", "Fewer than 1000")</f>
        <v>More than 1000</v>
      </c>
      <c r="Q648" s="8">
        <f>IFERROR( VALUE(Table1[[#This Row],[rating]]) * VALUE((Table1[[#This Row],[rating_count]]/1000)), 0)</f>
        <v>239.71209999999999</v>
      </c>
      <c r="R648" s="6">
        <f>IFERROR( VALUE(Table1[[#This Row],[actual_price]]) * VALUE(Table1[[#This Row],[rating_count]]), 0)</f>
        <v>139367500</v>
      </c>
      <c r="S648" s="5" t="s">
        <v>5286</v>
      </c>
      <c r="T648" s="5" t="s">
        <v>5287</v>
      </c>
      <c r="U648" s="5" t="s">
        <v>5288</v>
      </c>
      <c r="V648" s="5" t="s">
        <v>5289</v>
      </c>
      <c r="W648" s="5" t="s">
        <v>5290</v>
      </c>
      <c r="X648" s="5" t="s">
        <v>5291</v>
      </c>
      <c r="Y648" s="5" t="s">
        <v>5292</v>
      </c>
      <c r="Z648" s="5" t="s">
        <v>5293</v>
      </c>
    </row>
    <row r="649" spans="1:26" ht="15.75">
      <c r="A649" s="5" t="s">
        <v>5294</v>
      </c>
      <c r="B649" s="5" t="s">
        <v>5295</v>
      </c>
      <c r="C649" s="5" t="str">
        <f>LEFT(Table1[[#This Row],[product_name]], 27)</f>
        <v>Boult Audio ZCharge Bluetoo</v>
      </c>
      <c r="D649" s="5" t="s">
        <v>3066</v>
      </c>
      <c r="E649" s="5" t="str">
        <f>TRIM(LEFT(Table1[[#This Row],[category]], FIND("|", Table1[[#This Row],[category]]) - 1))</f>
        <v>Electronics</v>
      </c>
      <c r="F649" s="5" t="str">
        <f>TRIM(MID(Table1[[#This Row],[category]], FIND("|", Table1[[#This Row],[category]]) + 1, FIND("|", Table1[[#This Row],[category]], FIND("|", Table1[[#This Row],[category]]) + 1) - FIND("|", Table1[[#This Row],[category]]) - 1))</f>
        <v>Headphones,Earbuds&amp;Accessories</v>
      </c>
      <c r="G649" s="5" t="str">
        <f>TRIM(MID(Table1[[#This Row],[category]], FIND("|", Table1[[#This Row],[category]], FIND("|", Table1[[#This Row],[category]]) + 1) + 1, FIND("|", Table1[[#This Row],[category]], FIND("|", Table1[[#This Row],[category]], FIND("|", Table1[[#This Row],[category]]) + 1) + 1) - FIND("|", Table1[[#This Row],[category]], FIND("|", Table1[[#This Row],[category]]) + 1) - 1))</f>
        <v>Headphones</v>
      </c>
      <c r="H649" s="6">
        <v>1199</v>
      </c>
      <c r="I649" s="6">
        <v>4999</v>
      </c>
      <c r="J649" s="7">
        <v>0.76</v>
      </c>
      <c r="K649" s="7" t="str">
        <f>IF(Table1[[#This Row],[discount_percentage]]&gt;=50%, "YES", "NO")</f>
        <v>YES</v>
      </c>
      <c r="L649" s="7" t="str">
        <f>IF(Table1[[#This Row],[discount_percentage]]&lt;20%, "&lt;20%", IF(Table1[[#This Row],[discount_percentage]]&lt;=40%, "20%-40%", IF(Table1[[#This Row],[discount_percentage]]&lt;=60%, "41%-60%", IF(Table1[[#This Row],[discount_percentage]]&lt;=80%, "61%-80%", "&gt;80%"))))</f>
        <v>61%-80%</v>
      </c>
      <c r="M649" s="7" t="str">
        <f>IF(Table1[[#This Row],[discounted_price]]&lt;200, "&lt;200", IF(Table1[[#This Row],[discounted_price]]&lt;=500, "200-500", "&gt;500"))</f>
        <v>&gt;500</v>
      </c>
      <c r="N649" s="5">
        <v>3.8</v>
      </c>
      <c r="O649" s="8">
        <v>14961</v>
      </c>
      <c r="P649" s="9" t="str">
        <f>IF(Table1[[#This Row],[rating_count]]&gt;1000, "More than 1000", "Fewer than 1000")</f>
        <v>More than 1000</v>
      </c>
      <c r="Q649" s="8">
        <f>IFERROR( VALUE(Table1[[#This Row],[rating]]) * VALUE((Table1[[#This Row],[rating_count]]/1000)), 0)</f>
        <v>56.851799999999997</v>
      </c>
      <c r="R649" s="6">
        <f>IFERROR( VALUE(Table1[[#This Row],[actual_price]]) * VALUE(Table1[[#This Row],[rating_count]]), 0)</f>
        <v>74790039</v>
      </c>
      <c r="S649" s="5" t="s">
        <v>5296</v>
      </c>
      <c r="T649" s="5" t="s">
        <v>5297</v>
      </c>
      <c r="U649" s="5" t="s">
        <v>5298</v>
      </c>
      <c r="V649" s="5" t="s">
        <v>5299</v>
      </c>
      <c r="W649" s="5" t="s">
        <v>5300</v>
      </c>
      <c r="X649" s="5" t="s">
        <v>5301</v>
      </c>
      <c r="Y649" s="5" t="s">
        <v>5302</v>
      </c>
      <c r="Z649" s="5" t="s">
        <v>5303</v>
      </c>
    </row>
    <row r="650" spans="1:26" ht="15.75">
      <c r="A650" s="5" t="s">
        <v>5304</v>
      </c>
      <c r="B650" s="5" t="s">
        <v>5305</v>
      </c>
      <c r="C650" s="5" t="str">
        <f>LEFT(Table1[[#This Row],[product_name]], 27)</f>
        <v xml:space="preserve">Dell WM118 Wireless Mouse, </v>
      </c>
      <c r="D650" s="5" t="s">
        <v>4845</v>
      </c>
      <c r="E650" s="5" t="str">
        <f>TRIM(LEFT(Table1[[#This Row],[category]], FIND("|", Table1[[#This Row],[category]]) - 1))</f>
        <v>Computers&amp;Accessories</v>
      </c>
      <c r="F650" s="5" t="str">
        <f>TRIM(MID(Table1[[#This Row],[category]], FIND("|", Table1[[#This Row],[category]]) + 1, FIND("|", Table1[[#This Row],[category]], FIND("|", Table1[[#This Row],[category]]) + 1) - FIND("|", Table1[[#This Row],[category]]) - 1))</f>
        <v>Accessories&amp;Peripherals</v>
      </c>
      <c r="G650"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50" s="5">
        <v>569</v>
      </c>
      <c r="I650" s="6">
        <v>1299</v>
      </c>
      <c r="J650" s="7">
        <v>0.56000000000000005</v>
      </c>
      <c r="K650" s="7" t="str">
        <f>IF(Table1[[#This Row],[discount_percentage]]&gt;=50%, "YES", "NO")</f>
        <v>YES</v>
      </c>
      <c r="L650" s="7" t="str">
        <f>IF(Table1[[#This Row],[discount_percentage]]&lt;20%, "&lt;20%", IF(Table1[[#This Row],[discount_percentage]]&lt;=40%, "20%-40%", IF(Table1[[#This Row],[discount_percentage]]&lt;=60%, "41%-60%", IF(Table1[[#This Row],[discount_percentage]]&lt;=80%, "61%-80%", "&gt;80%"))))</f>
        <v>41%-60%</v>
      </c>
      <c r="M650" s="7" t="str">
        <f>IF(Table1[[#This Row],[discounted_price]]&lt;200, "&lt;200", IF(Table1[[#This Row],[discounted_price]]&lt;=500, "200-500", "&gt;500"))</f>
        <v>&gt;500</v>
      </c>
      <c r="N650" s="5">
        <v>4.4000000000000004</v>
      </c>
      <c r="O650" s="8">
        <v>9275</v>
      </c>
      <c r="P650" s="9" t="str">
        <f>IF(Table1[[#This Row],[rating_count]]&gt;1000, "More than 1000", "Fewer than 1000")</f>
        <v>More than 1000</v>
      </c>
      <c r="Q650" s="8">
        <f>IFERROR( VALUE(Table1[[#This Row],[rating]]) * VALUE((Table1[[#This Row],[rating_count]]/1000)), 0)</f>
        <v>40.81</v>
      </c>
      <c r="R650" s="6">
        <f>IFERROR( VALUE(Table1[[#This Row],[actual_price]]) * VALUE(Table1[[#This Row],[rating_count]]), 0)</f>
        <v>12048225</v>
      </c>
      <c r="S650" s="5" t="s">
        <v>5306</v>
      </c>
      <c r="T650" s="5" t="s">
        <v>5307</v>
      </c>
      <c r="U650" s="5" t="s">
        <v>5308</v>
      </c>
      <c r="V650" s="5" t="s">
        <v>5309</v>
      </c>
      <c r="W650" s="5" t="s">
        <v>5310</v>
      </c>
      <c r="X650" s="5" t="s">
        <v>5311</v>
      </c>
      <c r="Y650" s="5" t="s">
        <v>5312</v>
      </c>
      <c r="Z650" s="5" t="s">
        <v>5313</v>
      </c>
    </row>
    <row r="651" spans="1:26" ht="15.75">
      <c r="A651" s="5" t="s">
        <v>5314</v>
      </c>
      <c r="B651" s="5" t="s">
        <v>5315</v>
      </c>
      <c r="C651" s="5" t="str">
        <f>LEFT(Table1[[#This Row],[product_name]], 27)</f>
        <v>Boult Audio AirBass PowerBu</v>
      </c>
      <c r="D651" s="5" t="s">
        <v>3066</v>
      </c>
      <c r="E651" s="5" t="str">
        <f>TRIM(LEFT(Table1[[#This Row],[category]], FIND("|", Table1[[#This Row],[category]]) - 1))</f>
        <v>Electronics</v>
      </c>
      <c r="F651" s="5" t="str">
        <f>TRIM(MID(Table1[[#This Row],[category]], FIND("|", Table1[[#This Row],[category]]) + 1, FIND("|", Table1[[#This Row],[category]], FIND("|", Table1[[#This Row],[category]]) + 1) - FIND("|", Table1[[#This Row],[category]]) - 1))</f>
        <v>Headphones,Earbuds&amp;Accessories</v>
      </c>
      <c r="G651" s="5" t="str">
        <f>TRIM(MID(Table1[[#This Row],[category]], FIND("|", Table1[[#This Row],[category]], FIND("|", Table1[[#This Row],[category]]) + 1) + 1, FIND("|", Table1[[#This Row],[category]], FIND("|", Table1[[#This Row],[category]], FIND("|", Table1[[#This Row],[category]]) + 1) + 1) - FIND("|", Table1[[#This Row],[category]], FIND("|", Table1[[#This Row],[category]]) + 1) - 1))</f>
        <v>Headphones</v>
      </c>
      <c r="H651" s="6">
        <v>1499</v>
      </c>
      <c r="I651" s="6">
        <v>8999</v>
      </c>
      <c r="J651" s="7">
        <v>0.83</v>
      </c>
      <c r="K651" s="7" t="str">
        <f>IF(Table1[[#This Row],[discount_percentage]]&gt;=50%, "YES", "NO")</f>
        <v>YES</v>
      </c>
      <c r="L651" s="7" t="str">
        <f>IF(Table1[[#This Row],[discount_percentage]]&lt;20%, "&lt;20%", IF(Table1[[#This Row],[discount_percentage]]&lt;=40%, "20%-40%", IF(Table1[[#This Row],[discount_percentage]]&lt;=60%, "41%-60%", IF(Table1[[#This Row],[discount_percentage]]&lt;=80%, "61%-80%", "&gt;80%"))))</f>
        <v>&gt;80%</v>
      </c>
      <c r="M651" s="7" t="str">
        <f>IF(Table1[[#This Row],[discounted_price]]&lt;200, "&lt;200", IF(Table1[[#This Row],[discounted_price]]&lt;=500, "200-500", "&gt;500"))</f>
        <v>&gt;500</v>
      </c>
      <c r="N651" s="5">
        <v>3.7</v>
      </c>
      <c r="O651" s="8">
        <v>28324</v>
      </c>
      <c r="P651" s="9" t="str">
        <f>IF(Table1[[#This Row],[rating_count]]&gt;1000, "More than 1000", "Fewer than 1000")</f>
        <v>More than 1000</v>
      </c>
      <c r="Q651" s="8">
        <f>IFERROR( VALUE(Table1[[#This Row],[rating]]) * VALUE((Table1[[#This Row],[rating_count]]/1000)), 0)</f>
        <v>104.79880000000001</v>
      </c>
      <c r="R651" s="6">
        <f>IFERROR( VALUE(Table1[[#This Row],[actual_price]]) * VALUE(Table1[[#This Row],[rating_count]]), 0)</f>
        <v>254887676</v>
      </c>
      <c r="S651" s="5" t="s">
        <v>5316</v>
      </c>
      <c r="T651" s="5" t="s">
        <v>5317</v>
      </c>
      <c r="U651" s="5" t="s">
        <v>5318</v>
      </c>
      <c r="V651" s="5" t="s">
        <v>5319</v>
      </c>
      <c r="W651" s="5" t="s">
        <v>5320</v>
      </c>
      <c r="X651" s="5" t="s">
        <v>5321</v>
      </c>
      <c r="Y651" s="5" t="s">
        <v>5322</v>
      </c>
      <c r="Z651" s="5" t="s">
        <v>5323</v>
      </c>
    </row>
    <row r="652" spans="1:26" ht="15.75">
      <c r="A652" s="5" t="s">
        <v>5324</v>
      </c>
      <c r="B652" s="5" t="s">
        <v>5325</v>
      </c>
      <c r="C652" s="5" t="str">
        <f>LEFT(Table1[[#This Row],[product_name]], 27)</f>
        <v>Eveready 1015 Carbon Zinc A</v>
      </c>
      <c r="D652" s="5" t="s">
        <v>5047</v>
      </c>
      <c r="E652" s="5" t="str">
        <f>TRIM(LEFT(Table1[[#This Row],[category]], FIND("|", Table1[[#This Row],[category]]) - 1))</f>
        <v>Electronics</v>
      </c>
      <c r="F652" s="5" t="str">
        <f>TRIM(MID(Table1[[#This Row],[category]], FIND("|", Table1[[#This Row],[category]]) + 1, FIND("|", Table1[[#This Row],[category]], FIND("|", Table1[[#This Row],[category]]) + 1) - FIND("|", Table1[[#This Row],[category]]) - 1))</f>
        <v>GeneralPurposeBatteries&amp;BatteryChargers</v>
      </c>
      <c r="G652" s="5" t="e">
        <f>TRIM(MID(Table1[[#This Row],[category]], FIND("|", Table1[[#This Row],[category]], FIND("|", Table1[[#This Row],[category]]) + 1) + 1, FIND("|", Table1[[#This Row],[category]], FIND("|", Table1[[#This Row],[category]], FIND("|", Table1[[#This Row],[category]]) + 1) + 1) - FIND("|", Table1[[#This Row],[category]], FIND("|", Table1[[#This Row],[category]]) + 1) - 1))</f>
        <v>#VALUE!</v>
      </c>
      <c r="H652" s="5">
        <v>149</v>
      </c>
      <c r="I652" s="6">
        <v>180</v>
      </c>
      <c r="J652" s="7">
        <v>0.17</v>
      </c>
      <c r="K652" s="7" t="str">
        <f>IF(Table1[[#This Row],[discount_percentage]]&gt;=50%, "YES", "NO")</f>
        <v>NO</v>
      </c>
      <c r="L652" s="7" t="str">
        <f>IF(Table1[[#This Row],[discount_percentage]]&lt;20%, "&lt;20%", IF(Table1[[#This Row],[discount_percentage]]&lt;=40%, "20%-40%", IF(Table1[[#This Row],[discount_percentage]]&lt;=60%, "41%-60%", IF(Table1[[#This Row],[discount_percentage]]&lt;=80%, "61%-80%", "&gt;80%"))))</f>
        <v>&lt;20%</v>
      </c>
      <c r="M652" s="7" t="str">
        <f>IF(Table1[[#This Row],[discounted_price]]&lt;200, "&lt;200", IF(Table1[[#This Row],[discounted_price]]&lt;=500, "200-500", "&gt;500"))</f>
        <v>&lt;200</v>
      </c>
      <c r="N652" s="5">
        <v>4.4000000000000004</v>
      </c>
      <c r="O652" s="8">
        <v>644</v>
      </c>
      <c r="P652" s="9" t="str">
        <f>IF(Table1[[#This Row],[rating_count]]&gt;1000, "More than 1000", "Fewer than 1000")</f>
        <v>Fewer than 1000</v>
      </c>
      <c r="Q652" s="8">
        <f>IFERROR( VALUE(Table1[[#This Row],[rating]]) * VALUE((Table1[[#This Row],[rating_count]]/1000)), 0)</f>
        <v>2.8336000000000001</v>
      </c>
      <c r="R652" s="6">
        <f>IFERROR( VALUE(Table1[[#This Row],[actual_price]]) * VALUE(Table1[[#This Row],[rating_count]]), 0)</f>
        <v>115920</v>
      </c>
      <c r="S652" s="5" t="s">
        <v>5326</v>
      </c>
      <c r="T652" s="5" t="s">
        <v>5327</v>
      </c>
      <c r="U652" s="5" t="s">
        <v>5328</v>
      </c>
      <c r="V652" s="5" t="s">
        <v>5329</v>
      </c>
      <c r="W652" s="5" t="s">
        <v>5330</v>
      </c>
      <c r="X652" s="5" t="s">
        <v>5331</v>
      </c>
      <c r="Y652" s="5" t="s">
        <v>5332</v>
      </c>
      <c r="Z652" s="5" t="s">
        <v>5333</v>
      </c>
    </row>
    <row r="653" spans="1:26" ht="15.75">
      <c r="A653" s="5" t="s">
        <v>5334</v>
      </c>
      <c r="B653" s="5" t="s">
        <v>5335</v>
      </c>
      <c r="C653" s="5" t="str">
        <f>LEFT(Table1[[#This Row],[product_name]], 27)</f>
        <v>Zebronics Zeb-Transformer-M</v>
      </c>
      <c r="D653" s="5" t="s">
        <v>5336</v>
      </c>
      <c r="E653" s="5" t="str">
        <f>TRIM(LEFT(Table1[[#This Row],[category]], FIND("|", Table1[[#This Row],[category]]) - 1))</f>
        <v>Computers&amp;Accessories</v>
      </c>
      <c r="F653" s="5" t="str">
        <f>TRIM(MID(Table1[[#This Row],[category]], FIND("|", Table1[[#This Row],[category]]) + 1, FIND("|", Table1[[#This Row],[category]], FIND("|", Table1[[#This Row],[category]]) + 1) - FIND("|", Table1[[#This Row],[category]]) - 1))</f>
        <v>Accessories&amp;Peripherals</v>
      </c>
      <c r="G653"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653" s="5">
        <v>399</v>
      </c>
      <c r="I653" s="6">
        <v>549</v>
      </c>
      <c r="J653" s="7">
        <v>0.27</v>
      </c>
      <c r="K653" s="7" t="str">
        <f>IF(Table1[[#This Row],[discount_percentage]]&gt;=50%, "YES", "NO")</f>
        <v>NO</v>
      </c>
      <c r="L653" s="7" t="str">
        <f>IF(Table1[[#This Row],[discount_percentage]]&lt;20%, "&lt;20%", IF(Table1[[#This Row],[discount_percentage]]&lt;=40%, "20%-40%", IF(Table1[[#This Row],[discount_percentage]]&lt;=60%, "41%-60%", IF(Table1[[#This Row],[discount_percentage]]&lt;=80%, "61%-80%", "&gt;80%"))))</f>
        <v>20%-40%</v>
      </c>
      <c r="M653" s="7" t="str">
        <f>IF(Table1[[#This Row],[discounted_price]]&lt;200, "&lt;200", IF(Table1[[#This Row],[discounted_price]]&lt;=500, "200-500", "&gt;500"))</f>
        <v>200-500</v>
      </c>
      <c r="N653" s="5">
        <v>4.4000000000000004</v>
      </c>
      <c r="O653" s="8">
        <v>18139</v>
      </c>
      <c r="P653" s="9" t="str">
        <f>IF(Table1[[#This Row],[rating_count]]&gt;1000, "More than 1000", "Fewer than 1000")</f>
        <v>More than 1000</v>
      </c>
      <c r="Q653" s="8">
        <f>IFERROR( VALUE(Table1[[#This Row],[rating]]) * VALUE((Table1[[#This Row],[rating_count]]/1000)), 0)</f>
        <v>79.811599999999999</v>
      </c>
      <c r="R653" s="6">
        <f>IFERROR( VALUE(Table1[[#This Row],[actual_price]]) * VALUE(Table1[[#This Row],[rating_count]]), 0)</f>
        <v>9958311</v>
      </c>
      <c r="S653" s="5" t="s">
        <v>5337</v>
      </c>
      <c r="T653" s="5" t="s">
        <v>5338</v>
      </c>
      <c r="U653" s="5" t="s">
        <v>5339</v>
      </c>
      <c r="V653" s="5" t="s">
        <v>5340</v>
      </c>
      <c r="W653" s="5" t="s">
        <v>5341</v>
      </c>
      <c r="X653" s="5" t="s">
        <v>5342</v>
      </c>
      <c r="Y653" s="5" t="s">
        <v>5343</v>
      </c>
      <c r="Z653" s="5" t="s">
        <v>5344</v>
      </c>
    </row>
    <row r="654" spans="1:26" ht="15.75">
      <c r="A654" s="5" t="s">
        <v>5345</v>
      </c>
      <c r="B654" s="5" t="s">
        <v>5346</v>
      </c>
      <c r="C654" s="5" t="str">
        <f>LEFT(Table1[[#This Row],[product_name]], 27)</f>
        <v>PIDILITE Fevicryl Acrylic C</v>
      </c>
      <c r="D654" s="5" t="s">
        <v>5347</v>
      </c>
      <c r="E654" s="5" t="str">
        <f>TRIM(LEFT(Table1[[#This Row],[category]], FIND("|", Table1[[#This Row],[category]]) - 1))</f>
        <v>Home&amp;Kitchen</v>
      </c>
      <c r="F654" s="5" t="str">
        <f>TRIM(MID(Table1[[#This Row],[category]], FIND("|", Table1[[#This Row],[category]]) + 1, FIND("|", Table1[[#This Row],[category]], FIND("|", Table1[[#This Row],[category]]) + 1) - FIND("|", Table1[[#This Row],[category]]) - 1))</f>
        <v>CraftMaterials</v>
      </c>
      <c r="G654" s="5" t="str">
        <f>TRIM(MID(Table1[[#This Row],[category]], FIND("|", Table1[[#This Row],[category]], FIND("|", Table1[[#This Row],[category]]) + 1) + 1, FIND("|", Table1[[#This Row],[category]], FIND("|", Table1[[#This Row],[category]], FIND("|", Table1[[#This Row],[category]]) + 1) + 1) - FIND("|", Table1[[#This Row],[category]], FIND("|", Table1[[#This Row],[category]]) + 1) - 1))</f>
        <v>PaintingMaterials</v>
      </c>
      <c r="H654" s="5">
        <v>191</v>
      </c>
      <c r="I654" s="6">
        <v>225</v>
      </c>
      <c r="J654" s="7">
        <v>0.15</v>
      </c>
      <c r="K654" s="7" t="str">
        <f>IF(Table1[[#This Row],[discount_percentage]]&gt;=50%, "YES", "NO")</f>
        <v>NO</v>
      </c>
      <c r="L654" s="7" t="str">
        <f>IF(Table1[[#This Row],[discount_percentage]]&lt;20%, "&lt;20%", IF(Table1[[#This Row],[discount_percentage]]&lt;=40%, "20%-40%", IF(Table1[[#This Row],[discount_percentage]]&lt;=60%, "41%-60%", IF(Table1[[#This Row],[discount_percentage]]&lt;=80%, "61%-80%", "&gt;80%"))))</f>
        <v>&lt;20%</v>
      </c>
      <c r="M654" s="7" t="str">
        <f>IF(Table1[[#This Row],[discounted_price]]&lt;200, "&lt;200", IF(Table1[[#This Row],[discounted_price]]&lt;=500, "200-500", "&gt;500"))</f>
        <v>&lt;200</v>
      </c>
      <c r="N654" s="5">
        <v>4.4000000000000004</v>
      </c>
      <c r="O654" s="8">
        <v>7203</v>
      </c>
      <c r="P654" s="9" t="str">
        <f>IF(Table1[[#This Row],[rating_count]]&gt;1000, "More than 1000", "Fewer than 1000")</f>
        <v>More than 1000</v>
      </c>
      <c r="Q654" s="8">
        <f>IFERROR( VALUE(Table1[[#This Row],[rating]]) * VALUE((Table1[[#This Row],[rating_count]]/1000)), 0)</f>
        <v>31.693200000000004</v>
      </c>
      <c r="R654" s="6">
        <f>IFERROR( VALUE(Table1[[#This Row],[actual_price]]) * VALUE(Table1[[#This Row],[rating_count]]), 0)</f>
        <v>1620675</v>
      </c>
      <c r="S654" s="5" t="s">
        <v>5348</v>
      </c>
      <c r="T654" s="5" t="s">
        <v>5349</v>
      </c>
      <c r="U654" s="5" t="s">
        <v>5350</v>
      </c>
      <c r="V654" s="5" t="s">
        <v>5351</v>
      </c>
      <c r="W654" s="5" t="s">
        <v>5352</v>
      </c>
      <c r="X654" s="5" t="s">
        <v>5353</v>
      </c>
      <c r="Y654" s="5" t="s">
        <v>5354</v>
      </c>
      <c r="Z654" s="5" t="s">
        <v>5355</v>
      </c>
    </row>
    <row r="655" spans="1:26" ht="15.75">
      <c r="A655" s="5" t="s">
        <v>5356</v>
      </c>
      <c r="B655" s="5" t="s">
        <v>5357</v>
      </c>
      <c r="C655" s="5" t="str">
        <f>LEFT(Table1[[#This Row],[product_name]], 27)</f>
        <v>STRIFF Mpad Mouse Mat 230X1</v>
      </c>
      <c r="D655" s="5" t="s">
        <v>5358</v>
      </c>
      <c r="E655" s="5" t="str">
        <f>TRIM(LEFT(Table1[[#This Row],[category]], FIND("|", Table1[[#This Row],[category]]) - 1))</f>
        <v>Computers&amp;Accessories</v>
      </c>
      <c r="F655" s="5" t="str">
        <f>TRIM(MID(Table1[[#This Row],[category]], FIND("|", Table1[[#This Row],[category]]) + 1, FIND("|", Table1[[#This Row],[category]], FIND("|", Table1[[#This Row],[category]]) + 1) - FIND("|", Table1[[#This Row],[category]]) - 1))</f>
        <v>Accessories&amp;Peripherals</v>
      </c>
      <c r="G655"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55" s="5">
        <v>129</v>
      </c>
      <c r="I655" s="6">
        <v>999</v>
      </c>
      <c r="J655" s="7">
        <v>0.87</v>
      </c>
      <c r="K655" s="7" t="str">
        <f>IF(Table1[[#This Row],[discount_percentage]]&gt;=50%, "YES", "NO")</f>
        <v>YES</v>
      </c>
      <c r="L655" s="7" t="str">
        <f>IF(Table1[[#This Row],[discount_percentage]]&lt;20%, "&lt;20%", IF(Table1[[#This Row],[discount_percentage]]&lt;=40%, "20%-40%", IF(Table1[[#This Row],[discount_percentage]]&lt;=60%, "41%-60%", IF(Table1[[#This Row],[discount_percentage]]&lt;=80%, "61%-80%", "&gt;80%"))))</f>
        <v>&gt;80%</v>
      </c>
      <c r="M655" s="7" t="str">
        <f>IF(Table1[[#This Row],[discounted_price]]&lt;200, "&lt;200", IF(Table1[[#This Row],[discounted_price]]&lt;=500, "200-500", "&gt;500"))</f>
        <v>&lt;200</v>
      </c>
      <c r="N655" s="5">
        <v>4.2</v>
      </c>
      <c r="O655" s="8">
        <v>491</v>
      </c>
      <c r="P655" s="9" t="str">
        <f>IF(Table1[[#This Row],[rating_count]]&gt;1000, "More than 1000", "Fewer than 1000")</f>
        <v>Fewer than 1000</v>
      </c>
      <c r="Q655" s="8">
        <f>IFERROR( VALUE(Table1[[#This Row],[rating]]) * VALUE((Table1[[#This Row],[rating_count]]/1000)), 0)</f>
        <v>2.0622000000000003</v>
      </c>
      <c r="R655" s="6">
        <f>IFERROR( VALUE(Table1[[#This Row],[actual_price]]) * VALUE(Table1[[#This Row],[rating_count]]), 0)</f>
        <v>490509</v>
      </c>
      <c r="S655" s="5" t="s">
        <v>5359</v>
      </c>
      <c r="T655" s="5" t="s">
        <v>5360</v>
      </c>
      <c r="U655" s="5" t="s">
        <v>5361</v>
      </c>
      <c r="V655" s="5" t="s">
        <v>5362</v>
      </c>
      <c r="W655" s="5" t="s">
        <v>5363</v>
      </c>
      <c r="X655" s="5" t="s">
        <v>5364</v>
      </c>
      <c r="Y655" s="5" t="s">
        <v>5365</v>
      </c>
      <c r="Z655" s="5" t="s">
        <v>5366</v>
      </c>
    </row>
    <row r="656" spans="1:26" ht="15.75">
      <c r="A656" s="5" t="s">
        <v>5367</v>
      </c>
      <c r="B656" s="5" t="s">
        <v>5368</v>
      </c>
      <c r="C656" s="5" t="str">
        <f>LEFT(Table1[[#This Row],[product_name]], 27)</f>
        <v>Gizga Essentials Hard Drive</v>
      </c>
      <c r="D656" s="5" t="s">
        <v>5369</v>
      </c>
      <c r="E656" s="5" t="str">
        <f>TRIM(LEFT(Table1[[#This Row],[category]], FIND("|", Table1[[#This Row],[category]]) - 1))</f>
        <v>Computers&amp;Accessories</v>
      </c>
      <c r="F656" s="5" t="str">
        <f>TRIM(MID(Table1[[#This Row],[category]], FIND("|", Table1[[#This Row],[category]]) + 1, FIND("|", Table1[[#This Row],[category]], FIND("|", Table1[[#This Row],[category]]) + 1) - FIND("|", Table1[[#This Row],[category]]) - 1))</f>
        <v>Accessories&amp;Peripherals</v>
      </c>
      <c r="G656" s="5" t="e">
        <f>TRIM(MID(Table1[[#This Row],[category]], FIND("|", Table1[[#This Row],[category]], FIND("|", Table1[[#This Row],[category]]) + 1) + 1, FIND("|", Table1[[#This Row],[category]], FIND("|", Table1[[#This Row],[category]], FIND("|", Table1[[#This Row],[category]]) + 1) + 1) - FIND("|", Table1[[#This Row],[category]], FIND("|", Table1[[#This Row],[category]]) + 1) - 1))</f>
        <v>#VALUE!</v>
      </c>
      <c r="H656" s="5">
        <v>199</v>
      </c>
      <c r="I656" s="6">
        <v>599</v>
      </c>
      <c r="J656" s="7">
        <v>0.67</v>
      </c>
      <c r="K656" s="7" t="str">
        <f>IF(Table1[[#This Row],[discount_percentage]]&gt;=50%, "YES", "NO")</f>
        <v>YES</v>
      </c>
      <c r="L656" s="7" t="str">
        <f>IF(Table1[[#This Row],[discount_percentage]]&lt;20%, "&lt;20%", IF(Table1[[#This Row],[discount_percentage]]&lt;=40%, "20%-40%", IF(Table1[[#This Row],[discount_percentage]]&lt;=60%, "41%-60%", IF(Table1[[#This Row],[discount_percentage]]&lt;=80%, "61%-80%", "&gt;80%"))))</f>
        <v>61%-80%</v>
      </c>
      <c r="M656" s="7" t="str">
        <f>IF(Table1[[#This Row],[discounted_price]]&lt;200, "&lt;200", IF(Table1[[#This Row],[discounted_price]]&lt;=500, "200-500", "&gt;500"))</f>
        <v>&lt;200</v>
      </c>
      <c r="N656" s="5">
        <v>4.5</v>
      </c>
      <c r="O656" s="8">
        <v>13568</v>
      </c>
      <c r="P656" s="9" t="str">
        <f>IF(Table1[[#This Row],[rating_count]]&gt;1000, "More than 1000", "Fewer than 1000")</f>
        <v>More than 1000</v>
      </c>
      <c r="Q656" s="8">
        <f>IFERROR( VALUE(Table1[[#This Row],[rating]]) * VALUE((Table1[[#This Row],[rating_count]]/1000)), 0)</f>
        <v>61.055999999999997</v>
      </c>
      <c r="R656" s="6">
        <f>IFERROR( VALUE(Table1[[#This Row],[actual_price]]) * VALUE(Table1[[#This Row],[rating_count]]), 0)</f>
        <v>8127232</v>
      </c>
      <c r="S656" s="5" t="s">
        <v>5370</v>
      </c>
      <c r="T656" s="5" t="s">
        <v>5371</v>
      </c>
      <c r="U656" s="5" t="s">
        <v>5372</v>
      </c>
      <c r="V656" s="5" t="s">
        <v>5373</v>
      </c>
      <c r="W656" s="5" t="s">
        <v>5374</v>
      </c>
      <c r="X656" s="5" t="s">
        <v>5375</v>
      </c>
      <c r="Y656" s="5" t="s">
        <v>5376</v>
      </c>
      <c r="Z656" s="5" t="s">
        <v>5377</v>
      </c>
    </row>
    <row r="657" spans="1:26" ht="15.75">
      <c r="A657" s="5" t="s">
        <v>5378</v>
      </c>
      <c r="B657" s="5" t="s">
        <v>5379</v>
      </c>
      <c r="C657" s="5" t="str">
        <f>LEFT(Table1[[#This Row],[product_name]], 27)</f>
        <v>Boult Audio FXCharge with E</v>
      </c>
      <c r="D657" s="5" t="s">
        <v>3066</v>
      </c>
      <c r="E657" s="5" t="str">
        <f>TRIM(LEFT(Table1[[#This Row],[category]], FIND("|", Table1[[#This Row],[category]]) - 1))</f>
        <v>Electronics</v>
      </c>
      <c r="F657" s="5" t="str">
        <f>TRIM(MID(Table1[[#This Row],[category]], FIND("|", Table1[[#This Row],[category]]) + 1, FIND("|", Table1[[#This Row],[category]], FIND("|", Table1[[#This Row],[category]]) + 1) - FIND("|", Table1[[#This Row],[category]]) - 1))</f>
        <v>Headphones,Earbuds&amp;Accessories</v>
      </c>
      <c r="G657" s="5" t="str">
        <f>TRIM(MID(Table1[[#This Row],[category]], FIND("|", Table1[[#This Row],[category]], FIND("|", Table1[[#This Row],[category]]) + 1) + 1, FIND("|", Table1[[#This Row],[category]], FIND("|", Table1[[#This Row],[category]], FIND("|", Table1[[#This Row],[category]]) + 1) + 1) - FIND("|", Table1[[#This Row],[category]], FIND("|", Table1[[#This Row],[category]]) + 1) - 1))</f>
        <v>Headphones</v>
      </c>
      <c r="H657" s="5">
        <v>999</v>
      </c>
      <c r="I657" s="6">
        <v>4499</v>
      </c>
      <c r="J657" s="7">
        <v>0.78</v>
      </c>
      <c r="K657" s="7" t="str">
        <f>IF(Table1[[#This Row],[discount_percentage]]&gt;=50%, "YES", "NO")</f>
        <v>YES</v>
      </c>
      <c r="L657" s="7" t="str">
        <f>IF(Table1[[#This Row],[discount_percentage]]&lt;20%, "&lt;20%", IF(Table1[[#This Row],[discount_percentage]]&lt;=40%, "20%-40%", IF(Table1[[#This Row],[discount_percentage]]&lt;=60%, "41%-60%", IF(Table1[[#This Row],[discount_percentage]]&lt;=80%, "61%-80%", "&gt;80%"))))</f>
        <v>61%-80%</v>
      </c>
      <c r="M657" s="7" t="str">
        <f>IF(Table1[[#This Row],[discounted_price]]&lt;200, "&lt;200", IF(Table1[[#This Row],[discounted_price]]&lt;=500, "200-500", "&gt;500"))</f>
        <v>&gt;500</v>
      </c>
      <c r="N657" s="5">
        <v>3.8</v>
      </c>
      <c r="O657" s="8">
        <v>3390</v>
      </c>
      <c r="P657" s="9" t="str">
        <f>IF(Table1[[#This Row],[rating_count]]&gt;1000, "More than 1000", "Fewer than 1000")</f>
        <v>More than 1000</v>
      </c>
      <c r="Q657" s="8">
        <f>IFERROR( VALUE(Table1[[#This Row],[rating]]) * VALUE((Table1[[#This Row],[rating_count]]/1000)), 0)</f>
        <v>12.882</v>
      </c>
      <c r="R657" s="6">
        <f>IFERROR( VALUE(Table1[[#This Row],[actual_price]]) * VALUE(Table1[[#This Row],[rating_count]]), 0)</f>
        <v>15251610</v>
      </c>
      <c r="S657" s="5" t="s">
        <v>5380</v>
      </c>
      <c r="T657" s="5" t="s">
        <v>5381</v>
      </c>
      <c r="U657" s="5" t="s">
        <v>5382</v>
      </c>
      <c r="V657" s="5" t="s">
        <v>5383</v>
      </c>
      <c r="W657" s="5" t="s">
        <v>5384</v>
      </c>
      <c r="X657" s="5" t="s">
        <v>5385</v>
      </c>
      <c r="Y657" s="5" t="s">
        <v>5386</v>
      </c>
      <c r="Z657" s="5" t="s">
        <v>5387</v>
      </c>
    </row>
    <row r="658" spans="1:26" ht="15.75">
      <c r="A658" s="5" t="s">
        <v>5388</v>
      </c>
      <c r="B658" s="5" t="s">
        <v>5389</v>
      </c>
      <c r="C658" s="5" t="str">
        <f>LEFT(Table1[[#This Row],[product_name]], 27)</f>
        <v>Boult Audio Probass Curve B</v>
      </c>
      <c r="D658" s="5" t="s">
        <v>3066</v>
      </c>
      <c r="E658" s="5" t="str">
        <f>TRIM(LEFT(Table1[[#This Row],[category]], FIND("|", Table1[[#This Row],[category]]) - 1))</f>
        <v>Electronics</v>
      </c>
      <c r="F658" s="5" t="str">
        <f>TRIM(MID(Table1[[#This Row],[category]], FIND("|", Table1[[#This Row],[category]]) + 1, FIND("|", Table1[[#This Row],[category]], FIND("|", Table1[[#This Row],[category]]) + 1) - FIND("|", Table1[[#This Row],[category]]) - 1))</f>
        <v>Headphones,Earbuds&amp;Accessories</v>
      </c>
      <c r="G658" s="5" t="str">
        <f>TRIM(MID(Table1[[#This Row],[category]], FIND("|", Table1[[#This Row],[category]], FIND("|", Table1[[#This Row],[category]]) + 1) + 1, FIND("|", Table1[[#This Row],[category]], FIND("|", Table1[[#This Row],[category]], FIND("|", Table1[[#This Row],[category]]) + 1) + 1) - FIND("|", Table1[[#This Row],[category]], FIND("|", Table1[[#This Row],[category]]) + 1) - 1))</f>
        <v>Headphones</v>
      </c>
      <c r="H658" s="5">
        <v>899</v>
      </c>
      <c r="I658" s="6">
        <v>4499</v>
      </c>
      <c r="J658" s="7">
        <v>0.8</v>
      </c>
      <c r="K658" s="7" t="str">
        <f>IF(Table1[[#This Row],[discount_percentage]]&gt;=50%, "YES", "NO")</f>
        <v>YES</v>
      </c>
      <c r="L658" s="7" t="str">
        <f>IF(Table1[[#This Row],[discount_percentage]]&lt;20%, "&lt;20%", IF(Table1[[#This Row],[discount_percentage]]&lt;=40%, "20%-40%", IF(Table1[[#This Row],[discount_percentage]]&lt;=60%, "41%-60%", IF(Table1[[#This Row],[discount_percentage]]&lt;=80%, "61%-80%", "&gt;80%"))))</f>
        <v>61%-80%</v>
      </c>
      <c r="M658" s="7" t="str">
        <f>IF(Table1[[#This Row],[discounted_price]]&lt;200, "&lt;200", IF(Table1[[#This Row],[discounted_price]]&lt;=500, "200-500", "&gt;500"))</f>
        <v>&gt;500</v>
      </c>
      <c r="N658" s="5">
        <v>3.8</v>
      </c>
      <c r="O658" s="8">
        <v>103052</v>
      </c>
      <c r="P658" s="9" t="str">
        <f>IF(Table1[[#This Row],[rating_count]]&gt;1000, "More than 1000", "Fewer than 1000")</f>
        <v>More than 1000</v>
      </c>
      <c r="Q658" s="8">
        <f>IFERROR( VALUE(Table1[[#This Row],[rating]]) * VALUE((Table1[[#This Row],[rating_count]]/1000)), 0)</f>
        <v>391.5976</v>
      </c>
      <c r="R658" s="6">
        <f>IFERROR( VALUE(Table1[[#This Row],[actual_price]]) * VALUE(Table1[[#This Row],[rating_count]]), 0)</f>
        <v>463630948</v>
      </c>
      <c r="S658" s="5" t="s">
        <v>5390</v>
      </c>
      <c r="T658" s="5" t="s">
        <v>5391</v>
      </c>
      <c r="U658" s="5" t="s">
        <v>5392</v>
      </c>
      <c r="V658" s="5" t="s">
        <v>5393</v>
      </c>
      <c r="W658" s="5" t="s">
        <v>5394</v>
      </c>
      <c r="X658" s="5" t="s">
        <v>13047</v>
      </c>
      <c r="Y658" s="5" t="s">
        <v>5395</v>
      </c>
      <c r="Z658" s="5" t="s">
        <v>5396</v>
      </c>
    </row>
    <row r="659" spans="1:26" ht="15.75">
      <c r="A659" s="5" t="s">
        <v>3592</v>
      </c>
      <c r="B659" s="5" t="s">
        <v>3593</v>
      </c>
      <c r="C659" s="5" t="str">
        <f>LEFT(Table1[[#This Row],[product_name]], 27)</f>
        <v>Ambrane 20000mAh Power Bank</v>
      </c>
      <c r="D659" s="5" t="s">
        <v>2979</v>
      </c>
      <c r="E659" s="5" t="str">
        <f>TRIM(LEFT(Table1[[#This Row],[category]], FIND("|", Table1[[#This Row],[category]]) - 1))</f>
        <v>Electronics</v>
      </c>
      <c r="F659" s="5" t="str">
        <f>TRIM(MID(Table1[[#This Row],[category]], FIND("|", Table1[[#This Row],[category]]) + 1, FIND("|", Table1[[#This Row],[category]], FIND("|", Table1[[#This Row],[category]]) + 1) - FIND("|", Table1[[#This Row],[category]]) - 1))</f>
        <v>Mobiles&amp;Accessories</v>
      </c>
      <c r="G65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659" s="6">
        <v>1799</v>
      </c>
      <c r="I659" s="6">
        <v>2499</v>
      </c>
      <c r="J659" s="7">
        <v>0.28000000000000003</v>
      </c>
      <c r="K659" s="7" t="str">
        <f>IF(Table1[[#This Row],[discount_percentage]]&gt;=50%, "YES", "NO")</f>
        <v>NO</v>
      </c>
      <c r="L659" s="7" t="str">
        <f>IF(Table1[[#This Row],[discount_percentage]]&lt;20%, "&lt;20%", IF(Table1[[#This Row],[discount_percentage]]&lt;=40%, "20%-40%", IF(Table1[[#This Row],[discount_percentage]]&lt;=60%, "41%-60%", IF(Table1[[#This Row],[discount_percentage]]&lt;=80%, "61%-80%", "&gt;80%"))))</f>
        <v>20%-40%</v>
      </c>
      <c r="M659" s="7" t="str">
        <f>IF(Table1[[#This Row],[discounted_price]]&lt;200, "&lt;200", IF(Table1[[#This Row],[discounted_price]]&lt;=500, "200-500", "&gt;500"))</f>
        <v>&gt;500</v>
      </c>
      <c r="N659" s="5">
        <v>4.0999999999999996</v>
      </c>
      <c r="O659" s="8">
        <v>18678</v>
      </c>
      <c r="P659" s="9" t="str">
        <f>IF(Table1[[#This Row],[rating_count]]&gt;1000, "More than 1000", "Fewer than 1000")</f>
        <v>More than 1000</v>
      </c>
      <c r="Q659" s="8">
        <f>IFERROR( VALUE(Table1[[#This Row],[rating]]) * VALUE((Table1[[#This Row],[rating_count]]/1000)), 0)</f>
        <v>76.579799999999992</v>
      </c>
      <c r="R659" s="6">
        <f>IFERROR( VALUE(Table1[[#This Row],[actual_price]]) * VALUE(Table1[[#This Row],[rating_count]]), 0)</f>
        <v>46676322</v>
      </c>
      <c r="S659" s="5" t="s">
        <v>3594</v>
      </c>
      <c r="T659" s="5" t="s">
        <v>3595</v>
      </c>
      <c r="U659" s="5" t="s">
        <v>3596</v>
      </c>
      <c r="V659" s="5" t="s">
        <v>3597</v>
      </c>
      <c r="W659" s="5" t="s">
        <v>3598</v>
      </c>
      <c r="X659" s="5" t="s">
        <v>13039</v>
      </c>
      <c r="Y659" s="5" t="s">
        <v>5397</v>
      </c>
      <c r="Z659" s="5" t="s">
        <v>5398</v>
      </c>
    </row>
    <row r="660" spans="1:26" ht="15.75">
      <c r="A660" s="5" t="s">
        <v>76</v>
      </c>
      <c r="B660" s="5" t="s">
        <v>77</v>
      </c>
      <c r="C660" s="5" t="str">
        <f>LEFT(Table1[[#This Row],[product_name]], 27)</f>
        <v>boAt Micro USB 55 Tangle-fr</v>
      </c>
      <c r="D660" s="5" t="s">
        <v>18</v>
      </c>
      <c r="E660" s="5" t="str">
        <f>TRIM(LEFT(Table1[[#This Row],[category]], FIND("|", Table1[[#This Row],[category]]) - 1))</f>
        <v>Computers&amp;Accessories</v>
      </c>
      <c r="F660" s="5" t="str">
        <f>TRIM(MID(Table1[[#This Row],[category]], FIND("|", Table1[[#This Row],[category]]) + 1, FIND("|", Table1[[#This Row],[category]], FIND("|", Table1[[#This Row],[category]]) + 1) - FIND("|", Table1[[#This Row],[category]]) - 1))</f>
        <v>Accessories&amp;Peripherals</v>
      </c>
      <c r="G66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60" s="5">
        <v>176.63</v>
      </c>
      <c r="I660" s="6">
        <v>499</v>
      </c>
      <c r="J660" s="7">
        <v>0.65</v>
      </c>
      <c r="K660" s="7" t="str">
        <f>IF(Table1[[#This Row],[discount_percentage]]&gt;=50%, "YES", "NO")</f>
        <v>YES</v>
      </c>
      <c r="L660" s="7" t="str">
        <f>IF(Table1[[#This Row],[discount_percentage]]&lt;20%, "&lt;20%", IF(Table1[[#This Row],[discount_percentage]]&lt;=40%, "20%-40%", IF(Table1[[#This Row],[discount_percentage]]&lt;=60%, "41%-60%", IF(Table1[[#This Row],[discount_percentage]]&lt;=80%, "61%-80%", "&gt;80%"))))</f>
        <v>61%-80%</v>
      </c>
      <c r="M660" s="7" t="str">
        <f>IF(Table1[[#This Row],[discounted_price]]&lt;200, "&lt;200", IF(Table1[[#This Row],[discounted_price]]&lt;=500, "200-500", "&gt;500"))</f>
        <v>&lt;200</v>
      </c>
      <c r="N660" s="5">
        <v>4.0999999999999996</v>
      </c>
      <c r="O660" s="8">
        <v>15189</v>
      </c>
      <c r="P660" s="9" t="str">
        <f>IF(Table1[[#This Row],[rating_count]]&gt;1000, "More than 1000", "Fewer than 1000")</f>
        <v>More than 1000</v>
      </c>
      <c r="Q660" s="8">
        <f>IFERROR( VALUE(Table1[[#This Row],[rating]]) * VALUE((Table1[[#This Row],[rating_count]]/1000)), 0)</f>
        <v>62.274899999999995</v>
      </c>
      <c r="R660" s="6">
        <f>IFERROR( VALUE(Table1[[#This Row],[actual_price]]) * VALUE(Table1[[#This Row],[rating_count]]), 0)</f>
        <v>7579311</v>
      </c>
      <c r="S660" s="5" t="s">
        <v>78</v>
      </c>
      <c r="T660" s="5" t="s">
        <v>79</v>
      </c>
      <c r="U660" s="5" t="s">
        <v>80</v>
      </c>
      <c r="V660" s="5" t="s">
        <v>81</v>
      </c>
      <c r="W660" s="5" t="s">
        <v>82</v>
      </c>
      <c r="X660" s="5" t="s">
        <v>83</v>
      </c>
      <c r="Y660" s="5" t="s">
        <v>84</v>
      </c>
      <c r="Z660" s="5" t="s">
        <v>5399</v>
      </c>
    </row>
    <row r="661" spans="1:26" ht="15.75">
      <c r="A661" s="5" t="s">
        <v>5400</v>
      </c>
      <c r="B661" s="5" t="s">
        <v>5401</v>
      </c>
      <c r="C661" s="5" t="str">
        <f>LEFT(Table1[[#This Row],[product_name]], 27)</f>
        <v>Casio FX-82MS 2nd Gen Non-P</v>
      </c>
      <c r="D661" s="5" t="s">
        <v>5213</v>
      </c>
      <c r="E661" s="5" t="str">
        <f>TRIM(LEFT(Table1[[#This Row],[category]], FIND("|", Table1[[#This Row],[category]]) - 1))</f>
        <v>OfficeProducts</v>
      </c>
      <c r="F661" s="5" t="str">
        <f>TRIM(MID(Table1[[#This Row],[category]], FIND("|", Table1[[#This Row],[category]]) + 1, FIND("|", Table1[[#This Row],[category]], FIND("|", Table1[[#This Row],[category]]) + 1) - FIND("|", Table1[[#This Row],[category]]) - 1))</f>
        <v>OfficeElectronics</v>
      </c>
      <c r="G661" s="5" t="str">
        <f>TRIM(MID(Table1[[#This Row],[category]], FIND("|", Table1[[#This Row],[category]], FIND("|", Table1[[#This Row],[category]]) + 1) + 1, FIND("|", Table1[[#This Row],[category]], FIND("|", Table1[[#This Row],[category]], FIND("|", Table1[[#This Row],[category]]) + 1) + 1) - FIND("|", Table1[[#This Row],[category]], FIND("|", Table1[[#This Row],[category]]) + 1) - 1))</f>
        <v>Calculators</v>
      </c>
      <c r="H661" s="5">
        <v>522</v>
      </c>
      <c r="I661" s="6">
        <v>550</v>
      </c>
      <c r="J661" s="7">
        <v>0.05</v>
      </c>
      <c r="K661" s="7" t="str">
        <f>IF(Table1[[#This Row],[discount_percentage]]&gt;=50%, "YES", "NO")</f>
        <v>NO</v>
      </c>
      <c r="L661" s="7" t="str">
        <f>IF(Table1[[#This Row],[discount_percentage]]&lt;20%, "&lt;20%", IF(Table1[[#This Row],[discount_percentage]]&lt;=40%, "20%-40%", IF(Table1[[#This Row],[discount_percentage]]&lt;=60%, "41%-60%", IF(Table1[[#This Row],[discount_percentage]]&lt;=80%, "61%-80%", "&gt;80%"))))</f>
        <v>&lt;20%</v>
      </c>
      <c r="M661" s="7" t="str">
        <f>IF(Table1[[#This Row],[discounted_price]]&lt;200, "&lt;200", IF(Table1[[#This Row],[discounted_price]]&lt;=500, "200-500", "&gt;500"))</f>
        <v>&gt;500</v>
      </c>
      <c r="N661" s="5">
        <v>4.4000000000000004</v>
      </c>
      <c r="O661" s="8">
        <v>12179</v>
      </c>
      <c r="P661" s="9" t="str">
        <f>IF(Table1[[#This Row],[rating_count]]&gt;1000, "More than 1000", "Fewer than 1000")</f>
        <v>More than 1000</v>
      </c>
      <c r="Q661" s="8">
        <f>IFERROR( VALUE(Table1[[#This Row],[rating]]) * VALUE((Table1[[#This Row],[rating_count]]/1000)), 0)</f>
        <v>53.587600000000009</v>
      </c>
      <c r="R661" s="6">
        <f>IFERROR( VALUE(Table1[[#This Row],[actual_price]]) * VALUE(Table1[[#This Row],[rating_count]]), 0)</f>
        <v>6698450</v>
      </c>
      <c r="S661" s="5" t="s">
        <v>5402</v>
      </c>
      <c r="T661" s="5" t="s">
        <v>5403</v>
      </c>
      <c r="U661" s="5" t="s">
        <v>5404</v>
      </c>
      <c r="V661" s="5" t="s">
        <v>5405</v>
      </c>
      <c r="W661" s="5" t="s">
        <v>5406</v>
      </c>
      <c r="X661" s="5" t="s">
        <v>5407</v>
      </c>
      <c r="Y661" s="5" t="s">
        <v>5408</v>
      </c>
      <c r="Z661" s="5" t="s">
        <v>5409</v>
      </c>
    </row>
    <row r="662" spans="1:26" ht="15.75">
      <c r="A662" s="5" t="s">
        <v>5410</v>
      </c>
      <c r="B662" s="5" t="s">
        <v>5411</v>
      </c>
      <c r="C662" s="5" t="str">
        <f>LEFT(Table1[[#This Row],[product_name]], 27)</f>
        <v>Tygot 10 Inches Big LED Rin</v>
      </c>
      <c r="D662" s="5" t="s">
        <v>5412</v>
      </c>
      <c r="E662" s="5" t="str">
        <f>TRIM(LEFT(Table1[[#This Row],[category]], FIND("|", Table1[[#This Row],[category]]) - 1))</f>
        <v>Electronics</v>
      </c>
      <c r="F662" s="5" t="str">
        <f>TRIM(MID(Table1[[#This Row],[category]], FIND("|", Table1[[#This Row],[category]]) + 1, FIND("|", Table1[[#This Row],[category]], FIND("|", Table1[[#This Row],[category]]) + 1) - FIND("|", Table1[[#This Row],[category]]) - 1))</f>
        <v>Cameras&amp;Photography</v>
      </c>
      <c r="G662" s="5" t="str">
        <f>TRIM(MID(Table1[[#This Row],[category]], FIND("|", Table1[[#This Row],[category]], FIND("|", Table1[[#This Row],[category]]) + 1) + 1, FIND("|", Table1[[#This Row],[category]], FIND("|", Table1[[#This Row],[category]], FIND("|", Table1[[#This Row],[category]]) + 1) + 1) - FIND("|", Table1[[#This Row],[category]], FIND("|", Table1[[#This Row],[category]]) + 1) - 1))</f>
        <v>Flashes</v>
      </c>
      <c r="H662" s="5">
        <v>799</v>
      </c>
      <c r="I662" s="6">
        <v>1999</v>
      </c>
      <c r="J662" s="7">
        <v>0.6</v>
      </c>
      <c r="K662" s="7" t="str">
        <f>IF(Table1[[#This Row],[discount_percentage]]&gt;=50%, "YES", "NO")</f>
        <v>YES</v>
      </c>
      <c r="L662" s="7" t="str">
        <f>IF(Table1[[#This Row],[discount_percentage]]&lt;20%, "&lt;20%", IF(Table1[[#This Row],[discount_percentage]]&lt;=40%, "20%-40%", IF(Table1[[#This Row],[discount_percentage]]&lt;=60%, "41%-60%", IF(Table1[[#This Row],[discount_percentage]]&lt;=80%, "61%-80%", "&gt;80%"))))</f>
        <v>41%-60%</v>
      </c>
      <c r="M662" s="7" t="str">
        <f>IF(Table1[[#This Row],[discounted_price]]&lt;200, "&lt;200", IF(Table1[[#This Row],[discounted_price]]&lt;=500, "200-500", "&gt;500"))</f>
        <v>&gt;500</v>
      </c>
      <c r="N662" s="5">
        <v>3.8</v>
      </c>
      <c r="O662" s="8">
        <v>12958</v>
      </c>
      <c r="P662" s="9" t="str">
        <f>IF(Table1[[#This Row],[rating_count]]&gt;1000, "More than 1000", "Fewer than 1000")</f>
        <v>More than 1000</v>
      </c>
      <c r="Q662" s="8">
        <f>IFERROR( VALUE(Table1[[#This Row],[rating]]) * VALUE((Table1[[#This Row],[rating_count]]/1000)), 0)</f>
        <v>49.240400000000001</v>
      </c>
      <c r="R662" s="6">
        <f>IFERROR( VALUE(Table1[[#This Row],[actual_price]]) * VALUE(Table1[[#This Row],[rating_count]]), 0)</f>
        <v>25903042</v>
      </c>
      <c r="S662" s="5" t="s">
        <v>5413</v>
      </c>
      <c r="T662" s="5" t="s">
        <v>5414</v>
      </c>
      <c r="U662" s="5" t="s">
        <v>5415</v>
      </c>
      <c r="V662" s="5" t="s">
        <v>5416</v>
      </c>
      <c r="W662" s="5" t="s">
        <v>5417</v>
      </c>
      <c r="X662" s="5" t="s">
        <v>5418</v>
      </c>
      <c r="Y662" s="5" t="s">
        <v>5419</v>
      </c>
      <c r="Z662" s="5" t="s">
        <v>5420</v>
      </c>
    </row>
    <row r="663" spans="1:26" ht="15.75">
      <c r="A663" s="5" t="s">
        <v>5421</v>
      </c>
      <c r="B663" s="5" t="s">
        <v>5422</v>
      </c>
      <c r="C663" s="5" t="str">
        <f>LEFT(Table1[[#This Row],[product_name]], 27)</f>
        <v>HP X200 Wireless Mouse with</v>
      </c>
      <c r="D663" s="5" t="s">
        <v>4845</v>
      </c>
      <c r="E663" s="5" t="str">
        <f>TRIM(LEFT(Table1[[#This Row],[category]], FIND("|", Table1[[#This Row],[category]]) - 1))</f>
        <v>Computers&amp;Accessories</v>
      </c>
      <c r="F663" s="5" t="str">
        <f>TRIM(MID(Table1[[#This Row],[category]], FIND("|", Table1[[#This Row],[category]]) + 1, FIND("|", Table1[[#This Row],[category]], FIND("|", Table1[[#This Row],[category]]) + 1) - FIND("|", Table1[[#This Row],[category]]) - 1))</f>
        <v>Accessories&amp;Peripherals</v>
      </c>
      <c r="G66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63" s="5">
        <v>681</v>
      </c>
      <c r="I663" s="6">
        <v>1199</v>
      </c>
      <c r="J663" s="7">
        <v>0.43</v>
      </c>
      <c r="K663" s="7" t="str">
        <f>IF(Table1[[#This Row],[discount_percentage]]&gt;=50%, "YES", "NO")</f>
        <v>NO</v>
      </c>
      <c r="L663" s="7" t="str">
        <f>IF(Table1[[#This Row],[discount_percentage]]&lt;20%, "&lt;20%", IF(Table1[[#This Row],[discount_percentage]]&lt;=40%, "20%-40%", IF(Table1[[#This Row],[discount_percentage]]&lt;=60%, "41%-60%", IF(Table1[[#This Row],[discount_percentage]]&lt;=80%, "61%-80%", "&gt;80%"))))</f>
        <v>41%-60%</v>
      </c>
      <c r="M663" s="7" t="str">
        <f>IF(Table1[[#This Row],[discounted_price]]&lt;200, "&lt;200", IF(Table1[[#This Row],[discounted_price]]&lt;=500, "200-500", "&gt;500"))</f>
        <v>&gt;500</v>
      </c>
      <c r="N663" s="5">
        <v>4.2</v>
      </c>
      <c r="O663" s="8">
        <v>8258</v>
      </c>
      <c r="P663" s="9" t="str">
        <f>IF(Table1[[#This Row],[rating_count]]&gt;1000, "More than 1000", "Fewer than 1000")</f>
        <v>More than 1000</v>
      </c>
      <c r="Q663" s="8">
        <f>IFERROR( VALUE(Table1[[#This Row],[rating]]) * VALUE((Table1[[#This Row],[rating_count]]/1000)), 0)</f>
        <v>34.683599999999998</v>
      </c>
      <c r="R663" s="6">
        <f>IFERROR( VALUE(Table1[[#This Row],[actual_price]]) * VALUE(Table1[[#This Row],[rating_count]]), 0)</f>
        <v>9901342</v>
      </c>
      <c r="S663" s="5" t="s">
        <v>5423</v>
      </c>
      <c r="T663" s="5" t="s">
        <v>5424</v>
      </c>
      <c r="U663" s="5" t="s">
        <v>5425</v>
      </c>
      <c r="V663" s="5" t="s">
        <v>5426</v>
      </c>
      <c r="W663" s="5" t="s">
        <v>5427</v>
      </c>
      <c r="X663" s="5" t="s">
        <v>13048</v>
      </c>
      <c r="Y663" s="5" t="s">
        <v>5428</v>
      </c>
      <c r="Z663" s="5" t="s">
        <v>5429</v>
      </c>
    </row>
    <row r="664" spans="1:26" ht="15.75">
      <c r="A664" s="5" t="s">
        <v>5430</v>
      </c>
      <c r="B664" s="5" t="s">
        <v>5431</v>
      </c>
      <c r="C664" s="5" t="str">
        <f>LEFT(Table1[[#This Row],[product_name]], 27)</f>
        <v>Oakter Mini UPS for 12V WiF</v>
      </c>
      <c r="D664" s="5" t="s">
        <v>5432</v>
      </c>
      <c r="E664" s="5" t="str">
        <f>TRIM(LEFT(Table1[[#This Row],[category]], FIND("|", Table1[[#This Row],[category]]) - 1))</f>
        <v>Computers&amp;Accessories</v>
      </c>
      <c r="F664" s="5" t="e">
        <f>TRIM(MID(Table1[[#This Row],[category]], FIND("|", Table1[[#This Row],[category]]) + 1, FIND("|", Table1[[#This Row],[category]], FIND("|", Table1[[#This Row],[category]]) + 1) - FIND("|", Table1[[#This Row],[category]]) - 1))</f>
        <v>#VALUE!</v>
      </c>
      <c r="G664" s="5" t="e">
        <f>TRIM(MID(Table1[[#This Row],[category]], FIND("|", Table1[[#This Row],[category]], FIND("|", Table1[[#This Row],[category]]) + 1) + 1, FIND("|", Table1[[#This Row],[category]], FIND("|", Table1[[#This Row],[category]], FIND("|", Table1[[#This Row],[category]]) + 1) + 1) - FIND("|", Table1[[#This Row],[category]], FIND("|", Table1[[#This Row],[category]]) + 1) - 1))</f>
        <v>#VALUE!</v>
      </c>
      <c r="H664" s="6">
        <v>1199</v>
      </c>
      <c r="I664" s="6">
        <v>3490</v>
      </c>
      <c r="J664" s="7">
        <v>0.66</v>
      </c>
      <c r="K664" s="7" t="str">
        <f>IF(Table1[[#This Row],[discount_percentage]]&gt;=50%, "YES", "NO")</f>
        <v>YES</v>
      </c>
      <c r="L664" s="7" t="str">
        <f>IF(Table1[[#This Row],[discount_percentage]]&lt;20%, "&lt;20%", IF(Table1[[#This Row],[discount_percentage]]&lt;=40%, "20%-40%", IF(Table1[[#This Row],[discount_percentage]]&lt;=60%, "41%-60%", IF(Table1[[#This Row],[discount_percentage]]&lt;=80%, "61%-80%", "&gt;80%"))))</f>
        <v>61%-80%</v>
      </c>
      <c r="M664" s="7" t="str">
        <f>IF(Table1[[#This Row],[discounted_price]]&lt;200, "&lt;200", IF(Table1[[#This Row],[discounted_price]]&lt;=500, "200-500", "&gt;500"))</f>
        <v>&gt;500</v>
      </c>
      <c r="N664" s="5">
        <v>4.0999999999999996</v>
      </c>
      <c r="O664" s="8">
        <v>11716</v>
      </c>
      <c r="P664" s="9" t="str">
        <f>IF(Table1[[#This Row],[rating_count]]&gt;1000, "More than 1000", "Fewer than 1000")</f>
        <v>More than 1000</v>
      </c>
      <c r="Q664" s="8">
        <f>IFERROR( VALUE(Table1[[#This Row],[rating]]) * VALUE((Table1[[#This Row],[rating_count]]/1000)), 0)</f>
        <v>48.035599999999995</v>
      </c>
      <c r="R664" s="6">
        <f>IFERROR( VALUE(Table1[[#This Row],[actual_price]]) * VALUE(Table1[[#This Row],[rating_count]]), 0)</f>
        <v>40888840</v>
      </c>
      <c r="S664" s="5" t="s">
        <v>5433</v>
      </c>
      <c r="T664" s="5" t="s">
        <v>5434</v>
      </c>
      <c r="U664" s="5" t="s">
        <v>5435</v>
      </c>
      <c r="V664" s="5" t="s">
        <v>5436</v>
      </c>
      <c r="W664" s="5" t="s">
        <v>5437</v>
      </c>
      <c r="X664" s="5" t="s">
        <v>5438</v>
      </c>
      <c r="Y664" s="5" t="s">
        <v>5439</v>
      </c>
      <c r="Z664" s="5" t="s">
        <v>5440</v>
      </c>
    </row>
    <row r="665" spans="1:26" ht="15.75">
      <c r="A665" s="5" t="s">
        <v>5441</v>
      </c>
      <c r="B665" s="5" t="s">
        <v>5442</v>
      </c>
      <c r="C665" s="5" t="str">
        <f>LEFT(Table1[[#This Row],[product_name]], 27)</f>
        <v>TP-Link Archer AC1200 Arche</v>
      </c>
      <c r="D665" s="5" t="s">
        <v>5443</v>
      </c>
      <c r="E665" s="5" t="str">
        <f>TRIM(LEFT(Table1[[#This Row],[category]], FIND("|", Table1[[#This Row],[category]]) - 1))</f>
        <v>Computers&amp;Accessories</v>
      </c>
      <c r="F665" s="5" t="str">
        <f>TRIM(MID(Table1[[#This Row],[category]], FIND("|", Table1[[#This Row],[category]]) + 1, FIND("|", Table1[[#This Row],[category]], FIND("|", Table1[[#This Row],[category]]) + 1) - FIND("|", Table1[[#This Row],[category]]) - 1))</f>
        <v>NetworkingDevices</v>
      </c>
      <c r="G665" s="5" t="e">
        <f>TRIM(MID(Table1[[#This Row],[category]], FIND("|", Table1[[#This Row],[category]], FIND("|", Table1[[#This Row],[category]]) + 1) + 1, FIND("|", Table1[[#This Row],[category]], FIND("|", Table1[[#This Row],[category]], FIND("|", Table1[[#This Row],[category]]) + 1) + 1) - FIND("|", Table1[[#This Row],[category]], FIND("|", Table1[[#This Row],[category]]) + 1) - 1))</f>
        <v>#VALUE!</v>
      </c>
      <c r="H665" s="6">
        <v>2499</v>
      </c>
      <c r="I665" s="6">
        <v>4999</v>
      </c>
      <c r="J665" s="7">
        <v>0.5</v>
      </c>
      <c r="K665" s="7" t="str">
        <f>IF(Table1[[#This Row],[discount_percentage]]&gt;=50%, "YES", "NO")</f>
        <v>YES</v>
      </c>
      <c r="L665" s="7" t="str">
        <f>IF(Table1[[#This Row],[discount_percentage]]&lt;20%, "&lt;20%", IF(Table1[[#This Row],[discount_percentage]]&lt;=40%, "20%-40%", IF(Table1[[#This Row],[discount_percentage]]&lt;=60%, "41%-60%", IF(Table1[[#This Row],[discount_percentage]]&lt;=80%, "61%-80%", "&gt;80%"))))</f>
        <v>41%-60%</v>
      </c>
      <c r="M665" s="7" t="str">
        <f>IF(Table1[[#This Row],[discounted_price]]&lt;200, "&lt;200", IF(Table1[[#This Row],[discounted_price]]&lt;=500, "200-500", "&gt;500"))</f>
        <v>&gt;500</v>
      </c>
      <c r="N665" s="5">
        <v>4.4000000000000004</v>
      </c>
      <c r="O665" s="8">
        <v>35024</v>
      </c>
      <c r="P665" s="9" t="str">
        <f>IF(Table1[[#This Row],[rating_count]]&gt;1000, "More than 1000", "Fewer than 1000")</f>
        <v>More than 1000</v>
      </c>
      <c r="Q665" s="8">
        <f>IFERROR( VALUE(Table1[[#This Row],[rating]]) * VALUE((Table1[[#This Row],[rating_count]]/1000)), 0)</f>
        <v>154.10560000000001</v>
      </c>
      <c r="R665" s="6">
        <f>IFERROR( VALUE(Table1[[#This Row],[actual_price]]) * VALUE(Table1[[#This Row],[rating_count]]), 0)</f>
        <v>175084976</v>
      </c>
      <c r="S665" s="5" t="s">
        <v>5444</v>
      </c>
      <c r="T665" s="5" t="s">
        <v>5445</v>
      </c>
      <c r="U665" s="5" t="s">
        <v>5446</v>
      </c>
      <c r="V665" s="5" t="s">
        <v>5447</v>
      </c>
      <c r="W665" s="5" t="s">
        <v>5448</v>
      </c>
      <c r="X665" s="5" t="s">
        <v>5449</v>
      </c>
      <c r="Y665" s="5" t="s">
        <v>5450</v>
      </c>
      <c r="Z665" s="5" t="s">
        <v>5451</v>
      </c>
    </row>
    <row r="666" spans="1:26" ht="15.75">
      <c r="A666" s="5" t="s">
        <v>5452</v>
      </c>
      <c r="B666" s="5" t="s">
        <v>5453</v>
      </c>
      <c r="C666" s="5" t="str">
        <f>LEFT(Table1[[#This Row],[product_name]], 27)</f>
        <v>boAt Rockerz 550 Over Ear B</v>
      </c>
      <c r="D666" s="5" t="s">
        <v>5454</v>
      </c>
      <c r="E666" s="5" t="str">
        <f>TRIM(LEFT(Table1[[#This Row],[category]], FIND("|", Table1[[#This Row],[category]]) - 1))</f>
        <v>Electronics</v>
      </c>
      <c r="F666" s="5" t="str">
        <f>TRIM(MID(Table1[[#This Row],[category]], FIND("|", Table1[[#This Row],[category]]) + 1, FIND("|", Table1[[#This Row],[category]], FIND("|", Table1[[#This Row],[category]]) + 1) - FIND("|", Table1[[#This Row],[category]]) - 1))</f>
        <v>Headphones,Earbuds&amp;Accessories</v>
      </c>
      <c r="G666" s="5" t="str">
        <f>TRIM(MID(Table1[[#This Row],[category]], FIND("|", Table1[[#This Row],[category]], FIND("|", Table1[[#This Row],[category]]) + 1) + 1, FIND("|", Table1[[#This Row],[category]], FIND("|", Table1[[#This Row],[category]], FIND("|", Table1[[#This Row],[category]]) + 1) + 1) - FIND("|", Table1[[#This Row],[category]], FIND("|", Table1[[#This Row],[category]]) + 1) - 1))</f>
        <v>Headphones</v>
      </c>
      <c r="H666" s="6">
        <v>1799</v>
      </c>
      <c r="I666" s="6">
        <v>4999</v>
      </c>
      <c r="J666" s="7">
        <v>0.64</v>
      </c>
      <c r="K666" s="7" t="str">
        <f>IF(Table1[[#This Row],[discount_percentage]]&gt;=50%, "YES", "NO")</f>
        <v>YES</v>
      </c>
      <c r="L666" s="7" t="str">
        <f>IF(Table1[[#This Row],[discount_percentage]]&lt;20%, "&lt;20%", IF(Table1[[#This Row],[discount_percentage]]&lt;=40%, "20%-40%", IF(Table1[[#This Row],[discount_percentage]]&lt;=60%, "41%-60%", IF(Table1[[#This Row],[discount_percentage]]&lt;=80%, "61%-80%", "&gt;80%"))))</f>
        <v>61%-80%</v>
      </c>
      <c r="M666" s="7" t="str">
        <f>IF(Table1[[#This Row],[discounted_price]]&lt;200, "&lt;200", IF(Table1[[#This Row],[discounted_price]]&lt;=500, "200-500", "&gt;500"))</f>
        <v>&gt;500</v>
      </c>
      <c r="N666" s="5">
        <v>4.0999999999999996</v>
      </c>
      <c r="O666" s="8">
        <v>55192</v>
      </c>
      <c r="P666" s="9" t="str">
        <f>IF(Table1[[#This Row],[rating_count]]&gt;1000, "More than 1000", "Fewer than 1000")</f>
        <v>More than 1000</v>
      </c>
      <c r="Q666" s="8">
        <f>IFERROR( VALUE(Table1[[#This Row],[rating]]) * VALUE((Table1[[#This Row],[rating_count]]/1000)), 0)</f>
        <v>226.28719999999998</v>
      </c>
      <c r="R666" s="6">
        <f>IFERROR( VALUE(Table1[[#This Row],[actual_price]]) * VALUE(Table1[[#This Row],[rating_count]]), 0)</f>
        <v>275904808</v>
      </c>
      <c r="S666" s="5" t="s">
        <v>5455</v>
      </c>
      <c r="T666" s="5" t="s">
        <v>5456</v>
      </c>
      <c r="U666" s="5" t="s">
        <v>5457</v>
      </c>
      <c r="V666" s="5" t="s">
        <v>5458</v>
      </c>
      <c r="W666" s="5" t="s">
        <v>5459</v>
      </c>
      <c r="X666" s="5" t="s">
        <v>5460</v>
      </c>
      <c r="Y666" s="5" t="s">
        <v>5461</v>
      </c>
      <c r="Z666" s="5" t="s">
        <v>5462</v>
      </c>
    </row>
    <row r="667" spans="1:26" ht="15.75">
      <c r="A667" s="5" t="s">
        <v>5463</v>
      </c>
      <c r="B667" s="5" t="s">
        <v>5464</v>
      </c>
      <c r="C667" s="5" t="str">
        <f>LEFT(Table1[[#This Row],[product_name]], 27)</f>
        <v>Xiaomi Mi Wired in Ear Earp</v>
      </c>
      <c r="D667" s="5" t="s">
        <v>3066</v>
      </c>
      <c r="E667" s="5" t="str">
        <f>TRIM(LEFT(Table1[[#This Row],[category]], FIND("|", Table1[[#This Row],[category]]) - 1))</f>
        <v>Electronics</v>
      </c>
      <c r="F667" s="5" t="str">
        <f>TRIM(MID(Table1[[#This Row],[category]], FIND("|", Table1[[#This Row],[category]]) + 1, FIND("|", Table1[[#This Row],[category]], FIND("|", Table1[[#This Row],[category]]) + 1) - FIND("|", Table1[[#This Row],[category]]) - 1))</f>
        <v>Headphones,Earbuds&amp;Accessories</v>
      </c>
      <c r="G667" s="5" t="str">
        <f>TRIM(MID(Table1[[#This Row],[category]], FIND("|", Table1[[#This Row],[category]], FIND("|", Table1[[#This Row],[category]]) + 1) + 1, FIND("|", Table1[[#This Row],[category]], FIND("|", Table1[[#This Row],[category]], FIND("|", Table1[[#This Row],[category]]) + 1) + 1) - FIND("|", Table1[[#This Row],[category]], FIND("|", Table1[[#This Row],[category]]) + 1) - 1))</f>
        <v>Headphones</v>
      </c>
      <c r="H667" s="5">
        <v>429</v>
      </c>
      <c r="I667" s="6">
        <v>599</v>
      </c>
      <c r="J667" s="7">
        <v>0.28000000000000003</v>
      </c>
      <c r="K667" s="7" t="str">
        <f>IF(Table1[[#This Row],[discount_percentage]]&gt;=50%, "YES", "NO")</f>
        <v>NO</v>
      </c>
      <c r="L667" s="7" t="str">
        <f>IF(Table1[[#This Row],[discount_percentage]]&lt;20%, "&lt;20%", IF(Table1[[#This Row],[discount_percentage]]&lt;=40%, "20%-40%", IF(Table1[[#This Row],[discount_percentage]]&lt;=60%, "41%-60%", IF(Table1[[#This Row],[discount_percentage]]&lt;=80%, "61%-80%", "&gt;80%"))))</f>
        <v>20%-40%</v>
      </c>
      <c r="M667" s="7" t="str">
        <f>IF(Table1[[#This Row],[discounted_price]]&lt;200, "&lt;200", IF(Table1[[#This Row],[discounted_price]]&lt;=500, "200-500", "&gt;500"))</f>
        <v>200-500</v>
      </c>
      <c r="N667" s="5">
        <v>4.0999999999999996</v>
      </c>
      <c r="O667" s="8">
        <v>119466</v>
      </c>
      <c r="P667" s="9" t="str">
        <f>IF(Table1[[#This Row],[rating_count]]&gt;1000, "More than 1000", "Fewer than 1000")</f>
        <v>More than 1000</v>
      </c>
      <c r="Q667" s="8">
        <f>IFERROR( VALUE(Table1[[#This Row],[rating]]) * VALUE((Table1[[#This Row],[rating_count]]/1000)), 0)</f>
        <v>489.81059999999991</v>
      </c>
      <c r="R667" s="6">
        <f>IFERROR( VALUE(Table1[[#This Row],[actual_price]]) * VALUE(Table1[[#This Row],[rating_count]]), 0)</f>
        <v>71560134</v>
      </c>
      <c r="S667" s="5" t="s">
        <v>5465</v>
      </c>
      <c r="T667" s="5" t="s">
        <v>5466</v>
      </c>
      <c r="U667" s="5" t="s">
        <v>5467</v>
      </c>
      <c r="V667" s="5" t="s">
        <v>5468</v>
      </c>
      <c r="W667" s="5" t="s">
        <v>5469</v>
      </c>
      <c r="X667" s="5" t="s">
        <v>13049</v>
      </c>
      <c r="Y667" s="5" t="s">
        <v>5470</v>
      </c>
      <c r="Z667" s="5" t="s">
        <v>5471</v>
      </c>
    </row>
    <row r="668" spans="1:26" ht="15.75">
      <c r="A668" s="5" t="s">
        <v>5472</v>
      </c>
      <c r="B668" s="5" t="s">
        <v>5473</v>
      </c>
      <c r="C668" s="5" t="str">
        <f>LEFT(Table1[[#This Row],[product_name]], 27)</f>
        <v>Zodo 8. 5 inch LCD E-Writer</v>
      </c>
      <c r="D668" s="5" t="s">
        <v>4856</v>
      </c>
      <c r="E668" s="5" t="str">
        <f>TRIM(LEFT(Table1[[#This Row],[category]], FIND("|", Table1[[#This Row],[category]]) - 1))</f>
        <v>Computers&amp;Accessories</v>
      </c>
      <c r="F668" s="5" t="str">
        <f>TRIM(MID(Table1[[#This Row],[category]], FIND("|", Table1[[#This Row],[category]]) + 1, FIND("|", Table1[[#This Row],[category]], FIND("|", Table1[[#This Row],[category]]) + 1) - FIND("|", Table1[[#This Row],[category]]) - 1))</f>
        <v>Accessories&amp;Peripherals</v>
      </c>
      <c r="G66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68" s="5">
        <v>100</v>
      </c>
      <c r="I668" s="6">
        <v>499</v>
      </c>
      <c r="J668" s="7">
        <v>0.8</v>
      </c>
      <c r="K668" s="7" t="str">
        <f>IF(Table1[[#This Row],[discount_percentage]]&gt;=50%, "YES", "NO")</f>
        <v>YES</v>
      </c>
      <c r="L668" s="7" t="str">
        <f>IF(Table1[[#This Row],[discount_percentage]]&lt;20%, "&lt;20%", IF(Table1[[#This Row],[discount_percentage]]&lt;=40%, "20%-40%", IF(Table1[[#This Row],[discount_percentage]]&lt;=60%, "41%-60%", IF(Table1[[#This Row],[discount_percentage]]&lt;=80%, "61%-80%", "&gt;80%"))))</f>
        <v>61%-80%</v>
      </c>
      <c r="M668" s="7" t="str">
        <f>IF(Table1[[#This Row],[discounted_price]]&lt;200, "&lt;200", IF(Table1[[#This Row],[discounted_price]]&lt;=500, "200-500", "&gt;500"))</f>
        <v>&lt;200</v>
      </c>
      <c r="N668" s="5">
        <v>3.5</v>
      </c>
      <c r="O668" s="8">
        <v>9638</v>
      </c>
      <c r="P668" s="9" t="str">
        <f>IF(Table1[[#This Row],[rating_count]]&gt;1000, "More than 1000", "Fewer than 1000")</f>
        <v>More than 1000</v>
      </c>
      <c r="Q668" s="8">
        <f>IFERROR( VALUE(Table1[[#This Row],[rating]]) * VALUE((Table1[[#This Row],[rating_count]]/1000)), 0)</f>
        <v>33.732999999999997</v>
      </c>
      <c r="R668" s="6">
        <f>IFERROR( VALUE(Table1[[#This Row],[actual_price]]) * VALUE(Table1[[#This Row],[rating_count]]), 0)</f>
        <v>4809362</v>
      </c>
      <c r="S668" s="5" t="s">
        <v>5474</v>
      </c>
      <c r="T668" s="5" t="s">
        <v>5475</v>
      </c>
      <c r="U668" s="5" t="s">
        <v>5476</v>
      </c>
      <c r="V668" s="5" t="s">
        <v>5477</v>
      </c>
      <c r="W668" s="5" t="s">
        <v>5478</v>
      </c>
      <c r="X668" s="5" t="s">
        <v>5479</v>
      </c>
      <c r="Y668" s="5" t="s">
        <v>5480</v>
      </c>
      <c r="Z668" s="5" t="s">
        <v>5481</v>
      </c>
    </row>
    <row r="669" spans="1:26" ht="15.75">
      <c r="A669" s="5" t="s">
        <v>5482</v>
      </c>
      <c r="B669" s="5" t="s">
        <v>5483</v>
      </c>
      <c r="C669" s="5" t="str">
        <f>LEFT(Table1[[#This Row],[product_name]], 27)</f>
        <v>Zebronics ZEB-KM2100 Multim</v>
      </c>
      <c r="D669" s="5" t="s">
        <v>5006</v>
      </c>
      <c r="E669" s="5" t="str">
        <f>TRIM(LEFT(Table1[[#This Row],[category]], FIND("|", Table1[[#This Row],[category]]) - 1))</f>
        <v>Computers&amp;Accessories</v>
      </c>
      <c r="F669" s="5" t="str">
        <f>TRIM(MID(Table1[[#This Row],[category]], FIND("|", Table1[[#This Row],[category]]) + 1, FIND("|", Table1[[#This Row],[category]], FIND("|", Table1[[#This Row],[category]]) + 1) - FIND("|", Table1[[#This Row],[category]]) - 1))</f>
        <v>Accessories&amp;Peripherals</v>
      </c>
      <c r="G669"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69" s="5">
        <v>329</v>
      </c>
      <c r="I669" s="6">
        <v>399</v>
      </c>
      <c r="J669" s="7">
        <v>0.18</v>
      </c>
      <c r="K669" s="7" t="str">
        <f>IF(Table1[[#This Row],[discount_percentage]]&gt;=50%, "YES", "NO")</f>
        <v>NO</v>
      </c>
      <c r="L669" s="7" t="str">
        <f>IF(Table1[[#This Row],[discount_percentage]]&lt;20%, "&lt;20%", IF(Table1[[#This Row],[discount_percentage]]&lt;=40%, "20%-40%", IF(Table1[[#This Row],[discount_percentage]]&lt;=60%, "41%-60%", IF(Table1[[#This Row],[discount_percentage]]&lt;=80%, "61%-80%", "&gt;80%"))))</f>
        <v>&lt;20%</v>
      </c>
      <c r="M669" s="7" t="str">
        <f>IF(Table1[[#This Row],[discounted_price]]&lt;200, "&lt;200", IF(Table1[[#This Row],[discounted_price]]&lt;=500, "200-500", "&gt;500"))</f>
        <v>200-500</v>
      </c>
      <c r="N669" s="5">
        <v>3.6</v>
      </c>
      <c r="O669" s="8">
        <v>33735</v>
      </c>
      <c r="P669" s="9" t="str">
        <f>IF(Table1[[#This Row],[rating_count]]&gt;1000, "More than 1000", "Fewer than 1000")</f>
        <v>More than 1000</v>
      </c>
      <c r="Q669" s="8">
        <f>IFERROR( VALUE(Table1[[#This Row],[rating]]) * VALUE((Table1[[#This Row],[rating_count]]/1000)), 0)</f>
        <v>121.446</v>
      </c>
      <c r="R669" s="6">
        <f>IFERROR( VALUE(Table1[[#This Row],[actual_price]]) * VALUE(Table1[[#This Row],[rating_count]]), 0)</f>
        <v>13460265</v>
      </c>
      <c r="S669" s="5" t="s">
        <v>5484</v>
      </c>
      <c r="T669" s="5" t="s">
        <v>5485</v>
      </c>
      <c r="U669" s="5" t="s">
        <v>5486</v>
      </c>
      <c r="V669" s="5" t="s">
        <v>5487</v>
      </c>
      <c r="W669" s="5" t="s">
        <v>5488</v>
      </c>
      <c r="X669" s="5" t="s">
        <v>5489</v>
      </c>
      <c r="Y669" s="5" t="s">
        <v>5490</v>
      </c>
      <c r="Z669" s="5" t="s">
        <v>5491</v>
      </c>
    </row>
    <row r="670" spans="1:26" ht="15.75">
      <c r="A670" s="5" t="s">
        <v>86</v>
      </c>
      <c r="B670" s="5" t="s">
        <v>87</v>
      </c>
      <c r="C670" s="5" t="str">
        <f>LEFT(Table1[[#This Row],[product_name]], 27)</f>
        <v>MI Usb Type-C Cable Smartph</v>
      </c>
      <c r="D670" s="5" t="s">
        <v>18</v>
      </c>
      <c r="E670" s="5" t="str">
        <f>TRIM(LEFT(Table1[[#This Row],[category]], FIND("|", Table1[[#This Row],[category]]) - 1))</f>
        <v>Computers&amp;Accessories</v>
      </c>
      <c r="F670" s="5" t="str">
        <f>TRIM(MID(Table1[[#This Row],[category]], FIND("|", Table1[[#This Row],[category]]) + 1, FIND("|", Table1[[#This Row],[category]], FIND("|", Table1[[#This Row],[category]]) + 1) - FIND("|", Table1[[#This Row],[category]]) - 1))</f>
        <v>Accessories&amp;Peripherals</v>
      </c>
      <c r="G67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70" s="5">
        <v>229</v>
      </c>
      <c r="I670" s="6">
        <v>299</v>
      </c>
      <c r="J670" s="7">
        <v>0.23</v>
      </c>
      <c r="K670" s="7" t="str">
        <f>IF(Table1[[#This Row],[discount_percentage]]&gt;=50%, "YES", "NO")</f>
        <v>NO</v>
      </c>
      <c r="L670" s="7" t="str">
        <f>IF(Table1[[#This Row],[discount_percentage]]&lt;20%, "&lt;20%", IF(Table1[[#This Row],[discount_percentage]]&lt;=40%, "20%-40%", IF(Table1[[#This Row],[discount_percentage]]&lt;=60%, "41%-60%", IF(Table1[[#This Row],[discount_percentage]]&lt;=80%, "61%-80%", "&gt;80%"))))</f>
        <v>20%-40%</v>
      </c>
      <c r="M670" s="7" t="str">
        <f>IF(Table1[[#This Row],[discounted_price]]&lt;200, "&lt;200", IF(Table1[[#This Row],[discounted_price]]&lt;=500, "200-500", "&gt;500"))</f>
        <v>200-500</v>
      </c>
      <c r="N670" s="5">
        <v>4.3</v>
      </c>
      <c r="O670" s="8">
        <v>30411</v>
      </c>
      <c r="P670" s="9" t="str">
        <f>IF(Table1[[#This Row],[rating_count]]&gt;1000, "More than 1000", "Fewer than 1000")</f>
        <v>More than 1000</v>
      </c>
      <c r="Q670" s="8">
        <f>IFERROR( VALUE(Table1[[#This Row],[rating]]) * VALUE((Table1[[#This Row],[rating_count]]/1000)), 0)</f>
        <v>130.76730000000001</v>
      </c>
      <c r="R670" s="6">
        <f>IFERROR( VALUE(Table1[[#This Row],[actual_price]]) * VALUE(Table1[[#This Row],[rating_count]]), 0)</f>
        <v>9092889</v>
      </c>
      <c r="S670" s="5" t="s">
        <v>88</v>
      </c>
      <c r="T670" s="5" t="s">
        <v>89</v>
      </c>
      <c r="U670" s="5" t="s">
        <v>90</v>
      </c>
      <c r="V670" s="5" t="s">
        <v>91</v>
      </c>
      <c r="W670" s="5" t="s">
        <v>92</v>
      </c>
      <c r="X670" s="5" t="s">
        <v>93</v>
      </c>
      <c r="Y670" s="5" t="s">
        <v>94</v>
      </c>
      <c r="Z670" s="5" t="s">
        <v>5492</v>
      </c>
    </row>
    <row r="671" spans="1:26" ht="15.75">
      <c r="A671" s="5" t="s">
        <v>5493</v>
      </c>
      <c r="B671" s="5" t="s">
        <v>5494</v>
      </c>
      <c r="C671" s="5" t="str">
        <f>LEFT(Table1[[#This Row],[product_name]], 27)</f>
        <v>ZEBRONICS Zeb-Comfort Wired</v>
      </c>
      <c r="D671" s="5" t="s">
        <v>4845</v>
      </c>
      <c r="E671" s="5" t="str">
        <f>TRIM(LEFT(Table1[[#This Row],[category]], FIND("|", Table1[[#This Row],[category]]) - 1))</f>
        <v>Computers&amp;Accessories</v>
      </c>
      <c r="F671" s="5" t="str">
        <f>TRIM(MID(Table1[[#This Row],[category]], FIND("|", Table1[[#This Row],[category]]) + 1, FIND("|", Table1[[#This Row],[category]], FIND("|", Table1[[#This Row],[category]]) + 1) - FIND("|", Table1[[#This Row],[category]]) - 1))</f>
        <v>Accessories&amp;Peripherals</v>
      </c>
      <c r="G67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71" s="5">
        <v>139</v>
      </c>
      <c r="I671" s="6">
        <v>299</v>
      </c>
      <c r="J671" s="7">
        <v>0.54</v>
      </c>
      <c r="K671" s="7" t="str">
        <f>IF(Table1[[#This Row],[discount_percentage]]&gt;=50%, "YES", "NO")</f>
        <v>YES</v>
      </c>
      <c r="L671" s="7" t="str">
        <f>IF(Table1[[#This Row],[discount_percentage]]&lt;20%, "&lt;20%", IF(Table1[[#This Row],[discount_percentage]]&lt;=40%, "20%-40%", IF(Table1[[#This Row],[discount_percentage]]&lt;=60%, "41%-60%", IF(Table1[[#This Row],[discount_percentage]]&lt;=80%, "61%-80%", "&gt;80%"))))</f>
        <v>41%-60%</v>
      </c>
      <c r="M671" s="7" t="str">
        <f>IF(Table1[[#This Row],[discounted_price]]&lt;200, "&lt;200", IF(Table1[[#This Row],[discounted_price]]&lt;=500, "200-500", "&gt;500"))</f>
        <v>&lt;200</v>
      </c>
      <c r="N671" s="5">
        <v>3.8</v>
      </c>
      <c r="O671" s="8">
        <v>3044</v>
      </c>
      <c r="P671" s="9" t="str">
        <f>IF(Table1[[#This Row],[rating_count]]&gt;1000, "More than 1000", "Fewer than 1000")</f>
        <v>More than 1000</v>
      </c>
      <c r="Q671" s="8">
        <f>IFERROR( VALUE(Table1[[#This Row],[rating]]) * VALUE((Table1[[#This Row],[rating_count]]/1000)), 0)</f>
        <v>11.5672</v>
      </c>
      <c r="R671" s="6">
        <f>IFERROR( VALUE(Table1[[#This Row],[actual_price]]) * VALUE(Table1[[#This Row],[rating_count]]), 0)</f>
        <v>910156</v>
      </c>
      <c r="S671" s="5" t="s">
        <v>5495</v>
      </c>
      <c r="T671" s="5" t="s">
        <v>5496</v>
      </c>
      <c r="U671" s="5" t="s">
        <v>5497</v>
      </c>
      <c r="V671" s="5" t="s">
        <v>5498</v>
      </c>
      <c r="W671" s="5" t="s">
        <v>5499</v>
      </c>
      <c r="X671" s="5" t="s">
        <v>5500</v>
      </c>
      <c r="Y671" s="5" t="s">
        <v>5501</v>
      </c>
      <c r="Z671" s="5" t="s">
        <v>5502</v>
      </c>
    </row>
    <row r="672" spans="1:26" ht="15.75">
      <c r="A672" s="5" t="s">
        <v>5503</v>
      </c>
      <c r="B672" s="5" t="s">
        <v>5504</v>
      </c>
      <c r="C672" s="5" t="str">
        <f>LEFT(Table1[[#This Row],[product_name]], 27)</f>
        <v>boAt Rockerz 370 On Ear Blu</v>
      </c>
      <c r="D672" s="5" t="s">
        <v>4425</v>
      </c>
      <c r="E672" s="5" t="str">
        <f>TRIM(LEFT(Table1[[#This Row],[category]], FIND("|", Table1[[#This Row],[category]]) - 1))</f>
        <v>Electronics</v>
      </c>
      <c r="F672" s="5" t="str">
        <f>TRIM(MID(Table1[[#This Row],[category]], FIND("|", Table1[[#This Row],[category]]) + 1, FIND("|", Table1[[#This Row],[category]], FIND("|", Table1[[#This Row],[category]]) + 1) - FIND("|", Table1[[#This Row],[category]]) - 1))</f>
        <v>Headphones,Earbuds&amp;Accessories</v>
      </c>
      <c r="G672" s="5" t="str">
        <f>TRIM(MID(Table1[[#This Row],[category]], FIND("|", Table1[[#This Row],[category]], FIND("|", Table1[[#This Row],[category]]) + 1) + 1, FIND("|", Table1[[#This Row],[category]], FIND("|", Table1[[#This Row],[category]], FIND("|", Table1[[#This Row],[category]]) + 1) + 1) - FIND("|", Table1[[#This Row],[category]], FIND("|", Table1[[#This Row],[category]]) + 1) - 1))</f>
        <v>Headphones</v>
      </c>
      <c r="H672" s="6">
        <v>1199</v>
      </c>
      <c r="I672" s="6">
        <v>2499</v>
      </c>
      <c r="J672" s="7">
        <v>0.52</v>
      </c>
      <c r="K672" s="7" t="str">
        <f>IF(Table1[[#This Row],[discount_percentage]]&gt;=50%, "YES", "NO")</f>
        <v>YES</v>
      </c>
      <c r="L672" s="7" t="str">
        <f>IF(Table1[[#This Row],[discount_percentage]]&lt;20%, "&lt;20%", IF(Table1[[#This Row],[discount_percentage]]&lt;=40%, "20%-40%", IF(Table1[[#This Row],[discount_percentage]]&lt;=60%, "41%-60%", IF(Table1[[#This Row],[discount_percentage]]&lt;=80%, "61%-80%", "&gt;80%"))))</f>
        <v>41%-60%</v>
      </c>
      <c r="M672" s="7" t="str">
        <f>IF(Table1[[#This Row],[discounted_price]]&lt;200, "&lt;200", IF(Table1[[#This Row],[discounted_price]]&lt;=500, "200-500", "&gt;500"))</f>
        <v>&gt;500</v>
      </c>
      <c r="N672" s="5">
        <v>4</v>
      </c>
      <c r="O672" s="8">
        <v>33584</v>
      </c>
      <c r="P672" s="9" t="str">
        <f>IF(Table1[[#This Row],[rating_count]]&gt;1000, "More than 1000", "Fewer than 1000")</f>
        <v>More than 1000</v>
      </c>
      <c r="Q672" s="8">
        <f>IFERROR( VALUE(Table1[[#This Row],[rating]]) * VALUE((Table1[[#This Row],[rating_count]]/1000)), 0)</f>
        <v>134.33600000000001</v>
      </c>
      <c r="R672" s="6">
        <f>IFERROR( VALUE(Table1[[#This Row],[actual_price]]) * VALUE(Table1[[#This Row],[rating_count]]), 0)</f>
        <v>83926416</v>
      </c>
      <c r="S672" s="5" t="s">
        <v>5505</v>
      </c>
      <c r="T672" s="5" t="s">
        <v>5506</v>
      </c>
      <c r="U672" s="5" t="s">
        <v>5507</v>
      </c>
      <c r="V672" s="5" t="s">
        <v>5508</v>
      </c>
      <c r="W672" s="5" t="s">
        <v>5509</v>
      </c>
      <c r="X672" s="5" t="s">
        <v>5510</v>
      </c>
      <c r="Y672" s="5" t="s">
        <v>5511</v>
      </c>
      <c r="Z672" s="5" t="s">
        <v>5512</v>
      </c>
    </row>
    <row r="673" spans="1:26" ht="15.75">
      <c r="A673" s="5" t="s">
        <v>5513</v>
      </c>
      <c r="B673" s="5" t="s">
        <v>5514</v>
      </c>
      <c r="C673" s="5" t="str">
        <f>LEFT(Table1[[#This Row],[product_name]], 27)</f>
        <v>ZEBRONICS Zeb-Astra 20 Wire</v>
      </c>
      <c r="D673" s="5" t="s">
        <v>5515</v>
      </c>
      <c r="E673" s="5" t="str">
        <f>TRIM(LEFT(Table1[[#This Row],[category]], FIND("|", Table1[[#This Row],[category]]) - 1))</f>
        <v>Electronics</v>
      </c>
      <c r="F673" s="5" t="str">
        <f>TRIM(MID(Table1[[#This Row],[category]], FIND("|", Table1[[#This Row],[category]]) + 1, FIND("|", Table1[[#This Row],[category]], FIND("|", Table1[[#This Row],[category]]) + 1) - FIND("|", Table1[[#This Row],[category]]) - 1))</f>
        <v>HomeAudio</v>
      </c>
      <c r="G673" s="5" t="str">
        <f>TRIM(MID(Table1[[#This Row],[category]], FIND("|", Table1[[#This Row],[category]], FIND("|", Table1[[#This Row],[category]]) + 1) + 1, FIND("|", Table1[[#This Row],[category]], FIND("|", Table1[[#This Row],[category]], FIND("|", Table1[[#This Row],[category]]) + 1) + 1) - FIND("|", Table1[[#This Row],[category]], FIND("|", Table1[[#This Row],[category]]) + 1) - 1))</f>
        <v>Speakers</v>
      </c>
      <c r="H673" s="6">
        <v>1049</v>
      </c>
      <c r="I673" s="6">
        <v>2299</v>
      </c>
      <c r="J673" s="7">
        <v>0.54</v>
      </c>
      <c r="K673" s="7" t="str">
        <f>IF(Table1[[#This Row],[discount_percentage]]&gt;=50%, "YES", "NO")</f>
        <v>YES</v>
      </c>
      <c r="L673" s="7" t="str">
        <f>IF(Table1[[#This Row],[discount_percentage]]&lt;20%, "&lt;20%", IF(Table1[[#This Row],[discount_percentage]]&lt;=40%, "20%-40%", IF(Table1[[#This Row],[discount_percentage]]&lt;=60%, "41%-60%", IF(Table1[[#This Row],[discount_percentage]]&lt;=80%, "61%-80%", "&gt;80%"))))</f>
        <v>41%-60%</v>
      </c>
      <c r="M673" s="7" t="str">
        <f>IF(Table1[[#This Row],[discounted_price]]&lt;200, "&lt;200", IF(Table1[[#This Row],[discounted_price]]&lt;=500, "200-500", "&gt;500"))</f>
        <v>&gt;500</v>
      </c>
      <c r="N673" s="5">
        <v>3.9</v>
      </c>
      <c r="O673" s="8">
        <v>1779</v>
      </c>
      <c r="P673" s="9" t="str">
        <f>IF(Table1[[#This Row],[rating_count]]&gt;1000, "More than 1000", "Fewer than 1000")</f>
        <v>More than 1000</v>
      </c>
      <c r="Q673" s="8">
        <f>IFERROR( VALUE(Table1[[#This Row],[rating]]) * VALUE((Table1[[#This Row],[rating_count]]/1000)), 0)</f>
        <v>6.9380999999999995</v>
      </c>
      <c r="R673" s="6">
        <f>IFERROR( VALUE(Table1[[#This Row],[actual_price]]) * VALUE(Table1[[#This Row],[rating_count]]), 0)</f>
        <v>4089921</v>
      </c>
      <c r="S673" s="5" t="s">
        <v>5516</v>
      </c>
      <c r="T673" s="5" t="s">
        <v>5517</v>
      </c>
      <c r="U673" s="5" t="s">
        <v>5518</v>
      </c>
      <c r="V673" s="5" t="s">
        <v>5519</v>
      </c>
      <c r="W673" s="5" t="s">
        <v>5520</v>
      </c>
      <c r="X673" s="5" t="s">
        <v>5521</v>
      </c>
      <c r="Y673" s="5" t="s">
        <v>5522</v>
      </c>
      <c r="Z673" s="5" t="s">
        <v>5523</v>
      </c>
    </row>
    <row r="674" spans="1:26" ht="15.75">
      <c r="A674" s="5" t="s">
        <v>3636</v>
      </c>
      <c r="B674" s="5" t="s">
        <v>3637</v>
      </c>
      <c r="C674" s="5" t="str">
        <f>LEFT(Table1[[#This Row],[product_name]], 27)</f>
        <v>Gizga Essentials Spiral Cab</v>
      </c>
      <c r="D674" s="5" t="s">
        <v>3638</v>
      </c>
      <c r="E674" s="5" t="str">
        <f>TRIM(LEFT(Table1[[#This Row],[category]], FIND("|", Table1[[#This Row],[category]]) - 1))</f>
        <v>Electronics</v>
      </c>
      <c r="F674" s="5" t="str">
        <f>TRIM(MID(Table1[[#This Row],[category]], FIND("|", Table1[[#This Row],[category]]) + 1, FIND("|", Table1[[#This Row],[category]], FIND("|", Table1[[#This Row],[category]]) + 1) - FIND("|", Table1[[#This Row],[category]]) - 1))</f>
        <v>Mobiles&amp;Accessories</v>
      </c>
      <c r="G674"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674" s="5">
        <v>119</v>
      </c>
      <c r="I674" s="6">
        <v>299</v>
      </c>
      <c r="J674" s="7">
        <v>0.6</v>
      </c>
      <c r="K674" s="7" t="str">
        <f>IF(Table1[[#This Row],[discount_percentage]]&gt;=50%, "YES", "NO")</f>
        <v>YES</v>
      </c>
      <c r="L674" s="7" t="str">
        <f>IF(Table1[[#This Row],[discount_percentage]]&lt;20%, "&lt;20%", IF(Table1[[#This Row],[discount_percentage]]&lt;=40%, "20%-40%", IF(Table1[[#This Row],[discount_percentage]]&lt;=60%, "41%-60%", IF(Table1[[#This Row],[discount_percentage]]&lt;=80%, "61%-80%", "&gt;80%"))))</f>
        <v>41%-60%</v>
      </c>
      <c r="M674" s="7" t="str">
        <f>IF(Table1[[#This Row],[discounted_price]]&lt;200, "&lt;200", IF(Table1[[#This Row],[discounted_price]]&lt;=500, "200-500", "&gt;500"))</f>
        <v>&lt;200</v>
      </c>
      <c r="N674" s="5">
        <v>4.0999999999999996</v>
      </c>
      <c r="O674" s="8">
        <v>5999</v>
      </c>
      <c r="P674" s="9" t="str">
        <f>IF(Table1[[#This Row],[rating_count]]&gt;1000, "More than 1000", "Fewer than 1000")</f>
        <v>More than 1000</v>
      </c>
      <c r="Q674" s="8">
        <f>IFERROR( VALUE(Table1[[#This Row],[rating]]) * VALUE((Table1[[#This Row],[rating_count]]/1000)), 0)</f>
        <v>24.595899999999997</v>
      </c>
      <c r="R674" s="6">
        <f>IFERROR( VALUE(Table1[[#This Row],[actual_price]]) * VALUE(Table1[[#This Row],[rating_count]]), 0)</f>
        <v>1793701</v>
      </c>
      <c r="S674" s="5" t="s">
        <v>3639</v>
      </c>
      <c r="T674" s="5" t="s">
        <v>3640</v>
      </c>
      <c r="U674" s="5" t="s">
        <v>3641</v>
      </c>
      <c r="V674" s="5" t="s">
        <v>3642</v>
      </c>
      <c r="W674" s="5" t="s">
        <v>3643</v>
      </c>
      <c r="X674" s="5" t="s">
        <v>5524</v>
      </c>
      <c r="Y674" s="5" t="s">
        <v>5525</v>
      </c>
      <c r="Z674" s="5" t="s">
        <v>5526</v>
      </c>
    </row>
    <row r="675" spans="1:26" ht="15.75">
      <c r="A675" s="5" t="s">
        <v>112</v>
      </c>
      <c r="B675" s="5" t="s">
        <v>113</v>
      </c>
      <c r="C675" s="5" t="str">
        <f>LEFT(Table1[[#This Row],[product_name]], 27)</f>
        <v>Portronics Konnect L POR-10</v>
      </c>
      <c r="D675" s="5" t="s">
        <v>18</v>
      </c>
      <c r="E675" s="5" t="str">
        <f>TRIM(LEFT(Table1[[#This Row],[category]], FIND("|", Table1[[#This Row],[category]]) - 1))</f>
        <v>Computers&amp;Accessories</v>
      </c>
      <c r="F675" s="5" t="str">
        <f>TRIM(MID(Table1[[#This Row],[category]], FIND("|", Table1[[#This Row],[category]]) + 1, FIND("|", Table1[[#This Row],[category]], FIND("|", Table1[[#This Row],[category]]) + 1) - FIND("|", Table1[[#This Row],[category]]) - 1))</f>
        <v>Accessories&amp;Peripherals</v>
      </c>
      <c r="G67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75" s="5">
        <v>154</v>
      </c>
      <c r="I675" s="6">
        <v>339</v>
      </c>
      <c r="J675" s="7">
        <v>0.55000000000000004</v>
      </c>
      <c r="K675" s="7" t="str">
        <f>IF(Table1[[#This Row],[discount_percentage]]&gt;=50%, "YES", "NO")</f>
        <v>YES</v>
      </c>
      <c r="L675" s="7" t="str">
        <f>IF(Table1[[#This Row],[discount_percentage]]&lt;20%, "&lt;20%", IF(Table1[[#This Row],[discount_percentage]]&lt;=40%, "20%-40%", IF(Table1[[#This Row],[discount_percentage]]&lt;=60%, "41%-60%", IF(Table1[[#This Row],[discount_percentage]]&lt;=80%, "61%-80%", "&gt;80%"))))</f>
        <v>41%-60%</v>
      </c>
      <c r="M675" s="7" t="str">
        <f>IF(Table1[[#This Row],[discounted_price]]&lt;200, "&lt;200", IF(Table1[[#This Row],[discounted_price]]&lt;=500, "200-500", "&gt;500"))</f>
        <v>&lt;200</v>
      </c>
      <c r="N675" s="5">
        <v>4.3</v>
      </c>
      <c r="O675" s="8">
        <v>13391</v>
      </c>
      <c r="P675" s="9" t="str">
        <f>IF(Table1[[#This Row],[rating_count]]&gt;1000, "More than 1000", "Fewer than 1000")</f>
        <v>More than 1000</v>
      </c>
      <c r="Q675" s="8">
        <f>IFERROR( VALUE(Table1[[#This Row],[rating]]) * VALUE((Table1[[#This Row],[rating_count]]/1000)), 0)</f>
        <v>57.581299999999999</v>
      </c>
      <c r="R675" s="6">
        <f>IFERROR( VALUE(Table1[[#This Row],[actual_price]]) * VALUE(Table1[[#This Row],[rating_count]]), 0)</f>
        <v>4539549</v>
      </c>
      <c r="S675" s="5" t="s">
        <v>114</v>
      </c>
      <c r="T675" s="5" t="s">
        <v>115</v>
      </c>
      <c r="U675" s="5" t="s">
        <v>116</v>
      </c>
      <c r="V675" s="5" t="s">
        <v>117</v>
      </c>
      <c r="W675" s="5" t="s">
        <v>118</v>
      </c>
      <c r="X675" s="5" t="s">
        <v>119</v>
      </c>
      <c r="Y675" s="5" t="s">
        <v>5527</v>
      </c>
      <c r="Z675" s="5" t="s">
        <v>5528</v>
      </c>
    </row>
    <row r="676" spans="1:26" ht="15.75">
      <c r="A676" s="5" t="s">
        <v>5529</v>
      </c>
      <c r="B676" s="5" t="s">
        <v>5530</v>
      </c>
      <c r="C676" s="5" t="str">
        <f>LEFT(Table1[[#This Row],[product_name]], 27)</f>
        <v>Panasonic CR-2032/5BE Lithi</v>
      </c>
      <c r="D676" s="5" t="s">
        <v>5531</v>
      </c>
      <c r="E676" s="5" t="str">
        <f>TRIM(LEFT(Table1[[#This Row],[category]], FIND("|", Table1[[#This Row],[category]]) - 1))</f>
        <v>Electronics</v>
      </c>
      <c r="F676" s="5" t="e">
        <f>TRIM(MID(Table1[[#This Row],[category]], FIND("|", Table1[[#This Row],[category]]) + 1, FIND("|", Table1[[#This Row],[category]], FIND("|", Table1[[#This Row],[category]]) + 1) - FIND("|", Table1[[#This Row],[category]]) - 1))</f>
        <v>#VALUE!</v>
      </c>
      <c r="G676" s="5" t="e">
        <f>TRIM(MID(Table1[[#This Row],[category]], FIND("|", Table1[[#This Row],[category]], FIND("|", Table1[[#This Row],[category]]) + 1) + 1, FIND("|", Table1[[#This Row],[category]], FIND("|", Table1[[#This Row],[category]], FIND("|", Table1[[#This Row],[category]]) + 1) + 1) - FIND("|", Table1[[#This Row],[category]], FIND("|", Table1[[#This Row],[category]]) + 1) - 1))</f>
        <v>#VALUE!</v>
      </c>
      <c r="H676" s="5">
        <v>225</v>
      </c>
      <c r="I676" s="6">
        <v>250</v>
      </c>
      <c r="J676" s="7">
        <v>0.1</v>
      </c>
      <c r="K676" s="7" t="str">
        <f>IF(Table1[[#This Row],[discount_percentage]]&gt;=50%, "YES", "NO")</f>
        <v>NO</v>
      </c>
      <c r="L676" s="7" t="str">
        <f>IF(Table1[[#This Row],[discount_percentage]]&lt;20%, "&lt;20%", IF(Table1[[#This Row],[discount_percentage]]&lt;=40%, "20%-40%", IF(Table1[[#This Row],[discount_percentage]]&lt;=60%, "41%-60%", IF(Table1[[#This Row],[discount_percentage]]&lt;=80%, "61%-80%", "&gt;80%"))))</f>
        <v>&lt;20%</v>
      </c>
      <c r="M676" s="7" t="str">
        <f>IF(Table1[[#This Row],[discounted_price]]&lt;200, "&lt;200", IF(Table1[[#This Row],[discounted_price]]&lt;=500, "200-500", "&gt;500"))</f>
        <v>200-500</v>
      </c>
      <c r="N676" s="5">
        <v>4.4000000000000004</v>
      </c>
      <c r="O676" s="8">
        <v>26556</v>
      </c>
      <c r="P676" s="9" t="str">
        <f>IF(Table1[[#This Row],[rating_count]]&gt;1000, "More than 1000", "Fewer than 1000")</f>
        <v>More than 1000</v>
      </c>
      <c r="Q676" s="8">
        <f>IFERROR( VALUE(Table1[[#This Row],[rating]]) * VALUE((Table1[[#This Row],[rating_count]]/1000)), 0)</f>
        <v>116.84640000000002</v>
      </c>
      <c r="R676" s="6">
        <f>IFERROR( VALUE(Table1[[#This Row],[actual_price]]) * VALUE(Table1[[#This Row],[rating_count]]), 0)</f>
        <v>6639000</v>
      </c>
      <c r="S676" s="5" t="s">
        <v>5532</v>
      </c>
      <c r="T676" s="5" t="s">
        <v>5533</v>
      </c>
      <c r="U676" s="5" t="s">
        <v>5534</v>
      </c>
      <c r="V676" s="5" t="s">
        <v>5535</v>
      </c>
      <c r="W676" s="5" t="s">
        <v>5536</v>
      </c>
      <c r="X676" s="5" t="s">
        <v>5537</v>
      </c>
      <c r="Y676" s="5" t="s">
        <v>5538</v>
      </c>
      <c r="Z676" s="5" t="s">
        <v>5539</v>
      </c>
    </row>
    <row r="677" spans="1:26" ht="15.75">
      <c r="A677" s="5" t="s">
        <v>5540</v>
      </c>
      <c r="B677" s="5" t="s">
        <v>5541</v>
      </c>
      <c r="C677" s="5" t="str">
        <f>LEFT(Table1[[#This Row],[product_name]], 27)</f>
        <v>MemeHo¬Æ Smart Standard Mul</v>
      </c>
      <c r="D677" s="5" t="s">
        <v>4876</v>
      </c>
      <c r="E677" s="5" t="str">
        <f>TRIM(LEFT(Table1[[#This Row],[category]], FIND("|", Table1[[#This Row],[category]]) - 1))</f>
        <v>Computers&amp;Accessories</v>
      </c>
      <c r="F677" s="5" t="str">
        <f>TRIM(MID(Table1[[#This Row],[category]], FIND("|", Table1[[#This Row],[category]]) + 1, FIND("|", Table1[[#This Row],[category]], FIND("|", Table1[[#This Row],[category]]) + 1) - FIND("|", Table1[[#This Row],[category]]) - 1))</f>
        <v>Accessories&amp;Peripherals</v>
      </c>
      <c r="G677"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677" s="5">
        <v>656</v>
      </c>
      <c r="I677" s="6">
        <v>1499</v>
      </c>
      <c r="J677" s="7">
        <v>0.56000000000000005</v>
      </c>
      <c r="K677" s="7" t="str">
        <f>IF(Table1[[#This Row],[discount_percentage]]&gt;=50%, "YES", "NO")</f>
        <v>YES</v>
      </c>
      <c r="L677" s="7" t="str">
        <f>IF(Table1[[#This Row],[discount_percentage]]&lt;20%, "&lt;20%", IF(Table1[[#This Row],[discount_percentage]]&lt;=40%, "20%-40%", IF(Table1[[#This Row],[discount_percentage]]&lt;=60%, "41%-60%", IF(Table1[[#This Row],[discount_percentage]]&lt;=80%, "61%-80%", "&gt;80%"))))</f>
        <v>41%-60%</v>
      </c>
      <c r="M677" s="7" t="str">
        <f>IF(Table1[[#This Row],[discounted_price]]&lt;200, "&lt;200", IF(Table1[[#This Row],[discounted_price]]&lt;=500, "200-500", "&gt;500"))</f>
        <v>&gt;500</v>
      </c>
      <c r="N677" s="5">
        <v>4.3</v>
      </c>
      <c r="O677" s="8">
        <v>25903</v>
      </c>
      <c r="P677" s="9" t="str">
        <f>IF(Table1[[#This Row],[rating_count]]&gt;1000, "More than 1000", "Fewer than 1000")</f>
        <v>More than 1000</v>
      </c>
      <c r="Q677" s="8">
        <f>IFERROR( VALUE(Table1[[#This Row],[rating]]) * VALUE((Table1[[#This Row],[rating_count]]/1000)), 0)</f>
        <v>111.38289999999999</v>
      </c>
      <c r="R677" s="6">
        <f>IFERROR( VALUE(Table1[[#This Row],[actual_price]]) * VALUE(Table1[[#This Row],[rating_count]]), 0)</f>
        <v>38828597</v>
      </c>
      <c r="S677" s="5" t="s">
        <v>5542</v>
      </c>
      <c r="T677" s="5" t="s">
        <v>5543</v>
      </c>
      <c r="U677" s="5" t="s">
        <v>5544</v>
      </c>
      <c r="V677" s="5" t="s">
        <v>5545</v>
      </c>
      <c r="W677" s="5" t="s">
        <v>5546</v>
      </c>
      <c r="X677" s="5" t="s">
        <v>5547</v>
      </c>
      <c r="Y677" s="5" t="s">
        <v>5548</v>
      </c>
      <c r="Z677" s="5" t="s">
        <v>5549</v>
      </c>
    </row>
    <row r="678" spans="1:26" ht="15.75">
      <c r="A678" s="5" t="s">
        <v>5550</v>
      </c>
      <c r="B678" s="5" t="s">
        <v>5551</v>
      </c>
      <c r="C678" s="5" t="str">
        <f>LEFT(Table1[[#This Row],[product_name]], 27)</f>
        <v>SanDisk Ultra Dual Drive Go</v>
      </c>
      <c r="D678" s="5" t="s">
        <v>4834</v>
      </c>
      <c r="E678" s="5" t="str">
        <f>TRIM(LEFT(Table1[[#This Row],[category]], FIND("|", Table1[[#This Row],[category]]) - 1))</f>
        <v>Computers&amp;Accessories</v>
      </c>
      <c r="F678" s="5" t="str">
        <f>TRIM(MID(Table1[[#This Row],[category]], FIND("|", Table1[[#This Row],[category]]) + 1, FIND("|", Table1[[#This Row],[category]], FIND("|", Table1[[#This Row],[category]]) + 1) - FIND("|", Table1[[#This Row],[category]]) - 1))</f>
        <v>ExternalDevices&amp;DataStorage</v>
      </c>
      <c r="G678" s="5" t="e">
        <f>TRIM(MID(Table1[[#This Row],[category]], FIND("|", Table1[[#This Row],[category]], FIND("|", Table1[[#This Row],[category]]) + 1) + 1, FIND("|", Table1[[#This Row],[category]], FIND("|", Table1[[#This Row],[category]], FIND("|", Table1[[#This Row],[category]]) + 1) + 1) - FIND("|", Table1[[#This Row],[category]], FIND("|", Table1[[#This Row],[category]]) + 1) - 1))</f>
        <v>#VALUE!</v>
      </c>
      <c r="H678" s="6">
        <v>1109</v>
      </c>
      <c r="I678" s="6">
        <v>2800</v>
      </c>
      <c r="J678" s="7">
        <v>0.6</v>
      </c>
      <c r="K678" s="7" t="str">
        <f>IF(Table1[[#This Row],[discount_percentage]]&gt;=50%, "YES", "NO")</f>
        <v>YES</v>
      </c>
      <c r="L678" s="7" t="str">
        <f>IF(Table1[[#This Row],[discount_percentage]]&lt;20%, "&lt;20%", IF(Table1[[#This Row],[discount_percentage]]&lt;=40%, "20%-40%", IF(Table1[[#This Row],[discount_percentage]]&lt;=60%, "41%-60%", IF(Table1[[#This Row],[discount_percentage]]&lt;=80%, "61%-80%", "&gt;80%"))))</f>
        <v>41%-60%</v>
      </c>
      <c r="M678" s="7" t="str">
        <f>IF(Table1[[#This Row],[discounted_price]]&lt;200, "&lt;200", IF(Table1[[#This Row],[discounted_price]]&lt;=500, "200-500", "&gt;500"))</f>
        <v>&gt;500</v>
      </c>
      <c r="N678" s="5">
        <v>4.3</v>
      </c>
      <c r="O678" s="8">
        <v>53464</v>
      </c>
      <c r="P678" s="9" t="str">
        <f>IF(Table1[[#This Row],[rating_count]]&gt;1000, "More than 1000", "Fewer than 1000")</f>
        <v>More than 1000</v>
      </c>
      <c r="Q678" s="8">
        <f>IFERROR( VALUE(Table1[[#This Row],[rating]]) * VALUE((Table1[[#This Row],[rating_count]]/1000)), 0)</f>
        <v>229.89519999999999</v>
      </c>
      <c r="R678" s="6">
        <f>IFERROR( VALUE(Table1[[#This Row],[actual_price]]) * VALUE(Table1[[#This Row],[rating_count]]), 0)</f>
        <v>149699200</v>
      </c>
      <c r="S678" s="5" t="s">
        <v>5552</v>
      </c>
      <c r="T678" s="5" t="s">
        <v>5553</v>
      </c>
      <c r="U678" s="5" t="s">
        <v>5554</v>
      </c>
      <c r="V678" s="5" t="s">
        <v>5555</v>
      </c>
      <c r="W678" s="5" t="s">
        <v>5556</v>
      </c>
      <c r="X678" s="5" t="s">
        <v>13050</v>
      </c>
      <c r="Y678" s="5" t="s">
        <v>5557</v>
      </c>
      <c r="Z678" s="5" t="s">
        <v>5558</v>
      </c>
    </row>
    <row r="679" spans="1:26" ht="15.75">
      <c r="A679" s="5" t="s">
        <v>3607</v>
      </c>
      <c r="B679" s="5" t="s">
        <v>3608</v>
      </c>
      <c r="C679" s="5" t="str">
        <f>LEFT(Table1[[#This Row],[product_name]], 27)</f>
        <v xml:space="preserve">boAt Xtend Smartwatch with </v>
      </c>
      <c r="D679" s="5" t="s">
        <v>2948</v>
      </c>
      <c r="E679" s="5" t="str">
        <f>TRIM(LEFT(Table1[[#This Row],[category]], FIND("|", Table1[[#This Row],[category]]) - 1))</f>
        <v>Electronics</v>
      </c>
      <c r="F679" s="5" t="str">
        <f>TRIM(MID(Table1[[#This Row],[category]], FIND("|", Table1[[#This Row],[category]]) + 1, FIND("|", Table1[[#This Row],[category]], FIND("|", Table1[[#This Row],[category]]) + 1) - FIND("|", Table1[[#This Row],[category]]) - 1))</f>
        <v>WearableTechnology</v>
      </c>
      <c r="G679" s="5" t="e">
        <f>TRIM(MID(Table1[[#This Row],[category]], FIND("|", Table1[[#This Row],[category]], FIND("|", Table1[[#This Row],[category]]) + 1) + 1, FIND("|", Table1[[#This Row],[category]], FIND("|", Table1[[#This Row],[category]], FIND("|", Table1[[#This Row],[category]]) + 1) + 1) - FIND("|", Table1[[#This Row],[category]], FIND("|", Table1[[#This Row],[category]]) + 1) - 1))</f>
        <v>#VALUE!</v>
      </c>
      <c r="H679" s="6">
        <v>2999</v>
      </c>
      <c r="I679" s="6">
        <v>7990</v>
      </c>
      <c r="J679" s="7">
        <v>0.62</v>
      </c>
      <c r="K679" s="7" t="str">
        <f>IF(Table1[[#This Row],[discount_percentage]]&gt;=50%, "YES", "NO")</f>
        <v>YES</v>
      </c>
      <c r="L679" s="7" t="str">
        <f>IF(Table1[[#This Row],[discount_percentage]]&lt;20%, "&lt;20%", IF(Table1[[#This Row],[discount_percentage]]&lt;=40%, "20%-40%", IF(Table1[[#This Row],[discount_percentage]]&lt;=60%, "41%-60%", IF(Table1[[#This Row],[discount_percentage]]&lt;=80%, "61%-80%", "&gt;80%"))))</f>
        <v>61%-80%</v>
      </c>
      <c r="M679" s="7" t="str">
        <f>IF(Table1[[#This Row],[discounted_price]]&lt;200, "&lt;200", IF(Table1[[#This Row],[discounted_price]]&lt;=500, "200-500", "&gt;500"))</f>
        <v>&gt;500</v>
      </c>
      <c r="N679" s="5">
        <v>4.0999999999999996</v>
      </c>
      <c r="O679" s="8">
        <v>48448</v>
      </c>
      <c r="P679" s="9" t="str">
        <f>IF(Table1[[#This Row],[rating_count]]&gt;1000, "More than 1000", "Fewer than 1000")</f>
        <v>More than 1000</v>
      </c>
      <c r="Q679" s="8">
        <f>IFERROR( VALUE(Table1[[#This Row],[rating]]) * VALUE((Table1[[#This Row],[rating_count]]/1000)), 0)</f>
        <v>198.63679999999999</v>
      </c>
      <c r="R679" s="6">
        <f>IFERROR( VALUE(Table1[[#This Row],[actual_price]]) * VALUE(Table1[[#This Row],[rating_count]]), 0)</f>
        <v>387099520</v>
      </c>
      <c r="S679" s="5" t="s">
        <v>3423</v>
      </c>
      <c r="T679" s="5" t="s">
        <v>3609</v>
      </c>
      <c r="U679" s="5" t="s">
        <v>3610</v>
      </c>
      <c r="V679" s="5" t="s">
        <v>3611</v>
      </c>
      <c r="W679" s="5" t="s">
        <v>3612</v>
      </c>
      <c r="X679" s="5" t="s">
        <v>3613</v>
      </c>
      <c r="Y679" s="5" t="s">
        <v>5559</v>
      </c>
      <c r="Z679" s="5" t="s">
        <v>5560</v>
      </c>
    </row>
    <row r="680" spans="1:26" ht="15.75">
      <c r="A680" s="5" t="s">
        <v>5561</v>
      </c>
      <c r="B680" s="5" t="s">
        <v>5562</v>
      </c>
      <c r="C680" s="5" t="str">
        <f>LEFT(Table1[[#This Row],[product_name]], 27)</f>
        <v>Tizum Mouse Pad/ Computer M</v>
      </c>
      <c r="D680" s="5" t="s">
        <v>5358</v>
      </c>
      <c r="E680" s="5" t="str">
        <f>TRIM(LEFT(Table1[[#This Row],[category]], FIND("|", Table1[[#This Row],[category]]) - 1))</f>
        <v>Computers&amp;Accessories</v>
      </c>
      <c r="F680" s="5" t="str">
        <f>TRIM(MID(Table1[[#This Row],[category]], FIND("|", Table1[[#This Row],[category]]) + 1, FIND("|", Table1[[#This Row],[category]], FIND("|", Table1[[#This Row],[category]]) + 1) - FIND("|", Table1[[#This Row],[category]]) - 1))</f>
        <v>Accessories&amp;Peripherals</v>
      </c>
      <c r="G680"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80" s="5">
        <v>169</v>
      </c>
      <c r="I680" s="6">
        <v>299</v>
      </c>
      <c r="J680" s="7">
        <v>0.43</v>
      </c>
      <c r="K680" s="7" t="str">
        <f>IF(Table1[[#This Row],[discount_percentage]]&gt;=50%, "YES", "NO")</f>
        <v>NO</v>
      </c>
      <c r="L680" s="7" t="str">
        <f>IF(Table1[[#This Row],[discount_percentage]]&lt;20%, "&lt;20%", IF(Table1[[#This Row],[discount_percentage]]&lt;=40%, "20%-40%", IF(Table1[[#This Row],[discount_percentage]]&lt;=60%, "41%-60%", IF(Table1[[#This Row],[discount_percentage]]&lt;=80%, "61%-80%", "&gt;80%"))))</f>
        <v>41%-60%</v>
      </c>
      <c r="M680" s="7" t="str">
        <f>IF(Table1[[#This Row],[discounted_price]]&lt;200, "&lt;200", IF(Table1[[#This Row],[discounted_price]]&lt;=500, "200-500", "&gt;500"))</f>
        <v>&lt;200</v>
      </c>
      <c r="N680" s="5">
        <v>4.4000000000000004</v>
      </c>
      <c r="O680" s="8">
        <v>5176</v>
      </c>
      <c r="P680" s="9" t="str">
        <f>IF(Table1[[#This Row],[rating_count]]&gt;1000, "More than 1000", "Fewer than 1000")</f>
        <v>More than 1000</v>
      </c>
      <c r="Q680" s="8">
        <f>IFERROR( VALUE(Table1[[#This Row],[rating]]) * VALUE((Table1[[#This Row],[rating_count]]/1000)), 0)</f>
        <v>22.774400000000004</v>
      </c>
      <c r="R680" s="6">
        <f>IFERROR( VALUE(Table1[[#This Row],[actual_price]]) * VALUE(Table1[[#This Row],[rating_count]]), 0)</f>
        <v>1547624</v>
      </c>
      <c r="S680" s="5" t="s">
        <v>5563</v>
      </c>
      <c r="T680" s="5" t="s">
        <v>5564</v>
      </c>
      <c r="U680" s="5" t="s">
        <v>5565</v>
      </c>
      <c r="V680" s="5" t="s">
        <v>5566</v>
      </c>
      <c r="W680" s="5" t="s">
        <v>5567</v>
      </c>
      <c r="X680" s="5" t="s">
        <v>5568</v>
      </c>
      <c r="Y680" s="5" t="s">
        <v>5569</v>
      </c>
      <c r="Z680" s="5" t="s">
        <v>5570</v>
      </c>
    </row>
    <row r="681" spans="1:26" ht="15.75">
      <c r="A681" s="5" t="s">
        <v>5571</v>
      </c>
      <c r="B681" s="5" t="s">
        <v>5572</v>
      </c>
      <c r="C681" s="5" t="str">
        <f>LEFT(Table1[[#This Row],[product_name]], 27)</f>
        <v>Epson 003 65 ml for EcoTank</v>
      </c>
      <c r="D681" s="5" t="s">
        <v>5262</v>
      </c>
      <c r="E681" s="5" t="str">
        <f>TRIM(LEFT(Table1[[#This Row],[category]], FIND("|", Table1[[#This Row],[category]]) - 1))</f>
        <v>Computers&amp;Accessories</v>
      </c>
      <c r="F681" s="5" t="str">
        <f>TRIM(MID(Table1[[#This Row],[category]], FIND("|", Table1[[#This Row],[category]]) + 1, FIND("|", Table1[[#This Row],[category]], FIND("|", Table1[[#This Row],[category]]) + 1) - FIND("|", Table1[[#This Row],[category]]) - 1))</f>
        <v>Printers,Inks&amp;Accessories</v>
      </c>
      <c r="G681" s="5"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681" s="5">
        <v>309</v>
      </c>
      <c r="I681" s="6">
        <v>404</v>
      </c>
      <c r="J681" s="7">
        <v>0.24</v>
      </c>
      <c r="K681" s="7" t="str">
        <f>IF(Table1[[#This Row],[discount_percentage]]&gt;=50%, "YES", "NO")</f>
        <v>NO</v>
      </c>
      <c r="L681" s="7" t="str">
        <f>IF(Table1[[#This Row],[discount_percentage]]&lt;20%, "&lt;20%", IF(Table1[[#This Row],[discount_percentage]]&lt;=40%, "20%-40%", IF(Table1[[#This Row],[discount_percentage]]&lt;=60%, "41%-60%", IF(Table1[[#This Row],[discount_percentage]]&lt;=80%, "61%-80%", "&gt;80%"))))</f>
        <v>20%-40%</v>
      </c>
      <c r="M681" s="7" t="str">
        <f>IF(Table1[[#This Row],[discounted_price]]&lt;200, "&lt;200", IF(Table1[[#This Row],[discounted_price]]&lt;=500, "200-500", "&gt;500"))</f>
        <v>200-500</v>
      </c>
      <c r="N681" s="5">
        <v>4.4000000000000004</v>
      </c>
      <c r="O681" s="8">
        <v>8614</v>
      </c>
      <c r="P681" s="9" t="str">
        <f>IF(Table1[[#This Row],[rating_count]]&gt;1000, "More than 1000", "Fewer than 1000")</f>
        <v>More than 1000</v>
      </c>
      <c r="Q681" s="8">
        <f>IFERROR( VALUE(Table1[[#This Row],[rating]]) * VALUE((Table1[[#This Row],[rating_count]]/1000)), 0)</f>
        <v>37.901600000000009</v>
      </c>
      <c r="R681" s="6">
        <f>IFERROR( VALUE(Table1[[#This Row],[actual_price]]) * VALUE(Table1[[#This Row],[rating_count]]), 0)</f>
        <v>3480056</v>
      </c>
      <c r="S681" s="5" t="s">
        <v>5573</v>
      </c>
      <c r="T681" s="5" t="s">
        <v>5574</v>
      </c>
      <c r="U681" s="5" t="s">
        <v>5575</v>
      </c>
      <c r="V681" s="5" t="s">
        <v>5576</v>
      </c>
      <c r="W681" s="5" t="s">
        <v>5577</v>
      </c>
      <c r="X681" s="5" t="s">
        <v>5578</v>
      </c>
      <c r="Y681" s="5" t="s">
        <v>5579</v>
      </c>
      <c r="Z681" s="5" t="s">
        <v>5580</v>
      </c>
    </row>
    <row r="682" spans="1:26" ht="15.75">
      <c r="A682" s="5" t="s">
        <v>5581</v>
      </c>
      <c r="B682" s="5" t="s">
        <v>5582</v>
      </c>
      <c r="C682" s="5" t="str">
        <f>LEFT(Table1[[#This Row],[product_name]], 27)</f>
        <v>ZEBRONICS Zeb-Thunder Bluet</v>
      </c>
      <c r="D682" s="5" t="s">
        <v>4425</v>
      </c>
      <c r="E682" s="5" t="str">
        <f>TRIM(LEFT(Table1[[#This Row],[category]], FIND("|", Table1[[#This Row],[category]]) - 1))</f>
        <v>Electronics</v>
      </c>
      <c r="F682" s="5" t="str">
        <f>TRIM(MID(Table1[[#This Row],[category]], FIND("|", Table1[[#This Row],[category]]) + 1, FIND("|", Table1[[#This Row],[category]], FIND("|", Table1[[#This Row],[category]]) + 1) - FIND("|", Table1[[#This Row],[category]]) - 1))</f>
        <v>Headphones,Earbuds&amp;Accessories</v>
      </c>
      <c r="G682" s="5" t="str">
        <f>TRIM(MID(Table1[[#This Row],[category]], FIND("|", Table1[[#This Row],[category]], FIND("|", Table1[[#This Row],[category]]) + 1) + 1, FIND("|", Table1[[#This Row],[category]], FIND("|", Table1[[#This Row],[category]], FIND("|", Table1[[#This Row],[category]]) + 1) + 1) - FIND("|", Table1[[#This Row],[category]], FIND("|", Table1[[#This Row],[category]]) + 1) - 1))</f>
        <v>Headphones</v>
      </c>
      <c r="H682" s="5">
        <v>599</v>
      </c>
      <c r="I682" s="6">
        <v>1399</v>
      </c>
      <c r="J682" s="7">
        <v>0.56999999999999995</v>
      </c>
      <c r="K682" s="7" t="str">
        <f>IF(Table1[[#This Row],[discount_percentage]]&gt;=50%, "YES", "NO")</f>
        <v>YES</v>
      </c>
      <c r="L682" s="7" t="str">
        <f>IF(Table1[[#This Row],[discount_percentage]]&lt;20%, "&lt;20%", IF(Table1[[#This Row],[discount_percentage]]&lt;=40%, "20%-40%", IF(Table1[[#This Row],[discount_percentage]]&lt;=60%, "41%-60%", IF(Table1[[#This Row],[discount_percentage]]&lt;=80%, "61%-80%", "&gt;80%"))))</f>
        <v>41%-60%</v>
      </c>
      <c r="M682" s="7" t="str">
        <f>IF(Table1[[#This Row],[discounted_price]]&lt;200, "&lt;200", IF(Table1[[#This Row],[discounted_price]]&lt;=500, "200-500", "&gt;500"))</f>
        <v>&gt;500</v>
      </c>
      <c r="N682" s="5">
        <v>3.8</v>
      </c>
      <c r="O682" s="8">
        <v>60026</v>
      </c>
      <c r="P682" s="9" t="str">
        <f>IF(Table1[[#This Row],[rating_count]]&gt;1000, "More than 1000", "Fewer than 1000")</f>
        <v>More than 1000</v>
      </c>
      <c r="Q682" s="8">
        <f>IFERROR( VALUE(Table1[[#This Row],[rating]]) * VALUE((Table1[[#This Row],[rating_count]]/1000)), 0)</f>
        <v>228.09880000000001</v>
      </c>
      <c r="R682" s="6">
        <f>IFERROR( VALUE(Table1[[#This Row],[actual_price]]) * VALUE(Table1[[#This Row],[rating_count]]), 0)</f>
        <v>83976374</v>
      </c>
      <c r="S682" s="5" t="s">
        <v>5583</v>
      </c>
      <c r="T682" s="5" t="s">
        <v>5584</v>
      </c>
      <c r="U682" s="5" t="s">
        <v>5585</v>
      </c>
      <c r="V682" s="5" t="s">
        <v>5586</v>
      </c>
      <c r="W682" s="5" t="s">
        <v>5587</v>
      </c>
      <c r="X682" s="5" t="s">
        <v>5588</v>
      </c>
      <c r="Y682" s="5" t="s">
        <v>5589</v>
      </c>
      <c r="Z682" s="5" t="s">
        <v>5590</v>
      </c>
    </row>
    <row r="683" spans="1:26" ht="15.75">
      <c r="A683" s="5" t="s">
        <v>5591</v>
      </c>
      <c r="B683" s="5" t="s">
        <v>13051</v>
      </c>
      <c r="C683" s="5" t="str">
        <f>LEFT(Table1[[#This Row],[product_name]], 27)</f>
        <v>Quantum QHM-7406 Full-Sized</v>
      </c>
      <c r="D683" s="5" t="s">
        <v>5006</v>
      </c>
      <c r="E683" s="5" t="str">
        <f>TRIM(LEFT(Table1[[#This Row],[category]], FIND("|", Table1[[#This Row],[category]]) - 1))</f>
        <v>Computers&amp;Accessories</v>
      </c>
      <c r="F683" s="5" t="str">
        <f>TRIM(MID(Table1[[#This Row],[category]], FIND("|", Table1[[#This Row],[category]]) + 1, FIND("|", Table1[[#This Row],[category]], FIND("|", Table1[[#This Row],[category]]) + 1) - FIND("|", Table1[[#This Row],[category]]) - 1))</f>
        <v>Accessories&amp;Peripherals</v>
      </c>
      <c r="G68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83" s="5">
        <v>299</v>
      </c>
      <c r="I683" s="6">
        <v>599</v>
      </c>
      <c r="J683" s="7">
        <v>0.5</v>
      </c>
      <c r="K683" s="7" t="str">
        <f>IF(Table1[[#This Row],[discount_percentage]]&gt;=50%, "YES", "NO")</f>
        <v>YES</v>
      </c>
      <c r="L683" s="7" t="str">
        <f>IF(Table1[[#This Row],[discount_percentage]]&lt;20%, "&lt;20%", IF(Table1[[#This Row],[discount_percentage]]&lt;=40%, "20%-40%", IF(Table1[[#This Row],[discount_percentage]]&lt;=60%, "41%-60%", IF(Table1[[#This Row],[discount_percentage]]&lt;=80%, "61%-80%", "&gt;80%"))))</f>
        <v>41%-60%</v>
      </c>
      <c r="M683" s="7" t="str">
        <f>IF(Table1[[#This Row],[discounted_price]]&lt;200, "&lt;200", IF(Table1[[#This Row],[discounted_price]]&lt;=500, "200-500", "&gt;500"))</f>
        <v>200-500</v>
      </c>
      <c r="N683" s="5">
        <v>3.8</v>
      </c>
      <c r="O683" s="8">
        <v>3066</v>
      </c>
      <c r="P683" s="9" t="str">
        <f>IF(Table1[[#This Row],[rating_count]]&gt;1000, "More than 1000", "Fewer than 1000")</f>
        <v>More than 1000</v>
      </c>
      <c r="Q683" s="8">
        <f>IFERROR( VALUE(Table1[[#This Row],[rating]]) * VALUE((Table1[[#This Row],[rating_count]]/1000)), 0)</f>
        <v>11.650799999999998</v>
      </c>
      <c r="R683" s="6">
        <f>IFERROR( VALUE(Table1[[#This Row],[actual_price]]) * VALUE(Table1[[#This Row],[rating_count]]), 0)</f>
        <v>1836534</v>
      </c>
      <c r="S683" s="5" t="s">
        <v>5592</v>
      </c>
      <c r="T683" s="5" t="s">
        <v>5593</v>
      </c>
      <c r="U683" s="5" t="s">
        <v>5594</v>
      </c>
      <c r="V683" s="5" t="s">
        <v>5595</v>
      </c>
      <c r="W683" s="5" t="s">
        <v>5596</v>
      </c>
      <c r="X683" s="5" t="s">
        <v>5597</v>
      </c>
      <c r="Y683" s="5" t="s">
        <v>5598</v>
      </c>
      <c r="Z683" s="5" t="s">
        <v>5599</v>
      </c>
    </row>
    <row r="684" spans="1:26" ht="15.75">
      <c r="A684" s="5" t="s">
        <v>5600</v>
      </c>
      <c r="B684" s="5" t="s">
        <v>5601</v>
      </c>
      <c r="C684" s="5" t="str">
        <f>LEFT(Table1[[#This Row],[product_name]], 27)</f>
        <v>STRIFF Laptop Tabletop Stan</v>
      </c>
      <c r="D684" s="5" t="s">
        <v>4876</v>
      </c>
      <c r="E684" s="5" t="str">
        <f>TRIM(LEFT(Table1[[#This Row],[category]], FIND("|", Table1[[#This Row],[category]]) - 1))</f>
        <v>Computers&amp;Accessories</v>
      </c>
      <c r="F684" s="5" t="str">
        <f>TRIM(MID(Table1[[#This Row],[category]], FIND("|", Table1[[#This Row],[category]]) + 1, FIND("|", Table1[[#This Row],[category]], FIND("|", Table1[[#This Row],[category]]) + 1) - FIND("|", Table1[[#This Row],[category]]) - 1))</f>
        <v>Accessories&amp;Peripherals</v>
      </c>
      <c r="G684"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684" s="5">
        <v>449</v>
      </c>
      <c r="I684" s="6">
        <v>999</v>
      </c>
      <c r="J684" s="7">
        <v>0.55000000000000004</v>
      </c>
      <c r="K684" s="7" t="str">
        <f>IF(Table1[[#This Row],[discount_percentage]]&gt;=50%, "YES", "NO")</f>
        <v>YES</v>
      </c>
      <c r="L684" s="7" t="str">
        <f>IF(Table1[[#This Row],[discount_percentage]]&lt;20%, "&lt;20%", IF(Table1[[#This Row],[discount_percentage]]&lt;=40%, "20%-40%", IF(Table1[[#This Row],[discount_percentage]]&lt;=60%, "41%-60%", IF(Table1[[#This Row],[discount_percentage]]&lt;=80%, "61%-80%", "&gt;80%"))))</f>
        <v>41%-60%</v>
      </c>
      <c r="M684" s="7" t="str">
        <f>IF(Table1[[#This Row],[discounted_price]]&lt;200, "&lt;200", IF(Table1[[#This Row],[discounted_price]]&lt;=500, "200-500", "&gt;500"))</f>
        <v>200-500</v>
      </c>
      <c r="N684" s="5">
        <v>4</v>
      </c>
      <c r="O684" s="8">
        <v>2102</v>
      </c>
      <c r="P684" s="9" t="str">
        <f>IF(Table1[[#This Row],[rating_count]]&gt;1000, "More than 1000", "Fewer than 1000")</f>
        <v>More than 1000</v>
      </c>
      <c r="Q684" s="8">
        <f>IFERROR( VALUE(Table1[[#This Row],[rating]]) * VALUE((Table1[[#This Row],[rating_count]]/1000)), 0)</f>
        <v>8.4079999999999995</v>
      </c>
      <c r="R684" s="6">
        <f>IFERROR( VALUE(Table1[[#This Row],[actual_price]]) * VALUE(Table1[[#This Row],[rating_count]]), 0)</f>
        <v>2099898</v>
      </c>
      <c r="S684" s="5" t="s">
        <v>5602</v>
      </c>
      <c r="T684" s="5" t="s">
        <v>5603</v>
      </c>
      <c r="U684" s="5" t="s">
        <v>5604</v>
      </c>
      <c r="V684" s="5" t="s">
        <v>5605</v>
      </c>
      <c r="W684" s="5" t="s">
        <v>5606</v>
      </c>
      <c r="X684" s="5" t="s">
        <v>5607</v>
      </c>
      <c r="Y684" s="5" t="s">
        <v>5608</v>
      </c>
      <c r="Z684" s="5" t="s">
        <v>5609</v>
      </c>
    </row>
    <row r="685" spans="1:26" ht="15.75">
      <c r="A685" s="5" t="s">
        <v>5610</v>
      </c>
      <c r="B685" s="5" t="s">
        <v>5611</v>
      </c>
      <c r="C685" s="5" t="str">
        <f>LEFT(Table1[[#This Row],[product_name]], 27)</f>
        <v>Logitech M221 Wireless Mous</v>
      </c>
      <c r="D685" s="5" t="s">
        <v>4845</v>
      </c>
      <c r="E685" s="5" t="str">
        <f>TRIM(LEFT(Table1[[#This Row],[category]], FIND("|", Table1[[#This Row],[category]]) - 1))</f>
        <v>Computers&amp;Accessories</v>
      </c>
      <c r="F685" s="5" t="str">
        <f>TRIM(MID(Table1[[#This Row],[category]], FIND("|", Table1[[#This Row],[category]]) + 1, FIND("|", Table1[[#This Row],[category]], FIND("|", Table1[[#This Row],[category]]) + 1) - FIND("|", Table1[[#This Row],[category]]) - 1))</f>
        <v>Accessories&amp;Peripherals</v>
      </c>
      <c r="G685"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85" s="5">
        <v>799</v>
      </c>
      <c r="I685" s="6">
        <v>1295</v>
      </c>
      <c r="J685" s="7">
        <v>0.38</v>
      </c>
      <c r="K685" s="7" t="str">
        <f>IF(Table1[[#This Row],[discount_percentage]]&gt;=50%, "YES", "NO")</f>
        <v>NO</v>
      </c>
      <c r="L685" s="7" t="str">
        <f>IF(Table1[[#This Row],[discount_percentage]]&lt;20%, "&lt;20%", IF(Table1[[#This Row],[discount_percentage]]&lt;=40%, "20%-40%", IF(Table1[[#This Row],[discount_percentage]]&lt;=60%, "41%-60%", IF(Table1[[#This Row],[discount_percentage]]&lt;=80%, "61%-80%", "&gt;80%"))))</f>
        <v>20%-40%</v>
      </c>
      <c r="M685" s="7" t="str">
        <f>IF(Table1[[#This Row],[discounted_price]]&lt;200, "&lt;200", IF(Table1[[#This Row],[discounted_price]]&lt;=500, "200-500", "&gt;500"))</f>
        <v>&gt;500</v>
      </c>
      <c r="N685" s="5">
        <v>4.4000000000000004</v>
      </c>
      <c r="O685" s="8">
        <v>34852</v>
      </c>
      <c r="P685" s="9" t="str">
        <f>IF(Table1[[#This Row],[rating_count]]&gt;1000, "More than 1000", "Fewer than 1000")</f>
        <v>More than 1000</v>
      </c>
      <c r="Q685" s="8">
        <f>IFERROR( VALUE(Table1[[#This Row],[rating]]) * VALUE((Table1[[#This Row],[rating_count]]/1000)), 0)</f>
        <v>153.34880000000001</v>
      </c>
      <c r="R685" s="6">
        <f>IFERROR( VALUE(Table1[[#This Row],[actual_price]]) * VALUE(Table1[[#This Row],[rating_count]]), 0)</f>
        <v>45133340</v>
      </c>
      <c r="S685" s="5" t="s">
        <v>5612</v>
      </c>
      <c r="T685" s="5" t="s">
        <v>5613</v>
      </c>
      <c r="U685" s="5" t="s">
        <v>5614</v>
      </c>
      <c r="V685" s="5" t="s">
        <v>5615</v>
      </c>
      <c r="W685" s="5" t="s">
        <v>5616</v>
      </c>
      <c r="X685" s="5" t="s">
        <v>5617</v>
      </c>
      <c r="Y685" s="5" t="s">
        <v>5618</v>
      </c>
      <c r="Z685" s="5" t="s">
        <v>5619</v>
      </c>
    </row>
    <row r="686" spans="1:26" ht="15.75">
      <c r="A686" s="5" t="s">
        <v>127</v>
      </c>
      <c r="B686" s="5" t="s">
        <v>128</v>
      </c>
      <c r="C686" s="5" t="str">
        <f>LEFT(Table1[[#This Row],[product_name]], 27)</f>
        <v>AmazonBasics Flexible Premi</v>
      </c>
      <c r="D686" s="5" t="s">
        <v>129</v>
      </c>
      <c r="E686" s="5" t="str">
        <f>TRIM(LEFT(Table1[[#This Row],[category]], FIND("|", Table1[[#This Row],[category]]) - 1))</f>
        <v>Electronics</v>
      </c>
      <c r="F686" s="5" t="str">
        <f>TRIM(MID(Table1[[#This Row],[category]], FIND("|", Table1[[#This Row],[category]]) + 1, FIND("|", Table1[[#This Row],[category]], FIND("|", Table1[[#This Row],[category]]) + 1) - FIND("|", Table1[[#This Row],[category]]) - 1))</f>
        <v>HomeTheater,TV&amp;Video</v>
      </c>
      <c r="G686" s="5" t="str">
        <f>TRIM(MID(Table1[[#This Row],[category]], FIND("|", Table1[[#This Row],[category]], FIND("|", Table1[[#This Row],[category]]) + 1) + 1, FIND("|", Table1[[#This Row],[category]], FIND("|", Table1[[#This Row],[category]], FIND("|", Table1[[#This Row],[category]]) + 1) + 1) - FIND("|", Table1[[#This Row],[category]], FIND("|", Table1[[#This Row],[category]]) + 1) - 1))</f>
        <v>Accessories</v>
      </c>
      <c r="H686" s="5">
        <v>219</v>
      </c>
      <c r="I686" s="6">
        <v>700</v>
      </c>
      <c r="J686" s="7">
        <v>0.69</v>
      </c>
      <c r="K686" s="7" t="str">
        <f>IF(Table1[[#This Row],[discount_percentage]]&gt;=50%, "YES", "NO")</f>
        <v>YES</v>
      </c>
      <c r="L686" s="7" t="str">
        <f>IF(Table1[[#This Row],[discount_percentage]]&lt;20%, "&lt;20%", IF(Table1[[#This Row],[discount_percentage]]&lt;=40%, "20%-40%", IF(Table1[[#This Row],[discount_percentage]]&lt;=60%, "41%-60%", IF(Table1[[#This Row],[discount_percentage]]&lt;=80%, "61%-80%", "&gt;80%"))))</f>
        <v>61%-80%</v>
      </c>
      <c r="M686" s="7" t="str">
        <f>IF(Table1[[#This Row],[discounted_price]]&lt;200, "&lt;200", IF(Table1[[#This Row],[discounted_price]]&lt;=500, "200-500", "&gt;500"))</f>
        <v>200-500</v>
      </c>
      <c r="N686" s="5">
        <v>4.4000000000000004</v>
      </c>
      <c r="O686" s="8">
        <v>426972</v>
      </c>
      <c r="P686" s="9" t="str">
        <f>IF(Table1[[#This Row],[rating_count]]&gt;1000, "More than 1000", "Fewer than 1000")</f>
        <v>More than 1000</v>
      </c>
      <c r="Q686" s="8">
        <f>IFERROR( VALUE(Table1[[#This Row],[rating]]) * VALUE((Table1[[#This Row],[rating_count]]/1000)), 0)</f>
        <v>1878.6768</v>
      </c>
      <c r="R686" s="6">
        <f>IFERROR( VALUE(Table1[[#This Row],[actual_price]]) * VALUE(Table1[[#This Row],[rating_count]]), 0)</f>
        <v>298880400</v>
      </c>
      <c r="S686" s="5" t="s">
        <v>130</v>
      </c>
      <c r="T686" s="5" t="s">
        <v>131</v>
      </c>
      <c r="U686" s="5" t="s">
        <v>132</v>
      </c>
      <c r="V686" s="5" t="s">
        <v>133</v>
      </c>
      <c r="W686" s="5" t="s">
        <v>134</v>
      </c>
      <c r="X686" s="5" t="s">
        <v>135</v>
      </c>
      <c r="Y686" s="5" t="s">
        <v>136</v>
      </c>
      <c r="Z686" s="5" t="s">
        <v>5620</v>
      </c>
    </row>
    <row r="687" spans="1:26" ht="15.75">
      <c r="A687" s="5" t="s">
        <v>5621</v>
      </c>
      <c r="B687" s="5" t="s">
        <v>5622</v>
      </c>
      <c r="C687" s="5" t="str">
        <f>LEFT(Table1[[#This Row],[product_name]], 27)</f>
        <v>Classmate Soft Cover 6 Subj</v>
      </c>
      <c r="D687" s="5" t="s">
        <v>5623</v>
      </c>
      <c r="E687" s="5" t="str">
        <f>TRIM(LEFT(Table1[[#This Row],[category]], FIND("|", Table1[[#This Row],[category]]) - 1))</f>
        <v>OfficeProducts</v>
      </c>
      <c r="F687" s="5" t="str">
        <f>TRIM(MID(Table1[[#This Row],[category]], FIND("|", Table1[[#This Row],[category]]) + 1, FIND("|", Table1[[#This Row],[category]], FIND("|", Table1[[#This Row],[category]]) + 1) - FIND("|", Table1[[#This Row],[category]]) - 1))</f>
        <v>OfficePaperProducts</v>
      </c>
      <c r="G687" s="5" t="str">
        <f>TRIM(MID(Table1[[#This Row],[category]], FIND("|", Table1[[#This Row],[category]], FIND("|", Table1[[#This Row],[category]]) + 1) + 1, FIND("|", Table1[[#This Row],[category]], FIND("|", Table1[[#This Row],[category]], FIND("|", Table1[[#This Row],[category]]) + 1) + 1) - FIND("|", Table1[[#This Row],[category]], FIND("|", Table1[[#This Row],[category]]) + 1) - 1))</f>
        <v>Paper</v>
      </c>
      <c r="H687" s="5">
        <v>157</v>
      </c>
      <c r="I687" s="6">
        <v>160</v>
      </c>
      <c r="J687" s="7">
        <v>0.02</v>
      </c>
      <c r="K687" s="7" t="str">
        <f>IF(Table1[[#This Row],[discount_percentage]]&gt;=50%, "YES", "NO")</f>
        <v>NO</v>
      </c>
      <c r="L687" s="7" t="str">
        <f>IF(Table1[[#This Row],[discount_percentage]]&lt;20%, "&lt;20%", IF(Table1[[#This Row],[discount_percentage]]&lt;=40%, "20%-40%", IF(Table1[[#This Row],[discount_percentage]]&lt;=60%, "41%-60%", IF(Table1[[#This Row],[discount_percentage]]&lt;=80%, "61%-80%", "&gt;80%"))))</f>
        <v>&lt;20%</v>
      </c>
      <c r="M687" s="7" t="str">
        <f>IF(Table1[[#This Row],[discounted_price]]&lt;200, "&lt;200", IF(Table1[[#This Row],[discounted_price]]&lt;=500, "200-500", "&gt;500"))</f>
        <v>&lt;200</v>
      </c>
      <c r="N687" s="5">
        <v>4.5</v>
      </c>
      <c r="O687" s="8">
        <v>8618</v>
      </c>
      <c r="P687" s="9" t="str">
        <f>IF(Table1[[#This Row],[rating_count]]&gt;1000, "More than 1000", "Fewer than 1000")</f>
        <v>More than 1000</v>
      </c>
      <c r="Q687" s="8">
        <f>IFERROR( VALUE(Table1[[#This Row],[rating]]) * VALUE((Table1[[#This Row],[rating_count]]/1000)), 0)</f>
        <v>38.780999999999999</v>
      </c>
      <c r="R687" s="6">
        <f>IFERROR( VALUE(Table1[[#This Row],[actual_price]]) * VALUE(Table1[[#This Row],[rating_count]]), 0)</f>
        <v>1378880</v>
      </c>
      <c r="S687" s="5" t="s">
        <v>5624</v>
      </c>
      <c r="T687" s="5" t="s">
        <v>5625</v>
      </c>
      <c r="U687" s="5" t="s">
        <v>5626</v>
      </c>
      <c r="V687" s="5" t="s">
        <v>5627</v>
      </c>
      <c r="W687" s="5" t="s">
        <v>5628</v>
      </c>
      <c r="X687" s="5" t="s">
        <v>5629</v>
      </c>
      <c r="Y687" s="5" t="s">
        <v>5630</v>
      </c>
      <c r="Z687" s="5" t="s">
        <v>5631</v>
      </c>
    </row>
    <row r="688" spans="1:26" ht="15.75">
      <c r="A688" s="5" t="s">
        <v>3693</v>
      </c>
      <c r="B688" s="5" t="s">
        <v>3694</v>
      </c>
      <c r="C688" s="5" t="str">
        <f>LEFT(Table1[[#This Row],[product_name]], 27)</f>
        <v>HP 32GB Class 10 MicroSD Me</v>
      </c>
      <c r="D688" s="5" t="s">
        <v>3024</v>
      </c>
      <c r="E688" s="5" t="str">
        <f>TRIM(LEFT(Table1[[#This Row],[category]], FIND("|", Table1[[#This Row],[category]]) - 1))</f>
        <v>Electronics</v>
      </c>
      <c r="F688" s="5" t="str">
        <f>TRIM(MID(Table1[[#This Row],[category]], FIND("|", Table1[[#This Row],[category]]) + 1, FIND("|", Table1[[#This Row],[category]], FIND("|", Table1[[#This Row],[category]]) + 1) - FIND("|", Table1[[#This Row],[category]]) - 1))</f>
        <v>Accessories</v>
      </c>
      <c r="G688" s="5" t="str">
        <f>TRIM(MID(Table1[[#This Row],[category]], FIND("|", Table1[[#This Row],[category]], FIND("|", Table1[[#This Row],[category]]) + 1) + 1, FIND("|", Table1[[#This Row],[category]], FIND("|", Table1[[#This Row],[category]], FIND("|", Table1[[#This Row],[category]]) + 1) + 1) - FIND("|", Table1[[#This Row],[category]], FIND("|", Table1[[#This Row],[category]]) + 1) - 1))</f>
        <v>MemoryCards</v>
      </c>
      <c r="H688" s="5">
        <v>369</v>
      </c>
      <c r="I688" s="6">
        <v>1600</v>
      </c>
      <c r="J688" s="7">
        <v>0.77</v>
      </c>
      <c r="K688" s="7" t="str">
        <f>IF(Table1[[#This Row],[discount_percentage]]&gt;=50%, "YES", "NO")</f>
        <v>YES</v>
      </c>
      <c r="L688" s="7" t="str">
        <f>IF(Table1[[#This Row],[discount_percentage]]&lt;20%, "&lt;20%", IF(Table1[[#This Row],[discount_percentage]]&lt;=40%, "20%-40%", IF(Table1[[#This Row],[discount_percentage]]&lt;=60%, "41%-60%", IF(Table1[[#This Row],[discount_percentage]]&lt;=80%, "61%-80%", "&gt;80%"))))</f>
        <v>61%-80%</v>
      </c>
      <c r="M688" s="7" t="str">
        <f>IF(Table1[[#This Row],[discounted_price]]&lt;200, "&lt;200", IF(Table1[[#This Row],[discounted_price]]&lt;=500, "200-500", "&gt;500"))</f>
        <v>200-500</v>
      </c>
      <c r="N688" s="5">
        <v>4</v>
      </c>
      <c r="O688" s="8">
        <v>32625</v>
      </c>
      <c r="P688" s="9" t="str">
        <f>IF(Table1[[#This Row],[rating_count]]&gt;1000, "More than 1000", "Fewer than 1000")</f>
        <v>More than 1000</v>
      </c>
      <c r="Q688" s="8">
        <f>IFERROR( VALUE(Table1[[#This Row],[rating]]) * VALUE((Table1[[#This Row],[rating_count]]/1000)), 0)</f>
        <v>130.5</v>
      </c>
      <c r="R688" s="6">
        <f>IFERROR( VALUE(Table1[[#This Row],[actual_price]]) * VALUE(Table1[[#This Row],[rating_count]]), 0)</f>
        <v>52200000</v>
      </c>
      <c r="S688" s="5" t="s">
        <v>5632</v>
      </c>
      <c r="T688" s="5" t="s">
        <v>3696</v>
      </c>
      <c r="U688" s="5" t="s">
        <v>3697</v>
      </c>
      <c r="V688" s="5" t="s">
        <v>3698</v>
      </c>
      <c r="W688" s="5" t="s">
        <v>3699</v>
      </c>
      <c r="X688" s="5" t="s">
        <v>3700</v>
      </c>
      <c r="Y688" s="5" t="s">
        <v>5633</v>
      </c>
      <c r="Z688" s="5" t="s">
        <v>5634</v>
      </c>
    </row>
    <row r="689" spans="1:26" ht="15.75">
      <c r="A689" s="5" t="s">
        <v>5635</v>
      </c>
      <c r="B689" s="5" t="s">
        <v>5636</v>
      </c>
      <c r="C689" s="5" t="str">
        <f>LEFT(Table1[[#This Row],[product_name]], 27)</f>
        <v>HP 150 Wireless USB Mouse w</v>
      </c>
      <c r="D689" s="5" t="s">
        <v>4845</v>
      </c>
      <c r="E689" s="5" t="str">
        <f>TRIM(LEFT(Table1[[#This Row],[category]], FIND("|", Table1[[#This Row],[category]]) - 1))</f>
        <v>Computers&amp;Accessories</v>
      </c>
      <c r="F689" s="5" t="str">
        <f>TRIM(MID(Table1[[#This Row],[category]], FIND("|", Table1[[#This Row],[category]]) + 1, FIND("|", Table1[[#This Row],[category]], FIND("|", Table1[[#This Row],[category]]) + 1) - FIND("|", Table1[[#This Row],[category]]) - 1))</f>
        <v>Accessories&amp;Peripherals</v>
      </c>
      <c r="G689"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89" s="5">
        <v>599</v>
      </c>
      <c r="I689" s="6">
        <v>899</v>
      </c>
      <c r="J689" s="7">
        <v>0.33</v>
      </c>
      <c r="K689" s="7" t="str">
        <f>IF(Table1[[#This Row],[discount_percentage]]&gt;=50%, "YES", "NO")</f>
        <v>NO</v>
      </c>
      <c r="L689" s="7" t="str">
        <f>IF(Table1[[#This Row],[discount_percentage]]&lt;20%, "&lt;20%", IF(Table1[[#This Row],[discount_percentage]]&lt;=40%, "20%-40%", IF(Table1[[#This Row],[discount_percentage]]&lt;=60%, "41%-60%", IF(Table1[[#This Row],[discount_percentage]]&lt;=80%, "61%-80%", "&gt;80%"))))</f>
        <v>20%-40%</v>
      </c>
      <c r="M689" s="7" t="str">
        <f>IF(Table1[[#This Row],[discounted_price]]&lt;200, "&lt;200", IF(Table1[[#This Row],[discounted_price]]&lt;=500, "200-500", "&gt;500"))</f>
        <v>&gt;500</v>
      </c>
      <c r="N689" s="5">
        <v>4</v>
      </c>
      <c r="O689" s="8">
        <v>4018</v>
      </c>
      <c r="P689" s="9" t="str">
        <f>IF(Table1[[#This Row],[rating_count]]&gt;1000, "More than 1000", "Fewer than 1000")</f>
        <v>More than 1000</v>
      </c>
      <c r="Q689" s="8">
        <f>IFERROR( VALUE(Table1[[#This Row],[rating]]) * VALUE((Table1[[#This Row],[rating_count]]/1000)), 0)</f>
        <v>16.071999999999999</v>
      </c>
      <c r="R689" s="6">
        <f>IFERROR( VALUE(Table1[[#This Row],[actual_price]]) * VALUE(Table1[[#This Row],[rating_count]]), 0)</f>
        <v>3612182</v>
      </c>
      <c r="S689" s="5" t="s">
        <v>5637</v>
      </c>
      <c r="T689" s="5" t="s">
        <v>5638</v>
      </c>
      <c r="U689" s="5" t="s">
        <v>5639</v>
      </c>
      <c r="V689" s="5" t="s">
        <v>5640</v>
      </c>
      <c r="W689" s="5" t="s">
        <v>5641</v>
      </c>
      <c r="X689" s="5" t="s">
        <v>5642</v>
      </c>
      <c r="Y689" s="5" t="s">
        <v>5643</v>
      </c>
      <c r="Z689" s="5" t="s">
        <v>5644</v>
      </c>
    </row>
    <row r="690" spans="1:26" ht="15.75">
      <c r="A690" s="5" t="s">
        <v>5645</v>
      </c>
      <c r="B690" s="5" t="s">
        <v>5646</v>
      </c>
      <c r="C690" s="5" t="str">
        <f>LEFT(Table1[[#This Row],[product_name]], 27)</f>
        <v>Duracell Rechargeable AA 13</v>
      </c>
      <c r="D690" s="5" t="s">
        <v>5647</v>
      </c>
      <c r="E690" s="5" t="str">
        <f>TRIM(LEFT(Table1[[#This Row],[category]], FIND("|", Table1[[#This Row],[category]]) - 1))</f>
        <v>Electronics</v>
      </c>
      <c r="F690" s="5" t="str">
        <f>TRIM(MID(Table1[[#This Row],[category]], FIND("|", Table1[[#This Row],[category]]) + 1, FIND("|", Table1[[#This Row],[category]], FIND("|", Table1[[#This Row],[category]]) + 1) - FIND("|", Table1[[#This Row],[category]]) - 1))</f>
        <v>GeneralPurposeBatteries&amp;BatteryChargers</v>
      </c>
      <c r="G690" s="5" t="e">
        <f>TRIM(MID(Table1[[#This Row],[category]], FIND("|", Table1[[#This Row],[category]], FIND("|", Table1[[#This Row],[category]]) + 1) + 1, FIND("|", Table1[[#This Row],[category]], FIND("|", Table1[[#This Row],[category]], FIND("|", Table1[[#This Row],[category]]) + 1) + 1) - FIND("|", Table1[[#This Row],[category]], FIND("|", Table1[[#This Row],[category]]) + 1) - 1))</f>
        <v>#VALUE!</v>
      </c>
      <c r="H690" s="5">
        <v>479</v>
      </c>
      <c r="I690" s="6">
        <v>599</v>
      </c>
      <c r="J690" s="7">
        <v>0.2</v>
      </c>
      <c r="K690" s="7" t="str">
        <f>IF(Table1[[#This Row],[discount_percentage]]&gt;=50%, "YES", "NO")</f>
        <v>NO</v>
      </c>
      <c r="L690" s="7" t="str">
        <f>IF(Table1[[#This Row],[discount_percentage]]&lt;20%, "&lt;20%", IF(Table1[[#This Row],[discount_percentage]]&lt;=40%, "20%-40%", IF(Table1[[#This Row],[discount_percentage]]&lt;=60%, "41%-60%", IF(Table1[[#This Row],[discount_percentage]]&lt;=80%, "61%-80%", "&gt;80%"))))</f>
        <v>20%-40%</v>
      </c>
      <c r="M690" s="7" t="str">
        <f>IF(Table1[[#This Row],[discounted_price]]&lt;200, "&lt;200", IF(Table1[[#This Row],[discounted_price]]&lt;=500, "200-500", "&gt;500"))</f>
        <v>200-500</v>
      </c>
      <c r="N690" s="5">
        <v>4.3</v>
      </c>
      <c r="O690" s="8">
        <v>11687</v>
      </c>
      <c r="P690" s="9" t="str">
        <f>IF(Table1[[#This Row],[rating_count]]&gt;1000, "More than 1000", "Fewer than 1000")</f>
        <v>More than 1000</v>
      </c>
      <c r="Q690" s="8">
        <f>IFERROR( VALUE(Table1[[#This Row],[rating]]) * VALUE((Table1[[#This Row],[rating_count]]/1000)), 0)</f>
        <v>50.254099999999994</v>
      </c>
      <c r="R690" s="6">
        <f>IFERROR( VALUE(Table1[[#This Row],[actual_price]]) * VALUE(Table1[[#This Row],[rating_count]]), 0)</f>
        <v>7000513</v>
      </c>
      <c r="S690" s="5" t="s">
        <v>5648</v>
      </c>
      <c r="T690" s="5" t="s">
        <v>5649</v>
      </c>
      <c r="U690" s="5" t="s">
        <v>5650</v>
      </c>
      <c r="V690" s="5" t="s">
        <v>5651</v>
      </c>
      <c r="W690" s="5" t="s">
        <v>5652</v>
      </c>
      <c r="X690" s="5" t="s">
        <v>5653</v>
      </c>
      <c r="Y690" s="5" t="s">
        <v>5654</v>
      </c>
      <c r="Z690" s="5" t="s">
        <v>5655</v>
      </c>
    </row>
    <row r="691" spans="1:26" ht="15.75">
      <c r="A691" s="5" t="s">
        <v>138</v>
      </c>
      <c r="B691" s="5" t="s">
        <v>139</v>
      </c>
      <c r="C691" s="5" t="str">
        <f>LEFT(Table1[[#This Row],[product_name]], 27)</f>
        <v>Portronics Konnect CL 20W P</v>
      </c>
      <c r="D691" s="5" t="s">
        <v>18</v>
      </c>
      <c r="E691" s="5" t="str">
        <f>TRIM(LEFT(Table1[[#This Row],[category]], FIND("|", Table1[[#This Row],[category]]) - 1))</f>
        <v>Computers&amp;Accessories</v>
      </c>
      <c r="F691" s="5" t="str">
        <f>TRIM(MID(Table1[[#This Row],[category]], FIND("|", Table1[[#This Row],[category]]) + 1, FIND("|", Table1[[#This Row],[category]], FIND("|", Table1[[#This Row],[category]]) + 1) - FIND("|", Table1[[#This Row],[category]]) - 1))</f>
        <v>Accessories&amp;Peripherals</v>
      </c>
      <c r="G69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91" s="5">
        <v>350</v>
      </c>
      <c r="I691" s="6">
        <v>899</v>
      </c>
      <c r="J691" s="7">
        <v>0.61</v>
      </c>
      <c r="K691" s="7" t="str">
        <f>IF(Table1[[#This Row],[discount_percentage]]&gt;=50%, "YES", "NO")</f>
        <v>YES</v>
      </c>
      <c r="L691" s="7" t="str">
        <f>IF(Table1[[#This Row],[discount_percentage]]&lt;20%, "&lt;20%", IF(Table1[[#This Row],[discount_percentage]]&lt;=40%, "20%-40%", IF(Table1[[#This Row],[discount_percentage]]&lt;=60%, "41%-60%", IF(Table1[[#This Row],[discount_percentage]]&lt;=80%, "61%-80%", "&gt;80%"))))</f>
        <v>61%-80%</v>
      </c>
      <c r="M691" s="7" t="str">
        <f>IF(Table1[[#This Row],[discounted_price]]&lt;200, "&lt;200", IF(Table1[[#This Row],[discounted_price]]&lt;=500, "200-500", "&gt;500"))</f>
        <v>200-500</v>
      </c>
      <c r="N691" s="5">
        <v>4.2</v>
      </c>
      <c r="O691" s="8">
        <v>2262</v>
      </c>
      <c r="P691" s="9" t="str">
        <f>IF(Table1[[#This Row],[rating_count]]&gt;1000, "More than 1000", "Fewer than 1000")</f>
        <v>More than 1000</v>
      </c>
      <c r="Q691" s="8">
        <f>IFERROR( VALUE(Table1[[#This Row],[rating]]) * VALUE((Table1[[#This Row],[rating_count]]/1000)), 0)</f>
        <v>9.5004000000000008</v>
      </c>
      <c r="R691" s="6">
        <f>IFERROR( VALUE(Table1[[#This Row],[actual_price]]) * VALUE(Table1[[#This Row],[rating_count]]), 0)</f>
        <v>2033538</v>
      </c>
      <c r="S691" s="5" t="s">
        <v>140</v>
      </c>
      <c r="T691" s="5" t="s">
        <v>141</v>
      </c>
      <c r="U691" s="5" t="s">
        <v>142</v>
      </c>
      <c r="V691" s="5" t="s">
        <v>143</v>
      </c>
      <c r="W691" s="5" t="s">
        <v>144</v>
      </c>
      <c r="X691" s="5" t="s">
        <v>145</v>
      </c>
      <c r="Y691" s="5" t="s">
        <v>146</v>
      </c>
      <c r="Z691" s="5" t="s">
        <v>5656</v>
      </c>
    </row>
    <row r="692" spans="1:26" ht="15.75">
      <c r="A692" s="5" t="s">
        <v>5657</v>
      </c>
      <c r="B692" s="5" t="s">
        <v>5658</v>
      </c>
      <c r="C692" s="5" t="str">
        <f>LEFT(Table1[[#This Row],[product_name]], 27)</f>
        <v>boAt Airdopes 181 in-Ear Tr</v>
      </c>
      <c r="D692" s="5" t="s">
        <v>3066</v>
      </c>
      <c r="E692" s="5" t="str">
        <f>TRIM(LEFT(Table1[[#This Row],[category]], FIND("|", Table1[[#This Row],[category]]) - 1))</f>
        <v>Electronics</v>
      </c>
      <c r="F692" s="5" t="str">
        <f>TRIM(MID(Table1[[#This Row],[category]], FIND("|", Table1[[#This Row],[category]]) + 1, FIND("|", Table1[[#This Row],[category]], FIND("|", Table1[[#This Row],[category]]) + 1) - FIND("|", Table1[[#This Row],[category]]) - 1))</f>
        <v>Headphones,Earbuds&amp;Accessories</v>
      </c>
      <c r="G692" s="5" t="str">
        <f>TRIM(MID(Table1[[#This Row],[category]], FIND("|", Table1[[#This Row],[category]], FIND("|", Table1[[#This Row],[category]]) + 1) + 1, FIND("|", Table1[[#This Row],[category]], FIND("|", Table1[[#This Row],[category]], FIND("|", Table1[[#This Row],[category]]) + 1) + 1) - FIND("|", Table1[[#This Row],[category]], FIND("|", Table1[[#This Row],[category]]) + 1) - 1))</f>
        <v>Headphones</v>
      </c>
      <c r="H692" s="6">
        <v>1598</v>
      </c>
      <c r="I692" s="6">
        <v>2990</v>
      </c>
      <c r="J692" s="7">
        <v>0.47</v>
      </c>
      <c r="K692" s="7" t="str">
        <f>IF(Table1[[#This Row],[discount_percentage]]&gt;=50%, "YES", "NO")</f>
        <v>NO</v>
      </c>
      <c r="L692" s="7" t="str">
        <f>IF(Table1[[#This Row],[discount_percentage]]&lt;20%, "&lt;20%", IF(Table1[[#This Row],[discount_percentage]]&lt;=40%, "20%-40%", IF(Table1[[#This Row],[discount_percentage]]&lt;=60%, "41%-60%", IF(Table1[[#This Row],[discount_percentage]]&lt;=80%, "61%-80%", "&gt;80%"))))</f>
        <v>41%-60%</v>
      </c>
      <c r="M692" s="7" t="str">
        <f>IF(Table1[[#This Row],[discounted_price]]&lt;200, "&lt;200", IF(Table1[[#This Row],[discounted_price]]&lt;=500, "200-500", "&gt;500"))</f>
        <v>&gt;500</v>
      </c>
      <c r="N692" s="5">
        <v>3.8</v>
      </c>
      <c r="O692" s="8">
        <v>11015</v>
      </c>
      <c r="P692" s="9" t="str">
        <f>IF(Table1[[#This Row],[rating_count]]&gt;1000, "More than 1000", "Fewer than 1000")</f>
        <v>More than 1000</v>
      </c>
      <c r="Q692" s="8">
        <f>IFERROR( VALUE(Table1[[#This Row],[rating]]) * VALUE((Table1[[#This Row],[rating_count]]/1000)), 0)</f>
        <v>41.856999999999999</v>
      </c>
      <c r="R692" s="6">
        <f>IFERROR( VALUE(Table1[[#This Row],[actual_price]]) * VALUE(Table1[[#This Row],[rating_count]]), 0)</f>
        <v>32934850</v>
      </c>
      <c r="S692" s="5" t="s">
        <v>5659</v>
      </c>
      <c r="T692" s="5" t="s">
        <v>5660</v>
      </c>
      <c r="U692" s="5" t="s">
        <v>5661</v>
      </c>
      <c r="V692" s="5" t="s">
        <v>5662</v>
      </c>
      <c r="W692" s="5" t="s">
        <v>5663</v>
      </c>
      <c r="X692" s="5" t="s">
        <v>5664</v>
      </c>
      <c r="Y692" s="5" t="s">
        <v>5665</v>
      </c>
      <c r="Z692" s="5" t="s">
        <v>5666</v>
      </c>
    </row>
    <row r="693" spans="1:26" ht="15.75">
      <c r="A693" s="5" t="s">
        <v>5667</v>
      </c>
      <c r="B693" s="5" t="s">
        <v>5668</v>
      </c>
      <c r="C693" s="5" t="str">
        <f>LEFT(Table1[[#This Row],[product_name]], 27)</f>
        <v>TP-Link USB Bluetooth Adapt</v>
      </c>
      <c r="D693" s="5" t="s">
        <v>5669</v>
      </c>
      <c r="E693" s="5" t="str">
        <f>TRIM(LEFT(Table1[[#This Row],[category]], FIND("|", Table1[[#This Row],[category]]) - 1))</f>
        <v>Computers&amp;Accessories</v>
      </c>
      <c r="F693" s="5" t="str">
        <f>TRIM(MID(Table1[[#This Row],[category]], FIND("|", Table1[[#This Row],[category]]) + 1, FIND("|", Table1[[#This Row],[category]], FIND("|", Table1[[#This Row],[category]]) + 1) - FIND("|", Table1[[#This Row],[category]]) - 1))</f>
        <v>NetworkingDevices</v>
      </c>
      <c r="G693"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693" s="5">
        <v>599</v>
      </c>
      <c r="I693" s="6">
        <v>899</v>
      </c>
      <c r="J693" s="7">
        <v>0.33</v>
      </c>
      <c r="K693" s="7" t="str">
        <f>IF(Table1[[#This Row],[discount_percentage]]&gt;=50%, "YES", "NO")</f>
        <v>NO</v>
      </c>
      <c r="L693" s="7" t="str">
        <f>IF(Table1[[#This Row],[discount_percentage]]&lt;20%, "&lt;20%", IF(Table1[[#This Row],[discount_percentage]]&lt;=40%, "20%-40%", IF(Table1[[#This Row],[discount_percentage]]&lt;=60%, "41%-60%", IF(Table1[[#This Row],[discount_percentage]]&lt;=80%, "61%-80%", "&gt;80%"))))</f>
        <v>20%-40%</v>
      </c>
      <c r="M693" s="7" t="str">
        <f>IF(Table1[[#This Row],[discounted_price]]&lt;200, "&lt;200", IF(Table1[[#This Row],[discounted_price]]&lt;=500, "200-500", "&gt;500"))</f>
        <v>&gt;500</v>
      </c>
      <c r="N693" s="5">
        <v>4.3</v>
      </c>
      <c r="O693" s="8">
        <v>95116</v>
      </c>
      <c r="P693" s="9" t="str">
        <f>IF(Table1[[#This Row],[rating_count]]&gt;1000, "More than 1000", "Fewer than 1000")</f>
        <v>More than 1000</v>
      </c>
      <c r="Q693" s="8">
        <f>IFERROR( VALUE(Table1[[#This Row],[rating]]) * VALUE((Table1[[#This Row],[rating_count]]/1000)), 0)</f>
        <v>408.99879999999996</v>
      </c>
      <c r="R693" s="6">
        <f>IFERROR( VALUE(Table1[[#This Row],[actual_price]]) * VALUE(Table1[[#This Row],[rating_count]]), 0)</f>
        <v>85509284</v>
      </c>
      <c r="S693" s="5" t="s">
        <v>5670</v>
      </c>
      <c r="T693" s="5" t="s">
        <v>5671</v>
      </c>
      <c r="U693" s="5" t="s">
        <v>5672</v>
      </c>
      <c r="V693" s="5" t="s">
        <v>5673</v>
      </c>
      <c r="W693" s="5" t="s">
        <v>5674</v>
      </c>
      <c r="X693" s="5" t="s">
        <v>5675</v>
      </c>
      <c r="Y693" s="5" t="s">
        <v>5676</v>
      </c>
      <c r="Z693" s="5" t="s">
        <v>5677</v>
      </c>
    </row>
    <row r="694" spans="1:26" ht="15.75">
      <c r="A694" s="5" t="s">
        <v>148</v>
      </c>
      <c r="B694" s="5" t="s">
        <v>149</v>
      </c>
      <c r="C694" s="5" t="str">
        <f>LEFT(Table1[[#This Row],[product_name]], 27)</f>
        <v>Portronics Konnect L 1.2M P</v>
      </c>
      <c r="D694" s="5" t="s">
        <v>18</v>
      </c>
      <c r="E694" s="5" t="str">
        <f>TRIM(LEFT(Table1[[#This Row],[category]], FIND("|", Table1[[#This Row],[category]]) - 1))</f>
        <v>Computers&amp;Accessories</v>
      </c>
      <c r="F694" s="5" t="str">
        <f>TRIM(MID(Table1[[#This Row],[category]], FIND("|", Table1[[#This Row],[category]]) + 1, FIND("|", Table1[[#This Row],[category]], FIND("|", Table1[[#This Row],[category]]) + 1) - FIND("|", Table1[[#This Row],[category]]) - 1))</f>
        <v>Accessories&amp;Peripherals</v>
      </c>
      <c r="G69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94" s="5">
        <v>159</v>
      </c>
      <c r="I694" s="6">
        <v>399</v>
      </c>
      <c r="J694" s="7">
        <v>0.6</v>
      </c>
      <c r="K694" s="7" t="str">
        <f>IF(Table1[[#This Row],[discount_percentage]]&gt;=50%, "YES", "NO")</f>
        <v>YES</v>
      </c>
      <c r="L694" s="7" t="str">
        <f>IF(Table1[[#This Row],[discount_percentage]]&lt;20%, "&lt;20%", IF(Table1[[#This Row],[discount_percentage]]&lt;=40%, "20%-40%", IF(Table1[[#This Row],[discount_percentage]]&lt;=60%, "41%-60%", IF(Table1[[#This Row],[discount_percentage]]&lt;=80%, "61%-80%", "&gt;80%"))))</f>
        <v>41%-60%</v>
      </c>
      <c r="M694" s="7" t="str">
        <f>IF(Table1[[#This Row],[discounted_price]]&lt;200, "&lt;200", IF(Table1[[#This Row],[discounted_price]]&lt;=500, "200-500", "&gt;500"))</f>
        <v>&lt;200</v>
      </c>
      <c r="N694" s="5">
        <v>4.0999999999999996</v>
      </c>
      <c r="O694" s="8">
        <v>4768</v>
      </c>
      <c r="P694" s="9" t="str">
        <f>IF(Table1[[#This Row],[rating_count]]&gt;1000, "More than 1000", "Fewer than 1000")</f>
        <v>More than 1000</v>
      </c>
      <c r="Q694" s="8">
        <f>IFERROR( VALUE(Table1[[#This Row],[rating]]) * VALUE((Table1[[#This Row],[rating_count]]/1000)), 0)</f>
        <v>19.548799999999996</v>
      </c>
      <c r="R694" s="6">
        <f>IFERROR( VALUE(Table1[[#This Row],[actual_price]]) * VALUE(Table1[[#This Row],[rating_count]]), 0)</f>
        <v>1902432</v>
      </c>
      <c r="S694" s="5" t="s">
        <v>59</v>
      </c>
      <c r="T694" s="5" t="s">
        <v>150</v>
      </c>
      <c r="U694" s="5" t="s">
        <v>151</v>
      </c>
      <c r="V694" s="5" t="s">
        <v>152</v>
      </c>
      <c r="W694" s="5" t="s">
        <v>153</v>
      </c>
      <c r="X694" s="5" t="s">
        <v>154</v>
      </c>
      <c r="Y694" s="5" t="s">
        <v>155</v>
      </c>
      <c r="Z694" s="5" t="s">
        <v>5678</v>
      </c>
    </row>
    <row r="695" spans="1:26" ht="15.75">
      <c r="A695" s="5" t="s">
        <v>5679</v>
      </c>
      <c r="B695" s="5" t="s">
        <v>5680</v>
      </c>
      <c r="C695" s="5" t="str">
        <f>LEFT(Table1[[#This Row],[product_name]], 27)</f>
        <v>SanDisk Ultra Dual Drive Lu</v>
      </c>
      <c r="D695" s="5" t="s">
        <v>4834</v>
      </c>
      <c r="E695" s="5" t="str">
        <f>TRIM(LEFT(Table1[[#This Row],[category]], FIND("|", Table1[[#This Row],[category]]) - 1))</f>
        <v>Computers&amp;Accessories</v>
      </c>
      <c r="F695" s="5" t="str">
        <f>TRIM(MID(Table1[[#This Row],[category]], FIND("|", Table1[[#This Row],[category]]) + 1, FIND("|", Table1[[#This Row],[category]], FIND("|", Table1[[#This Row],[category]]) + 1) - FIND("|", Table1[[#This Row],[category]]) - 1))</f>
        <v>ExternalDevices&amp;DataStorage</v>
      </c>
      <c r="G695" s="5" t="e">
        <f>TRIM(MID(Table1[[#This Row],[category]], FIND("|", Table1[[#This Row],[category]], FIND("|", Table1[[#This Row],[category]]) + 1) + 1, FIND("|", Table1[[#This Row],[category]], FIND("|", Table1[[#This Row],[category]], FIND("|", Table1[[#This Row],[category]]) + 1) + 1) - FIND("|", Table1[[#This Row],[category]], FIND("|", Table1[[#This Row],[category]]) + 1) - 1))</f>
        <v>#VALUE!</v>
      </c>
      <c r="H695" s="6">
        <v>1299</v>
      </c>
      <c r="I695" s="6">
        <v>3000</v>
      </c>
      <c r="J695" s="7">
        <v>0.56999999999999995</v>
      </c>
      <c r="K695" s="7" t="str">
        <f>IF(Table1[[#This Row],[discount_percentage]]&gt;=50%, "YES", "NO")</f>
        <v>YES</v>
      </c>
      <c r="L695" s="7" t="str">
        <f>IF(Table1[[#This Row],[discount_percentage]]&lt;20%, "&lt;20%", IF(Table1[[#This Row],[discount_percentage]]&lt;=40%, "20%-40%", IF(Table1[[#This Row],[discount_percentage]]&lt;=60%, "41%-60%", IF(Table1[[#This Row],[discount_percentage]]&lt;=80%, "61%-80%", "&gt;80%"))))</f>
        <v>41%-60%</v>
      </c>
      <c r="M695" s="7" t="str">
        <f>IF(Table1[[#This Row],[discounted_price]]&lt;200, "&lt;200", IF(Table1[[#This Row],[discounted_price]]&lt;=500, "200-500", "&gt;500"))</f>
        <v>&gt;500</v>
      </c>
      <c r="N695" s="5">
        <v>4.3</v>
      </c>
      <c r="O695" s="8">
        <v>23022</v>
      </c>
      <c r="P695" s="9" t="str">
        <f>IF(Table1[[#This Row],[rating_count]]&gt;1000, "More than 1000", "Fewer than 1000")</f>
        <v>More than 1000</v>
      </c>
      <c r="Q695" s="8">
        <f>IFERROR( VALUE(Table1[[#This Row],[rating]]) * VALUE((Table1[[#This Row],[rating_count]]/1000)), 0)</f>
        <v>98.994599999999991</v>
      </c>
      <c r="R695" s="6">
        <f>IFERROR( VALUE(Table1[[#This Row],[actual_price]]) * VALUE(Table1[[#This Row],[rating_count]]), 0)</f>
        <v>69066000</v>
      </c>
      <c r="S695" s="5" t="s">
        <v>5681</v>
      </c>
      <c r="T695" s="5" t="s">
        <v>5682</v>
      </c>
      <c r="U695" s="5" t="s">
        <v>5683</v>
      </c>
      <c r="V695" s="5" t="s">
        <v>5684</v>
      </c>
      <c r="W695" s="5" t="s">
        <v>5685</v>
      </c>
      <c r="X695" s="5" t="s">
        <v>5686</v>
      </c>
      <c r="Y695" s="5" t="s">
        <v>5687</v>
      </c>
      <c r="Z695" s="5" t="s">
        <v>5688</v>
      </c>
    </row>
    <row r="696" spans="1:26" ht="15.75">
      <c r="A696" s="5" t="s">
        <v>3786</v>
      </c>
      <c r="B696" s="5" t="s">
        <v>3787</v>
      </c>
      <c r="C696" s="5" t="str">
        <f>LEFT(Table1[[#This Row],[product_name]], 27)</f>
        <v>Noise ColorFit Pulse Smartw</v>
      </c>
      <c r="D696" s="5" t="s">
        <v>2948</v>
      </c>
      <c r="E696" s="5" t="str">
        <f>TRIM(LEFT(Table1[[#This Row],[category]], FIND("|", Table1[[#This Row],[category]]) - 1))</f>
        <v>Electronics</v>
      </c>
      <c r="F696" s="5" t="str">
        <f>TRIM(MID(Table1[[#This Row],[category]], FIND("|", Table1[[#This Row],[category]]) + 1, FIND("|", Table1[[#This Row],[category]], FIND("|", Table1[[#This Row],[category]]) + 1) - FIND("|", Table1[[#This Row],[category]]) - 1))</f>
        <v>WearableTechnology</v>
      </c>
      <c r="G696" s="5" t="e">
        <f>TRIM(MID(Table1[[#This Row],[category]], FIND("|", Table1[[#This Row],[category]], FIND("|", Table1[[#This Row],[category]]) + 1) + 1, FIND("|", Table1[[#This Row],[category]], FIND("|", Table1[[#This Row],[category]], FIND("|", Table1[[#This Row],[category]]) + 1) + 1) - FIND("|", Table1[[#This Row],[category]], FIND("|", Table1[[#This Row],[category]]) + 1) - 1))</f>
        <v>#VALUE!</v>
      </c>
      <c r="H696" s="6">
        <v>1599</v>
      </c>
      <c r="I696" s="6">
        <v>4999</v>
      </c>
      <c r="J696" s="7">
        <v>0.68</v>
      </c>
      <c r="K696" s="7" t="str">
        <f>IF(Table1[[#This Row],[discount_percentage]]&gt;=50%, "YES", "NO")</f>
        <v>YES</v>
      </c>
      <c r="L696" s="7" t="str">
        <f>IF(Table1[[#This Row],[discount_percentage]]&lt;20%, "&lt;20%", IF(Table1[[#This Row],[discount_percentage]]&lt;=40%, "20%-40%", IF(Table1[[#This Row],[discount_percentage]]&lt;=60%, "41%-60%", IF(Table1[[#This Row],[discount_percentage]]&lt;=80%, "61%-80%", "&gt;80%"))))</f>
        <v>61%-80%</v>
      </c>
      <c r="M696" s="7" t="str">
        <f>IF(Table1[[#This Row],[discounted_price]]&lt;200, "&lt;200", IF(Table1[[#This Row],[discounted_price]]&lt;=500, "200-500", "&gt;500"))</f>
        <v>&gt;500</v>
      </c>
      <c r="N696" s="5">
        <v>4</v>
      </c>
      <c r="O696" s="8">
        <v>67951</v>
      </c>
      <c r="P696" s="9" t="str">
        <f>IF(Table1[[#This Row],[rating_count]]&gt;1000, "More than 1000", "Fewer than 1000")</f>
        <v>More than 1000</v>
      </c>
      <c r="Q696" s="8">
        <f>IFERROR( VALUE(Table1[[#This Row],[rating]]) * VALUE((Table1[[#This Row],[rating_count]]/1000)), 0)</f>
        <v>271.80399999999997</v>
      </c>
      <c r="R696" s="6">
        <f>IFERROR( VALUE(Table1[[#This Row],[actual_price]]) * VALUE(Table1[[#This Row],[rating_count]]), 0)</f>
        <v>339687049</v>
      </c>
      <c r="S696" s="5" t="s">
        <v>3788</v>
      </c>
      <c r="T696" s="5" t="s">
        <v>5689</v>
      </c>
      <c r="U696" s="5" t="s">
        <v>5690</v>
      </c>
      <c r="V696" s="5" t="s">
        <v>5691</v>
      </c>
      <c r="W696" s="5" t="s">
        <v>5692</v>
      </c>
      <c r="X696" s="5" t="s">
        <v>5693</v>
      </c>
      <c r="Y696" s="5" t="s">
        <v>5694</v>
      </c>
      <c r="Z696" s="5" t="s">
        <v>5695</v>
      </c>
    </row>
    <row r="697" spans="1:26" ht="15.75">
      <c r="A697" s="5" t="s">
        <v>5696</v>
      </c>
      <c r="B697" s="5" t="s">
        <v>5697</v>
      </c>
      <c r="C697" s="5" t="str">
        <f>LEFT(Table1[[#This Row],[product_name]], 27)</f>
        <v>rts [2 Pack] Mini USB C Typ</v>
      </c>
      <c r="D697" s="5" t="s">
        <v>5698</v>
      </c>
      <c r="E697" s="5" t="str">
        <f>TRIM(LEFT(Table1[[#This Row],[category]], FIND("|", Table1[[#This Row],[category]]) - 1))</f>
        <v>Computers&amp;Accessories</v>
      </c>
      <c r="F697" s="5" t="str">
        <f>TRIM(MID(Table1[[#This Row],[category]], FIND("|", Table1[[#This Row],[category]]) + 1, FIND("|", Table1[[#This Row],[category]], FIND("|", Table1[[#This Row],[category]]) + 1) - FIND("|", Table1[[#This Row],[category]]) - 1))</f>
        <v>Accessories&amp;Peripherals</v>
      </c>
      <c r="G697" s="5" t="str">
        <f>TRIM(MID(Table1[[#This Row],[category]], FIND("|", Table1[[#This Row],[category]], FIND("|", Table1[[#This Row],[category]]) + 1) + 1, FIND("|", Table1[[#This Row],[category]], FIND("|", Table1[[#This Row],[category]], FIND("|", Table1[[#This Row],[category]]) + 1) + 1) - FIND("|", Table1[[#This Row],[category]], FIND("|", Table1[[#This Row],[category]]) + 1) - 1))</f>
        <v>Adapters</v>
      </c>
      <c r="H697" s="5">
        <v>294</v>
      </c>
      <c r="I697" s="6">
        <v>4999</v>
      </c>
      <c r="J697" s="7">
        <v>0.94</v>
      </c>
      <c r="K697" s="7" t="str">
        <f>IF(Table1[[#This Row],[discount_percentage]]&gt;=50%, "YES", "NO")</f>
        <v>YES</v>
      </c>
      <c r="L697" s="7" t="str">
        <f>IF(Table1[[#This Row],[discount_percentage]]&lt;20%, "&lt;20%", IF(Table1[[#This Row],[discount_percentage]]&lt;=40%, "20%-40%", IF(Table1[[#This Row],[discount_percentage]]&lt;=60%, "41%-60%", IF(Table1[[#This Row],[discount_percentage]]&lt;=80%, "61%-80%", "&gt;80%"))))</f>
        <v>&gt;80%</v>
      </c>
      <c r="M697" s="7" t="str">
        <f>IF(Table1[[#This Row],[discounted_price]]&lt;200, "&lt;200", IF(Table1[[#This Row],[discounted_price]]&lt;=500, "200-500", "&gt;500"))</f>
        <v>200-500</v>
      </c>
      <c r="N697" s="5">
        <v>4.3</v>
      </c>
      <c r="O697" s="8">
        <v>4426</v>
      </c>
      <c r="P697" s="9" t="str">
        <f>IF(Table1[[#This Row],[rating_count]]&gt;1000, "More than 1000", "Fewer than 1000")</f>
        <v>More than 1000</v>
      </c>
      <c r="Q697" s="8">
        <f>IFERROR( VALUE(Table1[[#This Row],[rating]]) * VALUE((Table1[[#This Row],[rating_count]]/1000)), 0)</f>
        <v>19.0318</v>
      </c>
      <c r="R697" s="6">
        <f>IFERROR( VALUE(Table1[[#This Row],[actual_price]]) * VALUE(Table1[[#This Row],[rating_count]]), 0)</f>
        <v>22125574</v>
      </c>
      <c r="S697" s="5" t="s">
        <v>5699</v>
      </c>
      <c r="T697" s="5" t="s">
        <v>5700</v>
      </c>
      <c r="U697" s="5" t="s">
        <v>5701</v>
      </c>
      <c r="V697" s="5" t="s">
        <v>5702</v>
      </c>
      <c r="W697" s="5" t="s">
        <v>5703</v>
      </c>
      <c r="X697" s="5" t="s">
        <v>5704</v>
      </c>
      <c r="Y697" s="5" t="s">
        <v>5705</v>
      </c>
      <c r="Z697" s="5" t="s">
        <v>5706</v>
      </c>
    </row>
    <row r="698" spans="1:26" ht="15.75">
      <c r="A698" s="5" t="s">
        <v>5707</v>
      </c>
      <c r="B698" s="5" t="s">
        <v>5708</v>
      </c>
      <c r="C698" s="5" t="str">
        <f>LEFT(Table1[[#This Row],[product_name]], 27)</f>
        <v>HP 682 Black Original Ink C</v>
      </c>
      <c r="D698" s="5" t="s">
        <v>5262</v>
      </c>
      <c r="E698" s="5" t="str">
        <f>TRIM(LEFT(Table1[[#This Row],[category]], FIND("|", Table1[[#This Row],[category]]) - 1))</f>
        <v>Computers&amp;Accessories</v>
      </c>
      <c r="F698" s="5" t="str">
        <f>TRIM(MID(Table1[[#This Row],[category]], FIND("|", Table1[[#This Row],[category]]) + 1, FIND("|", Table1[[#This Row],[category]], FIND("|", Table1[[#This Row],[category]]) + 1) - FIND("|", Table1[[#This Row],[category]]) - 1))</f>
        <v>Printers,Inks&amp;Accessories</v>
      </c>
      <c r="G698" s="5"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698" s="5">
        <v>828</v>
      </c>
      <c r="I698" s="6">
        <v>861</v>
      </c>
      <c r="J698" s="7">
        <v>0.04</v>
      </c>
      <c r="K698" s="7" t="str">
        <f>IF(Table1[[#This Row],[discount_percentage]]&gt;=50%, "YES", "NO")</f>
        <v>NO</v>
      </c>
      <c r="L698" s="7" t="str">
        <f>IF(Table1[[#This Row],[discount_percentage]]&lt;20%, "&lt;20%", IF(Table1[[#This Row],[discount_percentage]]&lt;=40%, "20%-40%", IF(Table1[[#This Row],[discount_percentage]]&lt;=60%, "41%-60%", IF(Table1[[#This Row],[discount_percentage]]&lt;=80%, "61%-80%", "&gt;80%"))))</f>
        <v>&lt;20%</v>
      </c>
      <c r="M698" s="7" t="str">
        <f>IF(Table1[[#This Row],[discounted_price]]&lt;200, "&lt;200", IF(Table1[[#This Row],[discounted_price]]&lt;=500, "200-500", "&gt;500"))</f>
        <v>&gt;500</v>
      </c>
      <c r="N698" s="5">
        <v>4.2</v>
      </c>
      <c r="O698" s="8">
        <v>4567</v>
      </c>
      <c r="P698" s="9" t="str">
        <f>IF(Table1[[#This Row],[rating_count]]&gt;1000, "More than 1000", "Fewer than 1000")</f>
        <v>More than 1000</v>
      </c>
      <c r="Q698" s="8">
        <f>IFERROR( VALUE(Table1[[#This Row],[rating]]) * VALUE((Table1[[#This Row],[rating_count]]/1000)), 0)</f>
        <v>19.1814</v>
      </c>
      <c r="R698" s="6">
        <f>IFERROR( VALUE(Table1[[#This Row],[actual_price]]) * VALUE(Table1[[#This Row],[rating_count]]), 0)</f>
        <v>3932187</v>
      </c>
      <c r="S698" s="5" t="s">
        <v>5709</v>
      </c>
      <c r="T698" s="5" t="s">
        <v>5710</v>
      </c>
      <c r="U698" s="5" t="s">
        <v>5711</v>
      </c>
      <c r="V698" s="5" t="s">
        <v>5712</v>
      </c>
      <c r="W698" s="5" t="s">
        <v>5713</v>
      </c>
      <c r="X698" s="5" t="s">
        <v>5714</v>
      </c>
      <c r="Y698" s="5" t="s">
        <v>5715</v>
      </c>
      <c r="Z698" s="5" t="s">
        <v>5716</v>
      </c>
    </row>
    <row r="699" spans="1:26" ht="15.75">
      <c r="A699" s="5" t="s">
        <v>5717</v>
      </c>
      <c r="B699" s="5" t="s">
        <v>5718</v>
      </c>
      <c r="C699" s="5" t="str">
        <f>LEFT(Table1[[#This Row],[product_name]], 27)</f>
        <v xml:space="preserve">Logitech H111 Wired On Ear </v>
      </c>
      <c r="D699" s="5" t="s">
        <v>4425</v>
      </c>
      <c r="E699" s="5" t="str">
        <f>TRIM(LEFT(Table1[[#This Row],[category]], FIND("|", Table1[[#This Row],[category]]) - 1))</f>
        <v>Electronics</v>
      </c>
      <c r="F699" s="5" t="str">
        <f>TRIM(MID(Table1[[#This Row],[category]], FIND("|", Table1[[#This Row],[category]]) + 1, FIND("|", Table1[[#This Row],[category]], FIND("|", Table1[[#This Row],[category]]) + 1) - FIND("|", Table1[[#This Row],[category]]) - 1))</f>
        <v>Headphones,Earbuds&amp;Accessories</v>
      </c>
      <c r="G699" s="5" t="str">
        <f>TRIM(MID(Table1[[#This Row],[category]], FIND("|", Table1[[#This Row],[category]], FIND("|", Table1[[#This Row],[category]]) + 1) + 1, FIND("|", Table1[[#This Row],[category]], FIND("|", Table1[[#This Row],[category]], FIND("|", Table1[[#This Row],[category]]) + 1) + 1) - FIND("|", Table1[[#This Row],[category]], FIND("|", Table1[[#This Row],[category]]) + 1) - 1))</f>
        <v>Headphones</v>
      </c>
      <c r="H699" s="5">
        <v>745</v>
      </c>
      <c r="I699" s="6">
        <v>795</v>
      </c>
      <c r="J699" s="7">
        <v>0.06</v>
      </c>
      <c r="K699" s="7" t="str">
        <f>IF(Table1[[#This Row],[discount_percentage]]&gt;=50%, "YES", "NO")</f>
        <v>NO</v>
      </c>
      <c r="L699" s="7" t="str">
        <f>IF(Table1[[#This Row],[discount_percentage]]&lt;20%, "&lt;20%", IF(Table1[[#This Row],[discount_percentage]]&lt;=40%, "20%-40%", IF(Table1[[#This Row],[discount_percentage]]&lt;=60%, "41%-60%", IF(Table1[[#This Row],[discount_percentage]]&lt;=80%, "61%-80%", "&gt;80%"))))</f>
        <v>&lt;20%</v>
      </c>
      <c r="M699" s="7" t="str">
        <f>IF(Table1[[#This Row],[discounted_price]]&lt;200, "&lt;200", IF(Table1[[#This Row],[discounted_price]]&lt;=500, "200-500", "&gt;500"))</f>
        <v>&gt;500</v>
      </c>
      <c r="N699" s="5">
        <v>4</v>
      </c>
      <c r="O699" s="8">
        <v>13797</v>
      </c>
      <c r="P699" s="9" t="str">
        <f>IF(Table1[[#This Row],[rating_count]]&gt;1000, "More than 1000", "Fewer than 1000")</f>
        <v>More than 1000</v>
      </c>
      <c r="Q699" s="8">
        <f>IFERROR( VALUE(Table1[[#This Row],[rating]]) * VALUE((Table1[[#This Row],[rating_count]]/1000)), 0)</f>
        <v>55.188000000000002</v>
      </c>
      <c r="R699" s="6">
        <f>IFERROR( VALUE(Table1[[#This Row],[actual_price]]) * VALUE(Table1[[#This Row],[rating_count]]), 0)</f>
        <v>10968615</v>
      </c>
      <c r="S699" s="5" t="s">
        <v>5719</v>
      </c>
      <c r="T699" s="5" t="s">
        <v>5720</v>
      </c>
      <c r="U699" s="5" t="s">
        <v>5721</v>
      </c>
      <c r="V699" s="5" t="s">
        <v>5722</v>
      </c>
      <c r="W699" s="5" t="s">
        <v>5723</v>
      </c>
      <c r="X699" s="5" t="s">
        <v>5724</v>
      </c>
      <c r="Y699" s="5" t="s">
        <v>5725</v>
      </c>
      <c r="Z699" s="5" t="s">
        <v>5726</v>
      </c>
    </row>
    <row r="700" spans="1:26" ht="15.75">
      <c r="A700" s="5" t="s">
        <v>5727</v>
      </c>
      <c r="B700" s="5" t="s">
        <v>5728</v>
      </c>
      <c r="C700" s="5" t="str">
        <f>LEFT(Table1[[#This Row],[product_name]], 27)</f>
        <v>Digitek DTR 550 LW (67 Inch</v>
      </c>
      <c r="D700" s="5" t="s">
        <v>5729</v>
      </c>
      <c r="E700" s="5" t="str">
        <f>TRIM(LEFT(Table1[[#This Row],[category]], FIND("|", Table1[[#This Row],[category]]) - 1))</f>
        <v>Electronics</v>
      </c>
      <c r="F700" s="5" t="str">
        <f>TRIM(MID(Table1[[#This Row],[category]], FIND("|", Table1[[#This Row],[category]]) + 1, FIND("|", Table1[[#This Row],[category]], FIND("|", Table1[[#This Row],[category]]) + 1) - FIND("|", Table1[[#This Row],[category]]) - 1))</f>
        <v>Cameras&amp;Photography</v>
      </c>
      <c r="G700" s="5" t="str">
        <f>TRIM(MID(Table1[[#This Row],[category]], FIND("|", Table1[[#This Row],[category]], FIND("|", Table1[[#This Row],[category]]) + 1) + 1, FIND("|", Table1[[#This Row],[category]], FIND("|", Table1[[#This Row],[category]], FIND("|", Table1[[#This Row],[category]]) + 1) + 1) - FIND("|", Table1[[#This Row],[category]], FIND("|", Table1[[#This Row],[category]]) + 1) - 1))</f>
        <v>Accessories</v>
      </c>
      <c r="H700" s="6">
        <v>1549</v>
      </c>
      <c r="I700" s="6">
        <v>2495</v>
      </c>
      <c r="J700" s="7">
        <v>0.38</v>
      </c>
      <c r="K700" s="7" t="str">
        <f>IF(Table1[[#This Row],[discount_percentage]]&gt;=50%, "YES", "NO")</f>
        <v>NO</v>
      </c>
      <c r="L700" s="7" t="str">
        <f>IF(Table1[[#This Row],[discount_percentage]]&lt;20%, "&lt;20%", IF(Table1[[#This Row],[discount_percentage]]&lt;=40%, "20%-40%", IF(Table1[[#This Row],[discount_percentage]]&lt;=60%, "41%-60%", IF(Table1[[#This Row],[discount_percentage]]&lt;=80%, "61%-80%", "&gt;80%"))))</f>
        <v>20%-40%</v>
      </c>
      <c r="M700" s="7" t="str">
        <f>IF(Table1[[#This Row],[discounted_price]]&lt;200, "&lt;200", IF(Table1[[#This Row],[discounted_price]]&lt;=500, "200-500", "&gt;500"))</f>
        <v>&gt;500</v>
      </c>
      <c r="N700" s="5">
        <v>4.4000000000000004</v>
      </c>
      <c r="O700" s="8">
        <v>15137</v>
      </c>
      <c r="P700" s="9" t="str">
        <f>IF(Table1[[#This Row],[rating_count]]&gt;1000, "More than 1000", "Fewer than 1000")</f>
        <v>More than 1000</v>
      </c>
      <c r="Q700" s="8">
        <f>IFERROR( VALUE(Table1[[#This Row],[rating]]) * VALUE((Table1[[#This Row],[rating_count]]/1000)), 0)</f>
        <v>66.602800000000002</v>
      </c>
      <c r="R700" s="6">
        <f>IFERROR( VALUE(Table1[[#This Row],[actual_price]]) * VALUE(Table1[[#This Row],[rating_count]]), 0)</f>
        <v>37766815</v>
      </c>
      <c r="S700" s="5" t="s">
        <v>5730</v>
      </c>
      <c r="T700" s="5" t="s">
        <v>5731</v>
      </c>
      <c r="U700" s="5" t="s">
        <v>5732</v>
      </c>
      <c r="V700" s="5" t="s">
        <v>5733</v>
      </c>
      <c r="W700" s="5" t="s">
        <v>5734</v>
      </c>
      <c r="X700" s="5" t="s">
        <v>5735</v>
      </c>
      <c r="Y700" s="5" t="s">
        <v>5736</v>
      </c>
      <c r="Z700" s="5" t="s">
        <v>5737</v>
      </c>
    </row>
    <row r="701" spans="1:26" ht="15.75">
      <c r="A701" s="5" t="s">
        <v>157</v>
      </c>
      <c r="B701" s="5" t="s">
        <v>158</v>
      </c>
      <c r="C701" s="5" t="str">
        <f>LEFT(Table1[[#This Row],[product_name]], 27)</f>
        <v>MI Braided USB Type-C Cable</v>
      </c>
      <c r="D701" s="5" t="s">
        <v>18</v>
      </c>
      <c r="E701" s="5" t="str">
        <f>TRIM(LEFT(Table1[[#This Row],[category]], FIND("|", Table1[[#This Row],[category]]) - 1))</f>
        <v>Computers&amp;Accessories</v>
      </c>
      <c r="F701" s="5" t="str">
        <f>TRIM(MID(Table1[[#This Row],[category]], FIND("|", Table1[[#This Row],[category]]) + 1, FIND("|", Table1[[#This Row],[category]], FIND("|", Table1[[#This Row],[category]]) + 1) - FIND("|", Table1[[#This Row],[category]]) - 1))</f>
        <v>Accessories&amp;Peripherals</v>
      </c>
      <c r="G70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01" s="5">
        <v>349</v>
      </c>
      <c r="I701" s="6">
        <v>399</v>
      </c>
      <c r="J701" s="7">
        <v>0.13</v>
      </c>
      <c r="K701" s="7" t="str">
        <f>IF(Table1[[#This Row],[discount_percentage]]&gt;=50%, "YES", "NO")</f>
        <v>NO</v>
      </c>
      <c r="L701" s="7" t="str">
        <f>IF(Table1[[#This Row],[discount_percentage]]&lt;20%, "&lt;20%", IF(Table1[[#This Row],[discount_percentage]]&lt;=40%, "20%-40%", IF(Table1[[#This Row],[discount_percentage]]&lt;=60%, "41%-60%", IF(Table1[[#This Row],[discount_percentage]]&lt;=80%, "61%-80%", "&gt;80%"))))</f>
        <v>&lt;20%</v>
      </c>
      <c r="M701" s="7" t="str">
        <f>IF(Table1[[#This Row],[discounted_price]]&lt;200, "&lt;200", IF(Table1[[#This Row],[discounted_price]]&lt;=500, "200-500", "&gt;500"))</f>
        <v>200-500</v>
      </c>
      <c r="N701" s="5">
        <v>4.4000000000000004</v>
      </c>
      <c r="O701" s="8">
        <v>18757</v>
      </c>
      <c r="P701" s="9" t="str">
        <f>IF(Table1[[#This Row],[rating_count]]&gt;1000, "More than 1000", "Fewer than 1000")</f>
        <v>More than 1000</v>
      </c>
      <c r="Q701" s="8">
        <f>IFERROR( VALUE(Table1[[#This Row],[rating]]) * VALUE((Table1[[#This Row],[rating_count]]/1000)), 0)</f>
        <v>82.530800000000013</v>
      </c>
      <c r="R701" s="6">
        <f>IFERROR( VALUE(Table1[[#This Row],[actual_price]]) * VALUE(Table1[[#This Row],[rating_count]]), 0)</f>
        <v>7484043</v>
      </c>
      <c r="S701" s="5" t="s">
        <v>5738</v>
      </c>
      <c r="T701" s="5" t="s">
        <v>160</v>
      </c>
      <c r="U701" s="5" t="s">
        <v>161</v>
      </c>
      <c r="V701" s="5" t="s">
        <v>162</v>
      </c>
      <c r="W701" s="5" t="s">
        <v>163</v>
      </c>
      <c r="X701" s="5" t="s">
        <v>3905</v>
      </c>
      <c r="Y701" s="5" t="s">
        <v>5739</v>
      </c>
      <c r="Z701" s="5" t="s">
        <v>5740</v>
      </c>
    </row>
    <row r="702" spans="1:26" ht="15.75">
      <c r="A702" s="5" t="s">
        <v>203</v>
      </c>
      <c r="B702" s="5" t="s">
        <v>204</v>
      </c>
      <c r="C702" s="5" t="str">
        <f>LEFT(Table1[[#This Row],[product_name]], 27)</f>
        <v>Duracell USB Lightning Appl</v>
      </c>
      <c r="D702" s="5" t="s">
        <v>18</v>
      </c>
      <c r="E702" s="5" t="str">
        <f>TRIM(LEFT(Table1[[#This Row],[category]], FIND("|", Table1[[#This Row],[category]]) - 1))</f>
        <v>Computers&amp;Accessories</v>
      </c>
      <c r="F702" s="5" t="str">
        <f>TRIM(MID(Table1[[#This Row],[category]], FIND("|", Table1[[#This Row],[category]]) + 1, FIND("|", Table1[[#This Row],[category]], FIND("|", Table1[[#This Row],[category]]) + 1) - FIND("|", Table1[[#This Row],[category]]) - 1))</f>
        <v>Accessories&amp;Peripherals</v>
      </c>
      <c r="G70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02" s="5">
        <v>970</v>
      </c>
      <c r="I702" s="6">
        <v>1799</v>
      </c>
      <c r="J702" s="7">
        <v>0.46</v>
      </c>
      <c r="K702" s="7" t="str">
        <f>IF(Table1[[#This Row],[discount_percentage]]&gt;=50%, "YES", "NO")</f>
        <v>NO</v>
      </c>
      <c r="L702" s="7" t="str">
        <f>IF(Table1[[#This Row],[discount_percentage]]&lt;20%, "&lt;20%", IF(Table1[[#This Row],[discount_percentage]]&lt;=40%, "20%-40%", IF(Table1[[#This Row],[discount_percentage]]&lt;=60%, "41%-60%", IF(Table1[[#This Row],[discount_percentage]]&lt;=80%, "61%-80%", "&gt;80%"))))</f>
        <v>41%-60%</v>
      </c>
      <c r="M702" s="7" t="str">
        <f>IF(Table1[[#This Row],[discounted_price]]&lt;200, "&lt;200", IF(Table1[[#This Row],[discounted_price]]&lt;=500, "200-500", "&gt;500"))</f>
        <v>&gt;500</v>
      </c>
      <c r="N702" s="5">
        <v>4.5</v>
      </c>
      <c r="O702" s="8">
        <v>815</v>
      </c>
      <c r="P702" s="9" t="str">
        <f>IF(Table1[[#This Row],[rating_count]]&gt;1000, "More than 1000", "Fewer than 1000")</f>
        <v>Fewer than 1000</v>
      </c>
      <c r="Q702" s="8">
        <f>IFERROR( VALUE(Table1[[#This Row],[rating]]) * VALUE((Table1[[#This Row],[rating_count]]/1000)), 0)</f>
        <v>3.6674999999999995</v>
      </c>
      <c r="R702" s="6">
        <f>IFERROR( VALUE(Table1[[#This Row],[actual_price]]) * VALUE(Table1[[#This Row],[rating_count]]), 0)</f>
        <v>1466185</v>
      </c>
      <c r="S702" s="5" t="s">
        <v>205</v>
      </c>
      <c r="T702" s="5" t="s">
        <v>206</v>
      </c>
      <c r="U702" s="5" t="s">
        <v>207</v>
      </c>
      <c r="V702" s="5" t="s">
        <v>208</v>
      </c>
      <c r="W702" s="5" t="s">
        <v>209</v>
      </c>
      <c r="X702" s="5" t="s">
        <v>210</v>
      </c>
      <c r="Y702" s="5" t="s">
        <v>5741</v>
      </c>
      <c r="Z702" s="5" t="s">
        <v>5742</v>
      </c>
    </row>
    <row r="703" spans="1:26" ht="15.75">
      <c r="A703" s="5" t="s">
        <v>5743</v>
      </c>
      <c r="B703" s="5" t="s">
        <v>5744</v>
      </c>
      <c r="C703" s="5" t="str">
        <f>LEFT(Table1[[#This Row],[product_name]], 27)</f>
        <v>TP-Link TL-WA850RE Single_B</v>
      </c>
      <c r="D703" s="5" t="s">
        <v>5223</v>
      </c>
      <c r="E703" s="5" t="str">
        <f>TRIM(LEFT(Table1[[#This Row],[category]], FIND("|", Table1[[#This Row],[category]]) - 1))</f>
        <v>Computers&amp;Accessories</v>
      </c>
      <c r="F703" s="5" t="str">
        <f>TRIM(MID(Table1[[#This Row],[category]], FIND("|", Table1[[#This Row],[category]]) + 1, FIND("|", Table1[[#This Row],[category]], FIND("|", Table1[[#This Row],[category]]) + 1) - FIND("|", Table1[[#This Row],[category]]) - 1))</f>
        <v>NetworkingDevices</v>
      </c>
      <c r="G703" s="5" t="e">
        <f>TRIM(MID(Table1[[#This Row],[category]], FIND("|", Table1[[#This Row],[category]], FIND("|", Table1[[#This Row],[category]]) + 1) + 1, FIND("|", Table1[[#This Row],[category]], FIND("|", Table1[[#This Row],[category]], FIND("|", Table1[[#This Row],[category]]) + 1) + 1) - FIND("|", Table1[[#This Row],[category]], FIND("|", Table1[[#This Row],[category]]) + 1) - 1))</f>
        <v>#VALUE!</v>
      </c>
      <c r="H703" s="6">
        <v>1469</v>
      </c>
      <c r="I703" s="6">
        <v>2499</v>
      </c>
      <c r="J703" s="7">
        <v>0.41</v>
      </c>
      <c r="K703" s="7" t="str">
        <f>IF(Table1[[#This Row],[discount_percentage]]&gt;=50%, "YES", "NO")</f>
        <v>NO</v>
      </c>
      <c r="L703" s="7" t="str">
        <f>IF(Table1[[#This Row],[discount_percentage]]&lt;20%, "&lt;20%", IF(Table1[[#This Row],[discount_percentage]]&lt;=40%, "20%-40%", IF(Table1[[#This Row],[discount_percentage]]&lt;=60%, "41%-60%", IF(Table1[[#This Row],[discount_percentage]]&lt;=80%, "61%-80%", "&gt;80%"))))</f>
        <v>41%-60%</v>
      </c>
      <c r="M703" s="7" t="str">
        <f>IF(Table1[[#This Row],[discounted_price]]&lt;200, "&lt;200", IF(Table1[[#This Row],[discounted_price]]&lt;=500, "200-500", "&gt;500"))</f>
        <v>&gt;500</v>
      </c>
      <c r="N703" s="5">
        <v>4.2</v>
      </c>
      <c r="O703" s="8">
        <v>156638</v>
      </c>
      <c r="P703" s="9" t="str">
        <f>IF(Table1[[#This Row],[rating_count]]&gt;1000, "More than 1000", "Fewer than 1000")</f>
        <v>More than 1000</v>
      </c>
      <c r="Q703" s="8">
        <f>IFERROR( VALUE(Table1[[#This Row],[rating]]) * VALUE((Table1[[#This Row],[rating_count]]/1000)), 0)</f>
        <v>657.8796000000001</v>
      </c>
      <c r="R703" s="6">
        <f>IFERROR( VALUE(Table1[[#This Row],[actual_price]]) * VALUE(Table1[[#This Row],[rating_count]]), 0)</f>
        <v>391438362</v>
      </c>
      <c r="S703" s="5" t="s">
        <v>5745</v>
      </c>
      <c r="T703" s="5" t="s">
        <v>5746</v>
      </c>
      <c r="U703" s="5" t="s">
        <v>5747</v>
      </c>
      <c r="V703" s="5" t="s">
        <v>5748</v>
      </c>
      <c r="W703" s="5" t="s">
        <v>5749</v>
      </c>
      <c r="X703" s="5" t="s">
        <v>5750</v>
      </c>
      <c r="Y703" s="5" t="s">
        <v>5751</v>
      </c>
      <c r="Z703" s="5" t="s">
        <v>5752</v>
      </c>
    </row>
    <row r="704" spans="1:26" ht="15.75">
      <c r="A704" s="5" t="s">
        <v>5753</v>
      </c>
      <c r="B704" s="5" t="s">
        <v>5754</v>
      </c>
      <c r="C704" s="5" t="str">
        <f>LEFT(Table1[[#This Row],[product_name]], 27)</f>
        <v>COI Note Pad/Memo Book with</v>
      </c>
      <c r="D704" s="5" t="s">
        <v>5755</v>
      </c>
      <c r="E704" s="5" t="str">
        <f>TRIM(LEFT(Table1[[#This Row],[category]], FIND("|", Table1[[#This Row],[category]]) - 1))</f>
        <v>OfficeProducts</v>
      </c>
      <c r="F704" s="5" t="str">
        <f>TRIM(MID(Table1[[#This Row],[category]], FIND("|", Table1[[#This Row],[category]]) + 1, FIND("|", Table1[[#This Row],[category]], FIND("|", Table1[[#This Row],[category]]) + 1) - FIND("|", Table1[[#This Row],[category]]) - 1))</f>
        <v>OfficePaperProducts</v>
      </c>
      <c r="G704" s="5" t="str">
        <f>TRIM(MID(Table1[[#This Row],[category]], FIND("|", Table1[[#This Row],[category]], FIND("|", Table1[[#This Row],[category]]) + 1) + 1, FIND("|", Table1[[#This Row],[category]], FIND("|", Table1[[#This Row],[category]], FIND("|", Table1[[#This Row],[category]]) + 1) + 1) - FIND("|", Table1[[#This Row],[category]], FIND("|", Table1[[#This Row],[category]]) + 1) - 1))</f>
        <v>Paper</v>
      </c>
      <c r="H704" s="5">
        <v>198</v>
      </c>
      <c r="I704" s="6">
        <v>800</v>
      </c>
      <c r="J704" s="7">
        <v>0.75</v>
      </c>
      <c r="K704" s="7" t="str">
        <f>IF(Table1[[#This Row],[discount_percentage]]&gt;=50%, "YES", "NO")</f>
        <v>YES</v>
      </c>
      <c r="L704" s="7" t="str">
        <f>IF(Table1[[#This Row],[discount_percentage]]&lt;20%, "&lt;20%", IF(Table1[[#This Row],[discount_percentage]]&lt;=40%, "20%-40%", IF(Table1[[#This Row],[discount_percentage]]&lt;=60%, "41%-60%", IF(Table1[[#This Row],[discount_percentage]]&lt;=80%, "61%-80%", "&gt;80%"))))</f>
        <v>61%-80%</v>
      </c>
      <c r="M704" s="7" t="str">
        <f>IF(Table1[[#This Row],[discounted_price]]&lt;200, "&lt;200", IF(Table1[[#This Row],[discounted_price]]&lt;=500, "200-500", "&gt;500"))</f>
        <v>&lt;200</v>
      </c>
      <c r="N704" s="5">
        <v>4.0999999999999996</v>
      </c>
      <c r="O704" s="8">
        <v>9344</v>
      </c>
      <c r="P704" s="9" t="str">
        <f>IF(Table1[[#This Row],[rating_count]]&gt;1000, "More than 1000", "Fewer than 1000")</f>
        <v>More than 1000</v>
      </c>
      <c r="Q704" s="8">
        <f>IFERROR( VALUE(Table1[[#This Row],[rating]]) * VALUE((Table1[[#This Row],[rating_count]]/1000)), 0)</f>
        <v>38.310399999999994</v>
      </c>
      <c r="R704" s="6">
        <f>IFERROR( VALUE(Table1[[#This Row],[actual_price]]) * VALUE(Table1[[#This Row],[rating_count]]), 0)</f>
        <v>7475200</v>
      </c>
      <c r="S704" s="5" t="s">
        <v>5756</v>
      </c>
      <c r="T704" s="5" t="s">
        <v>5757</v>
      </c>
      <c r="U704" s="5" t="s">
        <v>5758</v>
      </c>
      <c r="V704" s="5" t="s">
        <v>5759</v>
      </c>
      <c r="W704" s="5" t="s">
        <v>5760</v>
      </c>
      <c r="X704" s="5" t="s">
        <v>5761</v>
      </c>
      <c r="Y704" s="5" t="s">
        <v>5762</v>
      </c>
      <c r="Z704" s="5" t="s">
        <v>5763</v>
      </c>
    </row>
    <row r="705" spans="1:26" ht="15.75">
      <c r="A705" s="5" t="s">
        <v>5764</v>
      </c>
      <c r="B705" s="5" t="s">
        <v>5765</v>
      </c>
      <c r="C705" s="5" t="str">
        <f>LEFT(Table1[[#This Row],[product_name]], 27)</f>
        <v>Fujifilm Instax Mini Single</v>
      </c>
      <c r="D705" s="5" t="s">
        <v>5766</v>
      </c>
      <c r="E705" s="5" t="str">
        <f>TRIM(LEFT(Table1[[#This Row],[category]], FIND("|", Table1[[#This Row],[category]]) - 1))</f>
        <v>Electronics</v>
      </c>
      <c r="F705" s="5" t="str">
        <f>TRIM(MID(Table1[[#This Row],[category]], FIND("|", Table1[[#This Row],[category]]) + 1, FIND("|", Table1[[#This Row],[category]], FIND("|", Table1[[#This Row],[category]]) + 1) - FIND("|", Table1[[#This Row],[category]]) - 1))</f>
        <v>Cameras&amp;Photography</v>
      </c>
      <c r="G705" s="5" t="str">
        <f>TRIM(MID(Table1[[#This Row],[category]], FIND("|", Table1[[#This Row],[category]], FIND("|", Table1[[#This Row],[category]]) + 1) + 1, FIND("|", Table1[[#This Row],[category]], FIND("|", Table1[[#This Row],[category]], FIND("|", Table1[[#This Row],[category]]) + 1) + 1) - FIND("|", Table1[[#This Row],[category]], FIND("|", Table1[[#This Row],[category]]) + 1) - 1))</f>
        <v>Accessories</v>
      </c>
      <c r="H705" s="5">
        <v>549</v>
      </c>
      <c r="I705" s="6">
        <v>549</v>
      </c>
      <c r="J705" s="7">
        <v>0</v>
      </c>
      <c r="K705" s="7" t="str">
        <f>IF(Table1[[#This Row],[discount_percentage]]&gt;=50%, "YES", "NO")</f>
        <v>NO</v>
      </c>
      <c r="L705" s="7" t="str">
        <f>IF(Table1[[#This Row],[discount_percentage]]&lt;20%, "&lt;20%", IF(Table1[[#This Row],[discount_percentage]]&lt;=40%, "20%-40%", IF(Table1[[#This Row],[discount_percentage]]&lt;=60%, "41%-60%", IF(Table1[[#This Row],[discount_percentage]]&lt;=80%, "61%-80%", "&gt;80%"))))</f>
        <v>&lt;20%</v>
      </c>
      <c r="M705" s="7" t="str">
        <f>IF(Table1[[#This Row],[discounted_price]]&lt;200, "&lt;200", IF(Table1[[#This Row],[discounted_price]]&lt;=500, "200-500", "&gt;500"))</f>
        <v>&gt;500</v>
      </c>
      <c r="N705" s="5">
        <v>4.5</v>
      </c>
      <c r="O705" s="8">
        <v>4875</v>
      </c>
      <c r="P705" s="9" t="str">
        <f>IF(Table1[[#This Row],[rating_count]]&gt;1000, "More than 1000", "Fewer than 1000")</f>
        <v>More than 1000</v>
      </c>
      <c r="Q705" s="8">
        <f>IFERROR( VALUE(Table1[[#This Row],[rating]]) * VALUE((Table1[[#This Row],[rating_count]]/1000)), 0)</f>
        <v>21.9375</v>
      </c>
      <c r="R705" s="6">
        <f>IFERROR( VALUE(Table1[[#This Row],[actual_price]]) * VALUE(Table1[[#This Row],[rating_count]]), 0)</f>
        <v>2676375</v>
      </c>
      <c r="S705" s="5" t="s">
        <v>5767</v>
      </c>
      <c r="T705" s="5" t="s">
        <v>5768</v>
      </c>
      <c r="U705" s="5" t="s">
        <v>5769</v>
      </c>
      <c r="V705" s="5" t="s">
        <v>5770</v>
      </c>
      <c r="W705" s="5" t="s">
        <v>5771</v>
      </c>
      <c r="X705" s="5" t="s">
        <v>5772</v>
      </c>
      <c r="Y705" s="5" t="s">
        <v>5773</v>
      </c>
      <c r="Z705" s="5" t="s">
        <v>5774</v>
      </c>
    </row>
    <row r="706" spans="1:26" ht="15.75">
      <c r="A706" s="5" t="s">
        <v>3961</v>
      </c>
      <c r="B706" s="5" t="s">
        <v>3962</v>
      </c>
      <c r="C706" s="5" t="str">
        <f>LEFT(Table1[[#This Row],[product_name]], 27)</f>
        <v>Fire-Boltt Ring 3 Smart Wat</v>
      </c>
      <c r="D706" s="5" t="s">
        <v>2948</v>
      </c>
      <c r="E706" s="5" t="str">
        <f>TRIM(LEFT(Table1[[#This Row],[category]], FIND("|", Table1[[#This Row],[category]]) - 1))</f>
        <v>Electronics</v>
      </c>
      <c r="F706" s="5" t="str">
        <f>TRIM(MID(Table1[[#This Row],[category]], FIND("|", Table1[[#This Row],[category]]) + 1, FIND("|", Table1[[#This Row],[category]], FIND("|", Table1[[#This Row],[category]]) + 1) - FIND("|", Table1[[#This Row],[category]]) - 1))</f>
        <v>WearableTechnology</v>
      </c>
      <c r="G706" s="5" t="e">
        <f>TRIM(MID(Table1[[#This Row],[category]], FIND("|", Table1[[#This Row],[category]], FIND("|", Table1[[#This Row],[category]]) + 1) + 1, FIND("|", Table1[[#This Row],[category]], FIND("|", Table1[[#This Row],[category]], FIND("|", Table1[[#This Row],[category]]) + 1) + 1) - FIND("|", Table1[[#This Row],[category]], FIND("|", Table1[[#This Row],[category]]) + 1) - 1))</f>
        <v>#VALUE!</v>
      </c>
      <c r="H706" s="6">
        <v>2999</v>
      </c>
      <c r="I706" s="6">
        <v>9999</v>
      </c>
      <c r="J706" s="7">
        <v>0.7</v>
      </c>
      <c r="K706" s="7" t="str">
        <f>IF(Table1[[#This Row],[discount_percentage]]&gt;=50%, "YES", "NO")</f>
        <v>YES</v>
      </c>
      <c r="L706" s="7" t="str">
        <f>IF(Table1[[#This Row],[discount_percentage]]&lt;20%, "&lt;20%", IF(Table1[[#This Row],[discount_percentage]]&lt;=40%, "20%-40%", IF(Table1[[#This Row],[discount_percentage]]&lt;=60%, "41%-60%", IF(Table1[[#This Row],[discount_percentage]]&lt;=80%, "61%-80%", "&gt;80%"))))</f>
        <v>61%-80%</v>
      </c>
      <c r="M706" s="7" t="str">
        <f>IF(Table1[[#This Row],[discounted_price]]&lt;200, "&lt;200", IF(Table1[[#This Row],[discounted_price]]&lt;=500, "200-500", "&gt;500"))</f>
        <v>&gt;500</v>
      </c>
      <c r="N706" s="5">
        <v>4.2</v>
      </c>
      <c r="O706" s="8">
        <v>20881</v>
      </c>
      <c r="P706" s="9" t="str">
        <f>IF(Table1[[#This Row],[rating_count]]&gt;1000, "More than 1000", "Fewer than 1000")</f>
        <v>More than 1000</v>
      </c>
      <c r="Q706" s="8">
        <f>IFERROR( VALUE(Table1[[#This Row],[rating]]) * VALUE((Table1[[#This Row],[rating_count]]/1000)), 0)</f>
        <v>87.700200000000009</v>
      </c>
      <c r="R706" s="6">
        <f>IFERROR( VALUE(Table1[[#This Row],[actual_price]]) * VALUE(Table1[[#This Row],[rating_count]]), 0)</f>
        <v>208789119</v>
      </c>
      <c r="S706" s="5" t="s">
        <v>3963</v>
      </c>
      <c r="T706" s="5" t="s">
        <v>3964</v>
      </c>
      <c r="U706" s="5" t="s">
        <v>3965</v>
      </c>
      <c r="V706" s="5" t="s">
        <v>3966</v>
      </c>
      <c r="W706" s="5" t="s">
        <v>3967</v>
      </c>
      <c r="X706" s="5" t="s">
        <v>3968</v>
      </c>
      <c r="Y706" s="5" t="s">
        <v>5775</v>
      </c>
      <c r="Z706" s="5" t="s">
        <v>5776</v>
      </c>
    </row>
    <row r="707" spans="1:26" ht="15.75">
      <c r="A707" s="5" t="s">
        <v>5777</v>
      </c>
      <c r="B707" s="5" t="s">
        <v>5778</v>
      </c>
      <c r="C707" s="5" t="str">
        <f>LEFT(Table1[[#This Row],[product_name]], 27)</f>
        <v>Samsung Galaxy Watch4 Bluet</v>
      </c>
      <c r="D707" s="5" t="s">
        <v>2948</v>
      </c>
      <c r="E707" s="5" t="str">
        <f>TRIM(LEFT(Table1[[#This Row],[category]], FIND("|", Table1[[#This Row],[category]]) - 1))</f>
        <v>Electronics</v>
      </c>
      <c r="F707" s="5" t="str">
        <f>TRIM(MID(Table1[[#This Row],[category]], FIND("|", Table1[[#This Row],[category]]) + 1, FIND("|", Table1[[#This Row],[category]], FIND("|", Table1[[#This Row],[category]]) + 1) - FIND("|", Table1[[#This Row],[category]]) - 1))</f>
        <v>WearableTechnology</v>
      </c>
      <c r="G707" s="5" t="e">
        <f>TRIM(MID(Table1[[#This Row],[category]], FIND("|", Table1[[#This Row],[category]], FIND("|", Table1[[#This Row],[category]]) + 1) + 1, FIND("|", Table1[[#This Row],[category]], FIND("|", Table1[[#This Row],[category]], FIND("|", Table1[[#This Row],[category]]) + 1) + 1) - FIND("|", Table1[[#This Row],[category]], FIND("|", Table1[[#This Row],[category]]) + 1) - 1))</f>
        <v>#VALUE!</v>
      </c>
      <c r="H707" s="6">
        <v>12000</v>
      </c>
      <c r="I707" s="6">
        <v>29999</v>
      </c>
      <c r="J707" s="7">
        <v>0.6</v>
      </c>
      <c r="K707" s="7" t="str">
        <f>IF(Table1[[#This Row],[discount_percentage]]&gt;=50%, "YES", "NO")</f>
        <v>YES</v>
      </c>
      <c r="L707" s="7" t="str">
        <f>IF(Table1[[#This Row],[discount_percentage]]&lt;20%, "&lt;20%", IF(Table1[[#This Row],[discount_percentage]]&lt;=40%, "20%-40%", IF(Table1[[#This Row],[discount_percentage]]&lt;=60%, "41%-60%", IF(Table1[[#This Row],[discount_percentage]]&lt;=80%, "61%-80%", "&gt;80%"))))</f>
        <v>41%-60%</v>
      </c>
      <c r="M707" s="7" t="str">
        <f>IF(Table1[[#This Row],[discounted_price]]&lt;200, "&lt;200", IF(Table1[[#This Row],[discounted_price]]&lt;=500, "200-500", "&gt;500"))</f>
        <v>&gt;500</v>
      </c>
      <c r="N707" s="5">
        <v>4.3</v>
      </c>
      <c r="O707" s="8">
        <v>4744</v>
      </c>
      <c r="P707" s="9" t="str">
        <f>IF(Table1[[#This Row],[rating_count]]&gt;1000, "More than 1000", "Fewer than 1000")</f>
        <v>More than 1000</v>
      </c>
      <c r="Q707" s="8">
        <f>IFERROR( VALUE(Table1[[#This Row],[rating]]) * VALUE((Table1[[#This Row],[rating_count]]/1000)), 0)</f>
        <v>20.399199999999997</v>
      </c>
      <c r="R707" s="6">
        <f>IFERROR( VALUE(Table1[[#This Row],[actual_price]]) * VALUE(Table1[[#This Row],[rating_count]]), 0)</f>
        <v>142315256</v>
      </c>
      <c r="S707" s="5" t="s">
        <v>5779</v>
      </c>
      <c r="T707" s="5" t="s">
        <v>5780</v>
      </c>
      <c r="U707" s="5" t="s">
        <v>5781</v>
      </c>
      <c r="V707" s="5" t="s">
        <v>5782</v>
      </c>
      <c r="W707" s="5" t="s">
        <v>5783</v>
      </c>
      <c r="X707" s="5" t="s">
        <v>5784</v>
      </c>
      <c r="Y707" s="5" t="s">
        <v>5785</v>
      </c>
      <c r="Z707" s="5" t="s">
        <v>5786</v>
      </c>
    </row>
    <row r="708" spans="1:26" ht="15.75">
      <c r="A708" s="5" t="s">
        <v>5787</v>
      </c>
      <c r="B708" s="5" t="s">
        <v>5788</v>
      </c>
      <c r="C708" s="5" t="str">
        <f>LEFT(Table1[[#This Row],[product_name]], 27)</f>
        <v xml:space="preserve">Noise Buds Vs104 Bluetooth </v>
      </c>
      <c r="D708" s="5" t="s">
        <v>3066</v>
      </c>
      <c r="E708" s="5" t="str">
        <f>TRIM(LEFT(Table1[[#This Row],[category]], FIND("|", Table1[[#This Row],[category]]) - 1))</f>
        <v>Electronics</v>
      </c>
      <c r="F708" s="5" t="str">
        <f>TRIM(MID(Table1[[#This Row],[category]], FIND("|", Table1[[#This Row],[category]]) + 1, FIND("|", Table1[[#This Row],[category]], FIND("|", Table1[[#This Row],[category]]) + 1) - FIND("|", Table1[[#This Row],[category]]) - 1))</f>
        <v>Headphones,Earbuds&amp;Accessories</v>
      </c>
      <c r="G708" s="5" t="str">
        <f>TRIM(MID(Table1[[#This Row],[category]], FIND("|", Table1[[#This Row],[category]], FIND("|", Table1[[#This Row],[category]]) + 1) + 1, FIND("|", Table1[[#This Row],[category]], FIND("|", Table1[[#This Row],[category]], FIND("|", Table1[[#This Row],[category]]) + 1) + 1) - FIND("|", Table1[[#This Row],[category]], FIND("|", Table1[[#This Row],[category]]) + 1) - 1))</f>
        <v>Headphones</v>
      </c>
      <c r="H708" s="6">
        <v>1299</v>
      </c>
      <c r="I708" s="6">
        <v>3499</v>
      </c>
      <c r="J708" s="7">
        <v>0.63</v>
      </c>
      <c r="K708" s="7" t="str">
        <f>IF(Table1[[#This Row],[discount_percentage]]&gt;=50%, "YES", "NO")</f>
        <v>YES</v>
      </c>
      <c r="L708" s="7" t="str">
        <f>IF(Table1[[#This Row],[discount_percentage]]&lt;20%, "&lt;20%", IF(Table1[[#This Row],[discount_percentage]]&lt;=40%, "20%-40%", IF(Table1[[#This Row],[discount_percentage]]&lt;=60%, "41%-60%", IF(Table1[[#This Row],[discount_percentage]]&lt;=80%, "61%-80%", "&gt;80%"))))</f>
        <v>61%-80%</v>
      </c>
      <c r="M708" s="7" t="str">
        <f>IF(Table1[[#This Row],[discounted_price]]&lt;200, "&lt;200", IF(Table1[[#This Row],[discounted_price]]&lt;=500, "200-500", "&gt;500"))</f>
        <v>&gt;500</v>
      </c>
      <c r="N708" s="5">
        <v>3.9</v>
      </c>
      <c r="O708" s="8">
        <v>12452</v>
      </c>
      <c r="P708" s="9" t="str">
        <f>IF(Table1[[#This Row],[rating_count]]&gt;1000, "More than 1000", "Fewer than 1000")</f>
        <v>More than 1000</v>
      </c>
      <c r="Q708" s="8">
        <f>IFERROR( VALUE(Table1[[#This Row],[rating]]) * VALUE((Table1[[#This Row],[rating_count]]/1000)), 0)</f>
        <v>48.562799999999996</v>
      </c>
      <c r="R708" s="6">
        <f>IFERROR( VALUE(Table1[[#This Row],[actual_price]]) * VALUE(Table1[[#This Row],[rating_count]]), 0)</f>
        <v>43569548</v>
      </c>
      <c r="S708" s="5" t="s">
        <v>5789</v>
      </c>
      <c r="T708" s="5" t="s">
        <v>5790</v>
      </c>
      <c r="U708" s="5" t="s">
        <v>5791</v>
      </c>
      <c r="V708" s="5" t="s">
        <v>5792</v>
      </c>
      <c r="W708" s="5" t="s">
        <v>5793</v>
      </c>
      <c r="X708" s="5" t="s">
        <v>13052</v>
      </c>
      <c r="Y708" s="5" t="s">
        <v>5794</v>
      </c>
      <c r="Z708" s="5" t="s">
        <v>5795</v>
      </c>
    </row>
    <row r="709" spans="1:26" ht="15.75">
      <c r="A709" s="5" t="s">
        <v>5796</v>
      </c>
      <c r="B709" s="5" t="s">
        <v>5797</v>
      </c>
      <c r="C709" s="5" t="str">
        <f>LEFT(Table1[[#This Row],[product_name]], 27)</f>
        <v>Duracell Ultra Alkaline AAA</v>
      </c>
      <c r="D709" s="5" t="s">
        <v>5047</v>
      </c>
      <c r="E709" s="5" t="str">
        <f>TRIM(LEFT(Table1[[#This Row],[category]], FIND("|", Table1[[#This Row],[category]]) - 1))</f>
        <v>Electronics</v>
      </c>
      <c r="F709" s="5" t="str">
        <f>TRIM(MID(Table1[[#This Row],[category]], FIND("|", Table1[[#This Row],[category]]) + 1, FIND("|", Table1[[#This Row],[category]], FIND("|", Table1[[#This Row],[category]]) + 1) - FIND("|", Table1[[#This Row],[category]]) - 1))</f>
        <v>GeneralPurposeBatteries&amp;BatteryChargers</v>
      </c>
      <c r="G709" s="5" t="e">
        <f>TRIM(MID(Table1[[#This Row],[category]], FIND("|", Table1[[#This Row],[category]], FIND("|", Table1[[#This Row],[category]]) + 1) + 1, FIND("|", Table1[[#This Row],[category]], FIND("|", Table1[[#This Row],[category]], FIND("|", Table1[[#This Row],[category]]) + 1) + 1) - FIND("|", Table1[[#This Row],[category]], FIND("|", Table1[[#This Row],[category]]) + 1) - 1))</f>
        <v>#VALUE!</v>
      </c>
      <c r="H709" s="5">
        <v>269</v>
      </c>
      <c r="I709" s="6">
        <v>315</v>
      </c>
      <c r="J709" s="7">
        <v>0.15</v>
      </c>
      <c r="K709" s="7" t="str">
        <f>IF(Table1[[#This Row],[discount_percentage]]&gt;=50%, "YES", "NO")</f>
        <v>NO</v>
      </c>
      <c r="L709" s="7" t="str">
        <f>IF(Table1[[#This Row],[discount_percentage]]&lt;20%, "&lt;20%", IF(Table1[[#This Row],[discount_percentage]]&lt;=40%, "20%-40%", IF(Table1[[#This Row],[discount_percentage]]&lt;=60%, "41%-60%", IF(Table1[[#This Row],[discount_percentage]]&lt;=80%, "61%-80%", "&gt;80%"))))</f>
        <v>&lt;20%</v>
      </c>
      <c r="M709" s="7" t="str">
        <f>IF(Table1[[#This Row],[discounted_price]]&lt;200, "&lt;200", IF(Table1[[#This Row],[discounted_price]]&lt;=500, "200-500", "&gt;500"))</f>
        <v>200-500</v>
      </c>
      <c r="N709" s="5">
        <v>4.5</v>
      </c>
      <c r="O709" s="8">
        <v>17810</v>
      </c>
      <c r="P709" s="9" t="str">
        <f>IF(Table1[[#This Row],[rating_count]]&gt;1000, "More than 1000", "Fewer than 1000")</f>
        <v>More than 1000</v>
      </c>
      <c r="Q709" s="8">
        <f>IFERROR( VALUE(Table1[[#This Row],[rating]]) * VALUE((Table1[[#This Row],[rating_count]]/1000)), 0)</f>
        <v>80.144999999999996</v>
      </c>
      <c r="R709" s="6">
        <f>IFERROR( VALUE(Table1[[#This Row],[actual_price]]) * VALUE(Table1[[#This Row],[rating_count]]), 0)</f>
        <v>5610150</v>
      </c>
      <c r="S709" s="5" t="s">
        <v>5798</v>
      </c>
      <c r="T709" s="5" t="s">
        <v>5799</v>
      </c>
      <c r="U709" s="5" t="s">
        <v>5800</v>
      </c>
      <c r="V709" s="5" t="s">
        <v>5801</v>
      </c>
      <c r="W709" s="5" t="s">
        <v>5802</v>
      </c>
      <c r="X709" s="5" t="s">
        <v>5803</v>
      </c>
      <c r="Y709" s="5" t="s">
        <v>5804</v>
      </c>
      <c r="Z709" s="5" t="s">
        <v>5805</v>
      </c>
    </row>
    <row r="710" spans="1:26" ht="15.75">
      <c r="A710" s="5" t="s">
        <v>5806</v>
      </c>
      <c r="B710" s="5" t="s">
        <v>5807</v>
      </c>
      <c r="C710" s="5" t="str">
        <f>LEFT(Table1[[#This Row],[product_name]], 27)</f>
        <v xml:space="preserve">JBL C200SI, Premium in Ear </v>
      </c>
      <c r="D710" s="5" t="s">
        <v>3066</v>
      </c>
      <c r="E710" s="5" t="str">
        <f>TRIM(LEFT(Table1[[#This Row],[category]], FIND("|", Table1[[#This Row],[category]]) - 1))</f>
        <v>Electronics</v>
      </c>
      <c r="F710" s="5" t="str">
        <f>TRIM(MID(Table1[[#This Row],[category]], FIND("|", Table1[[#This Row],[category]]) + 1, FIND("|", Table1[[#This Row],[category]], FIND("|", Table1[[#This Row],[category]]) + 1) - FIND("|", Table1[[#This Row],[category]]) - 1))</f>
        <v>Headphones,Earbuds&amp;Accessories</v>
      </c>
      <c r="G710" s="5" t="str">
        <f>TRIM(MID(Table1[[#This Row],[category]], FIND("|", Table1[[#This Row],[category]], FIND("|", Table1[[#This Row],[category]]) + 1) + 1, FIND("|", Table1[[#This Row],[category]], FIND("|", Table1[[#This Row],[category]], FIND("|", Table1[[#This Row],[category]]) + 1) + 1) - FIND("|", Table1[[#This Row],[category]], FIND("|", Table1[[#This Row],[category]]) + 1) - 1))</f>
        <v>Headphones</v>
      </c>
      <c r="H710" s="5">
        <v>799</v>
      </c>
      <c r="I710" s="6">
        <v>1499</v>
      </c>
      <c r="J710" s="7">
        <v>0.47</v>
      </c>
      <c r="K710" s="7" t="str">
        <f>IF(Table1[[#This Row],[discount_percentage]]&gt;=50%, "YES", "NO")</f>
        <v>NO</v>
      </c>
      <c r="L710" s="7" t="str">
        <f>IF(Table1[[#This Row],[discount_percentage]]&lt;20%, "&lt;20%", IF(Table1[[#This Row],[discount_percentage]]&lt;=40%, "20%-40%", IF(Table1[[#This Row],[discount_percentage]]&lt;=60%, "41%-60%", IF(Table1[[#This Row],[discount_percentage]]&lt;=80%, "61%-80%", "&gt;80%"))))</f>
        <v>41%-60%</v>
      </c>
      <c r="M710" s="7" t="str">
        <f>IF(Table1[[#This Row],[discounted_price]]&lt;200, "&lt;200", IF(Table1[[#This Row],[discounted_price]]&lt;=500, "200-500", "&gt;500"))</f>
        <v>&gt;500</v>
      </c>
      <c r="N710" s="5">
        <v>4.0999999999999996</v>
      </c>
      <c r="O710" s="8">
        <v>53648</v>
      </c>
      <c r="P710" s="9" t="str">
        <f>IF(Table1[[#This Row],[rating_count]]&gt;1000, "More than 1000", "Fewer than 1000")</f>
        <v>More than 1000</v>
      </c>
      <c r="Q710" s="8">
        <f>IFERROR( VALUE(Table1[[#This Row],[rating]]) * VALUE((Table1[[#This Row],[rating_count]]/1000)), 0)</f>
        <v>219.95679999999999</v>
      </c>
      <c r="R710" s="6">
        <f>IFERROR( VALUE(Table1[[#This Row],[actual_price]]) * VALUE(Table1[[#This Row],[rating_count]]), 0)</f>
        <v>80418352</v>
      </c>
      <c r="S710" s="5" t="s">
        <v>5808</v>
      </c>
      <c r="T710" s="5" t="s">
        <v>5809</v>
      </c>
      <c r="U710" s="5" t="s">
        <v>5810</v>
      </c>
      <c r="V710" s="5" t="s">
        <v>5811</v>
      </c>
      <c r="W710" s="5" t="s">
        <v>5812</v>
      </c>
      <c r="X710" s="5" t="s">
        <v>5813</v>
      </c>
      <c r="Y710" s="5" t="s">
        <v>5814</v>
      </c>
      <c r="Z710" s="5" t="s">
        <v>5815</v>
      </c>
    </row>
    <row r="711" spans="1:26" ht="15.75">
      <c r="A711" s="5" t="s">
        <v>5816</v>
      </c>
      <c r="B711" s="5" t="s">
        <v>5817</v>
      </c>
      <c r="C711" s="5" t="str">
        <f>LEFT(Table1[[#This Row],[product_name]], 27)</f>
        <v>Acer EK220Q 21.5 Inch (54.6</v>
      </c>
      <c r="D711" s="5" t="s">
        <v>5818</v>
      </c>
      <c r="E711" s="5" t="str">
        <f>TRIM(LEFT(Table1[[#This Row],[category]], FIND("|", Table1[[#This Row],[category]]) - 1))</f>
        <v>Computers&amp;Accessories</v>
      </c>
      <c r="F711" s="5" t="e">
        <f>TRIM(MID(Table1[[#This Row],[category]], FIND("|", Table1[[#This Row],[category]]) + 1, FIND("|", Table1[[#This Row],[category]], FIND("|", Table1[[#This Row],[category]]) + 1) - FIND("|", Table1[[#This Row],[category]]) - 1))</f>
        <v>#VALUE!</v>
      </c>
      <c r="G711" s="5" t="e">
        <f>TRIM(MID(Table1[[#This Row],[category]], FIND("|", Table1[[#This Row],[category]], FIND("|", Table1[[#This Row],[category]]) + 1) + 1, FIND("|", Table1[[#This Row],[category]], FIND("|", Table1[[#This Row],[category]], FIND("|", Table1[[#This Row],[category]]) + 1) + 1) - FIND("|", Table1[[#This Row],[category]], FIND("|", Table1[[#This Row],[category]]) + 1) - 1))</f>
        <v>#VALUE!</v>
      </c>
      <c r="H711" s="6">
        <v>6299</v>
      </c>
      <c r="I711" s="6">
        <v>13750</v>
      </c>
      <c r="J711" s="7">
        <v>0.54</v>
      </c>
      <c r="K711" s="7" t="str">
        <f>IF(Table1[[#This Row],[discount_percentage]]&gt;=50%, "YES", "NO")</f>
        <v>YES</v>
      </c>
      <c r="L711" s="7" t="str">
        <f>IF(Table1[[#This Row],[discount_percentage]]&lt;20%, "&lt;20%", IF(Table1[[#This Row],[discount_percentage]]&lt;=40%, "20%-40%", IF(Table1[[#This Row],[discount_percentage]]&lt;=60%, "41%-60%", IF(Table1[[#This Row],[discount_percentage]]&lt;=80%, "61%-80%", "&gt;80%"))))</f>
        <v>41%-60%</v>
      </c>
      <c r="M711" s="7" t="str">
        <f>IF(Table1[[#This Row],[discounted_price]]&lt;200, "&lt;200", IF(Table1[[#This Row],[discounted_price]]&lt;=500, "200-500", "&gt;500"))</f>
        <v>&gt;500</v>
      </c>
      <c r="N711" s="5">
        <v>4.2</v>
      </c>
      <c r="O711" s="8">
        <v>2014</v>
      </c>
      <c r="P711" s="9" t="str">
        <f>IF(Table1[[#This Row],[rating_count]]&gt;1000, "More than 1000", "Fewer than 1000")</f>
        <v>More than 1000</v>
      </c>
      <c r="Q711" s="8">
        <f>IFERROR( VALUE(Table1[[#This Row],[rating]]) * VALUE((Table1[[#This Row],[rating_count]]/1000)), 0)</f>
        <v>8.4588000000000001</v>
      </c>
      <c r="R711" s="6">
        <f>IFERROR( VALUE(Table1[[#This Row],[actual_price]]) * VALUE(Table1[[#This Row],[rating_count]]), 0)</f>
        <v>27692500</v>
      </c>
      <c r="S711" s="5" t="s">
        <v>5819</v>
      </c>
      <c r="T711" s="5" t="s">
        <v>5820</v>
      </c>
      <c r="U711" s="5" t="s">
        <v>5821</v>
      </c>
      <c r="V711" s="5" t="s">
        <v>5822</v>
      </c>
      <c r="W711" s="5" t="s">
        <v>5823</v>
      </c>
      <c r="X711" s="5" t="s">
        <v>5824</v>
      </c>
      <c r="Y711" s="5" t="s">
        <v>5825</v>
      </c>
      <c r="Z711" s="5" t="s">
        <v>5826</v>
      </c>
    </row>
    <row r="712" spans="1:26" ht="15.75">
      <c r="A712" s="5" t="s">
        <v>5827</v>
      </c>
      <c r="B712" s="5" t="s">
        <v>5828</v>
      </c>
      <c r="C712" s="5" t="str">
        <f>LEFT(Table1[[#This Row],[product_name]], 27)</f>
        <v>E-COSMOS 5V 1.2W Portable F</v>
      </c>
      <c r="D712" s="5" t="s">
        <v>5829</v>
      </c>
      <c r="E712" s="5" t="str">
        <f>TRIM(LEFT(Table1[[#This Row],[category]], FIND("|", Table1[[#This Row],[category]]) - 1))</f>
        <v>Computers&amp;Accessories</v>
      </c>
      <c r="F712" s="5" t="str">
        <f>TRIM(MID(Table1[[#This Row],[category]], FIND("|", Table1[[#This Row],[category]]) + 1, FIND("|", Table1[[#This Row],[category]], FIND("|", Table1[[#This Row],[category]]) + 1) - FIND("|", Table1[[#This Row],[category]]) - 1))</f>
        <v>Accessories&amp;Peripherals</v>
      </c>
      <c r="G712" s="5" t="str">
        <f>TRIM(MID(Table1[[#This Row],[category]], FIND("|", Table1[[#This Row],[category]], FIND("|", Table1[[#This Row],[category]]) + 1) + 1, FIND("|", Table1[[#This Row],[category]], FIND("|", Table1[[#This Row],[category]], FIND("|", Table1[[#This Row],[category]]) + 1) + 1) - FIND("|", Table1[[#This Row],[category]], FIND("|", Table1[[#This Row],[category]]) + 1) - 1))</f>
        <v>USBGadgets</v>
      </c>
      <c r="H712" s="5">
        <v>59</v>
      </c>
      <c r="I712" s="6">
        <v>59</v>
      </c>
      <c r="J712" s="7">
        <v>0</v>
      </c>
      <c r="K712" s="7" t="str">
        <f>IF(Table1[[#This Row],[discount_percentage]]&gt;=50%, "YES", "NO")</f>
        <v>NO</v>
      </c>
      <c r="L712" s="7" t="str">
        <f>IF(Table1[[#This Row],[discount_percentage]]&lt;20%, "&lt;20%", IF(Table1[[#This Row],[discount_percentage]]&lt;=40%, "20%-40%", IF(Table1[[#This Row],[discount_percentage]]&lt;=60%, "41%-60%", IF(Table1[[#This Row],[discount_percentage]]&lt;=80%, "61%-80%", "&gt;80%"))))</f>
        <v>&lt;20%</v>
      </c>
      <c r="M712" s="7" t="str">
        <f>IF(Table1[[#This Row],[discounted_price]]&lt;200, "&lt;200", IF(Table1[[#This Row],[discounted_price]]&lt;=500, "200-500", "&gt;500"))</f>
        <v>&lt;200</v>
      </c>
      <c r="N712" s="5">
        <v>3.8</v>
      </c>
      <c r="O712" s="8">
        <v>5958</v>
      </c>
      <c r="P712" s="9" t="str">
        <f>IF(Table1[[#This Row],[rating_count]]&gt;1000, "More than 1000", "Fewer than 1000")</f>
        <v>More than 1000</v>
      </c>
      <c r="Q712" s="8">
        <f>IFERROR( VALUE(Table1[[#This Row],[rating]]) * VALUE((Table1[[#This Row],[rating_count]]/1000)), 0)</f>
        <v>22.6404</v>
      </c>
      <c r="R712" s="6">
        <f>IFERROR( VALUE(Table1[[#This Row],[actual_price]]) * VALUE(Table1[[#This Row],[rating_count]]), 0)</f>
        <v>351522</v>
      </c>
      <c r="S712" s="5" t="s">
        <v>5830</v>
      </c>
      <c r="T712" s="5" t="s">
        <v>5831</v>
      </c>
      <c r="U712" s="5" t="s">
        <v>5832</v>
      </c>
      <c r="V712" s="5" t="s">
        <v>5833</v>
      </c>
      <c r="W712" s="5" t="s">
        <v>5834</v>
      </c>
      <c r="X712" s="5" t="s">
        <v>5835</v>
      </c>
      <c r="Y712" s="5" t="s">
        <v>5836</v>
      </c>
      <c r="Z712" s="5" t="s">
        <v>5837</v>
      </c>
    </row>
    <row r="713" spans="1:26" ht="15.75">
      <c r="A713" s="5" t="s">
        <v>5838</v>
      </c>
      <c r="B713" s="5" t="s">
        <v>5839</v>
      </c>
      <c r="C713" s="5" t="str">
        <f>LEFT(Table1[[#This Row],[product_name]], 27)</f>
        <v>boAt Dual Port Rapid Car Ch</v>
      </c>
      <c r="D713" s="5" t="s">
        <v>3107</v>
      </c>
      <c r="E713" s="5" t="str">
        <f>TRIM(LEFT(Table1[[#This Row],[category]], FIND("|", Table1[[#This Row],[category]]) - 1))</f>
        <v>Electronics</v>
      </c>
      <c r="F713" s="5" t="str">
        <f>TRIM(MID(Table1[[#This Row],[category]], FIND("|", Table1[[#This Row],[category]]) + 1, FIND("|", Table1[[#This Row],[category]], FIND("|", Table1[[#This Row],[category]]) + 1) - FIND("|", Table1[[#This Row],[category]]) - 1))</f>
        <v>Mobiles&amp;Accessories</v>
      </c>
      <c r="G71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13" s="5">
        <v>571</v>
      </c>
      <c r="I713" s="6">
        <v>999</v>
      </c>
      <c r="J713" s="7">
        <v>0.43</v>
      </c>
      <c r="K713" s="7" t="str">
        <f>IF(Table1[[#This Row],[discount_percentage]]&gt;=50%, "YES", "NO")</f>
        <v>NO</v>
      </c>
      <c r="L713" s="7" t="str">
        <f>IF(Table1[[#This Row],[discount_percentage]]&lt;20%, "&lt;20%", IF(Table1[[#This Row],[discount_percentage]]&lt;=40%, "20%-40%", IF(Table1[[#This Row],[discount_percentage]]&lt;=60%, "41%-60%", IF(Table1[[#This Row],[discount_percentage]]&lt;=80%, "61%-80%", "&gt;80%"))))</f>
        <v>41%-60%</v>
      </c>
      <c r="M713" s="7" t="str">
        <f>IF(Table1[[#This Row],[discounted_price]]&lt;200, "&lt;200", IF(Table1[[#This Row],[discounted_price]]&lt;=500, "200-500", "&gt;500"))</f>
        <v>&gt;500</v>
      </c>
      <c r="N713" s="5">
        <v>4.3</v>
      </c>
      <c r="O713" s="8">
        <v>38221</v>
      </c>
      <c r="P713" s="9" t="str">
        <f>IF(Table1[[#This Row],[rating_count]]&gt;1000, "More than 1000", "Fewer than 1000")</f>
        <v>More than 1000</v>
      </c>
      <c r="Q713" s="8">
        <f>IFERROR( VALUE(Table1[[#This Row],[rating]]) * VALUE((Table1[[#This Row],[rating_count]]/1000)), 0)</f>
        <v>164.35029999999998</v>
      </c>
      <c r="R713" s="6">
        <f>IFERROR( VALUE(Table1[[#This Row],[actual_price]]) * VALUE(Table1[[#This Row],[rating_count]]), 0)</f>
        <v>38182779</v>
      </c>
      <c r="S713" s="5" t="s">
        <v>5840</v>
      </c>
      <c r="T713" s="5" t="s">
        <v>5841</v>
      </c>
      <c r="U713" s="5" t="s">
        <v>5842</v>
      </c>
      <c r="V713" s="5" t="s">
        <v>5843</v>
      </c>
      <c r="W713" s="5" t="s">
        <v>5844</v>
      </c>
      <c r="X713" s="5" t="s">
        <v>5845</v>
      </c>
      <c r="Y713" s="5" t="s">
        <v>5846</v>
      </c>
      <c r="Z713" s="5" t="s">
        <v>5847</v>
      </c>
    </row>
    <row r="714" spans="1:26" ht="15.75">
      <c r="A714" s="5" t="s">
        <v>5848</v>
      </c>
      <c r="B714" s="5" t="s">
        <v>5849</v>
      </c>
      <c r="C714" s="5" t="str">
        <f>LEFT(Table1[[#This Row],[product_name]], 27)</f>
        <v>Zebronics ZEB-COUNTY 3W Wir</v>
      </c>
      <c r="D714" s="5" t="s">
        <v>5515</v>
      </c>
      <c r="E714" s="5" t="str">
        <f>TRIM(LEFT(Table1[[#This Row],[category]], FIND("|", Table1[[#This Row],[category]]) - 1))</f>
        <v>Electronics</v>
      </c>
      <c r="F714" s="5" t="str">
        <f>TRIM(MID(Table1[[#This Row],[category]], FIND("|", Table1[[#This Row],[category]]) + 1, FIND("|", Table1[[#This Row],[category]], FIND("|", Table1[[#This Row],[category]]) + 1) - FIND("|", Table1[[#This Row],[category]]) - 1))</f>
        <v>HomeAudio</v>
      </c>
      <c r="G714" s="5" t="str">
        <f>TRIM(MID(Table1[[#This Row],[category]], FIND("|", Table1[[#This Row],[category]], FIND("|", Table1[[#This Row],[category]]) + 1) + 1, FIND("|", Table1[[#This Row],[category]], FIND("|", Table1[[#This Row],[category]], FIND("|", Table1[[#This Row],[category]]) + 1) + 1) - FIND("|", Table1[[#This Row],[category]], FIND("|", Table1[[#This Row],[category]]) + 1) - 1))</f>
        <v>Speakers</v>
      </c>
      <c r="H714" s="5">
        <v>549</v>
      </c>
      <c r="I714" s="6">
        <v>999</v>
      </c>
      <c r="J714" s="7">
        <v>0.45</v>
      </c>
      <c r="K714" s="7" t="str">
        <f>IF(Table1[[#This Row],[discount_percentage]]&gt;=50%, "YES", "NO")</f>
        <v>NO</v>
      </c>
      <c r="L714" s="7" t="str">
        <f>IF(Table1[[#This Row],[discount_percentage]]&lt;20%, "&lt;20%", IF(Table1[[#This Row],[discount_percentage]]&lt;=40%, "20%-40%", IF(Table1[[#This Row],[discount_percentage]]&lt;=60%, "41%-60%", IF(Table1[[#This Row],[discount_percentage]]&lt;=80%, "61%-80%", "&gt;80%"))))</f>
        <v>41%-60%</v>
      </c>
      <c r="M714" s="7" t="str">
        <f>IF(Table1[[#This Row],[discounted_price]]&lt;200, "&lt;200", IF(Table1[[#This Row],[discounted_price]]&lt;=500, "200-500", "&gt;500"))</f>
        <v>&gt;500</v>
      </c>
      <c r="N714" s="5">
        <v>3.9</v>
      </c>
      <c r="O714" s="8">
        <v>64705</v>
      </c>
      <c r="P714" s="9" t="str">
        <f>IF(Table1[[#This Row],[rating_count]]&gt;1000, "More than 1000", "Fewer than 1000")</f>
        <v>More than 1000</v>
      </c>
      <c r="Q714" s="8">
        <f>IFERROR( VALUE(Table1[[#This Row],[rating]]) * VALUE((Table1[[#This Row],[rating_count]]/1000)), 0)</f>
        <v>252.34949999999998</v>
      </c>
      <c r="R714" s="6">
        <f>IFERROR( VALUE(Table1[[#This Row],[actual_price]]) * VALUE(Table1[[#This Row],[rating_count]]), 0)</f>
        <v>64640295</v>
      </c>
      <c r="S714" s="5" t="s">
        <v>5850</v>
      </c>
      <c r="T714" s="5" t="s">
        <v>5851</v>
      </c>
      <c r="U714" s="5" t="s">
        <v>5852</v>
      </c>
      <c r="V714" s="5" t="s">
        <v>5853</v>
      </c>
      <c r="W714" s="5" t="s">
        <v>5854</v>
      </c>
      <c r="X714" s="5" t="s">
        <v>5855</v>
      </c>
      <c r="Y714" s="5" t="s">
        <v>5856</v>
      </c>
      <c r="Z714" s="5" t="s">
        <v>5857</v>
      </c>
    </row>
    <row r="715" spans="1:26" ht="15.75">
      <c r="A715" s="5" t="s">
        <v>3865</v>
      </c>
      <c r="B715" s="5" t="s">
        <v>3866</v>
      </c>
      <c r="C715" s="5" t="str">
        <f>LEFT(Table1[[#This Row],[product_name]], 27)</f>
        <v>KINGONE Upgraded Stylus Pen</v>
      </c>
      <c r="D715" s="5" t="s">
        <v>3867</v>
      </c>
      <c r="E715" s="5" t="str">
        <f>TRIM(LEFT(Table1[[#This Row],[category]], FIND("|", Table1[[#This Row],[category]]) - 1))</f>
        <v>Electronics</v>
      </c>
      <c r="F715" s="5" t="str">
        <f>TRIM(MID(Table1[[#This Row],[category]], FIND("|", Table1[[#This Row],[category]]) + 1, FIND("|", Table1[[#This Row],[category]], FIND("|", Table1[[#This Row],[category]]) + 1) - FIND("|", Table1[[#This Row],[category]]) - 1))</f>
        <v>Mobiles&amp;Accessories</v>
      </c>
      <c r="G715"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15" s="6">
        <v>2099</v>
      </c>
      <c r="I715" s="6">
        <v>5999</v>
      </c>
      <c r="J715" s="7">
        <v>0.65</v>
      </c>
      <c r="K715" s="7" t="str">
        <f>IF(Table1[[#This Row],[discount_percentage]]&gt;=50%, "YES", "NO")</f>
        <v>YES</v>
      </c>
      <c r="L715" s="7" t="str">
        <f>IF(Table1[[#This Row],[discount_percentage]]&lt;20%, "&lt;20%", IF(Table1[[#This Row],[discount_percentage]]&lt;=40%, "20%-40%", IF(Table1[[#This Row],[discount_percentage]]&lt;=60%, "41%-60%", IF(Table1[[#This Row],[discount_percentage]]&lt;=80%, "61%-80%", "&gt;80%"))))</f>
        <v>61%-80%</v>
      </c>
      <c r="M715" s="7" t="str">
        <f>IF(Table1[[#This Row],[discounted_price]]&lt;200, "&lt;200", IF(Table1[[#This Row],[discounted_price]]&lt;=500, "200-500", "&gt;500"))</f>
        <v>&gt;500</v>
      </c>
      <c r="N715" s="5">
        <v>4.3</v>
      </c>
      <c r="O715" s="8">
        <v>17129</v>
      </c>
      <c r="P715" s="9" t="str">
        <f>IF(Table1[[#This Row],[rating_count]]&gt;1000, "More than 1000", "Fewer than 1000")</f>
        <v>More than 1000</v>
      </c>
      <c r="Q715" s="8">
        <f>IFERROR( VALUE(Table1[[#This Row],[rating]]) * VALUE((Table1[[#This Row],[rating_count]]/1000)), 0)</f>
        <v>73.654700000000005</v>
      </c>
      <c r="R715" s="6">
        <f>IFERROR( VALUE(Table1[[#This Row],[actual_price]]) * VALUE(Table1[[#This Row],[rating_count]]), 0)</f>
        <v>102756871</v>
      </c>
      <c r="S715" s="5" t="s">
        <v>3868</v>
      </c>
      <c r="T715" s="5" t="s">
        <v>3869</v>
      </c>
      <c r="U715" s="5" t="s">
        <v>3870</v>
      </c>
      <c r="V715" s="5" t="s">
        <v>3871</v>
      </c>
      <c r="W715" s="5" t="s">
        <v>3872</v>
      </c>
      <c r="X715" s="5" t="s">
        <v>3873</v>
      </c>
      <c r="Y715" s="5" t="s">
        <v>5858</v>
      </c>
      <c r="Z715" s="5" t="s">
        <v>5859</v>
      </c>
    </row>
    <row r="716" spans="1:26" ht="15.75">
      <c r="A716" s="5" t="s">
        <v>193</v>
      </c>
      <c r="B716" s="5" t="s">
        <v>194</v>
      </c>
      <c r="C716" s="5" t="str">
        <f>LEFT(Table1[[#This Row],[product_name]], 27)</f>
        <v>LG 80 cm (32 inches) HD Rea</v>
      </c>
      <c r="D716" s="5" t="s">
        <v>169</v>
      </c>
      <c r="E716" s="5" t="str">
        <f>TRIM(LEFT(Table1[[#This Row],[category]], FIND("|", Table1[[#This Row],[category]]) - 1))</f>
        <v>Electronics</v>
      </c>
      <c r="F716" s="5" t="str">
        <f>TRIM(MID(Table1[[#This Row],[category]], FIND("|", Table1[[#This Row],[category]]) + 1, FIND("|", Table1[[#This Row],[category]], FIND("|", Table1[[#This Row],[category]]) + 1) - FIND("|", Table1[[#This Row],[category]]) - 1))</f>
        <v>HomeTheater,TV&amp;Video</v>
      </c>
      <c r="G716" s="5" t="str">
        <f>TRIM(MID(Table1[[#This Row],[category]], FIND("|", Table1[[#This Row],[category]], FIND("|", Table1[[#This Row],[category]]) + 1) + 1, FIND("|", Table1[[#This Row],[category]], FIND("|", Table1[[#This Row],[category]], FIND("|", Table1[[#This Row],[category]]) + 1) + 1) - FIND("|", Table1[[#This Row],[category]], FIND("|", Table1[[#This Row],[category]]) + 1) - 1))</f>
        <v>Televisions</v>
      </c>
      <c r="H716" s="6">
        <v>13490</v>
      </c>
      <c r="I716" s="6">
        <v>21990</v>
      </c>
      <c r="J716" s="7">
        <v>0.39</v>
      </c>
      <c r="K716" s="7" t="str">
        <f>IF(Table1[[#This Row],[discount_percentage]]&gt;=50%, "YES", "NO")</f>
        <v>NO</v>
      </c>
      <c r="L716" s="7" t="str">
        <f>IF(Table1[[#This Row],[discount_percentage]]&lt;20%, "&lt;20%", IF(Table1[[#This Row],[discount_percentage]]&lt;=40%, "20%-40%", IF(Table1[[#This Row],[discount_percentage]]&lt;=60%, "41%-60%", IF(Table1[[#This Row],[discount_percentage]]&lt;=80%, "61%-80%", "&gt;80%"))))</f>
        <v>20%-40%</v>
      </c>
      <c r="M716" s="7" t="str">
        <f>IF(Table1[[#This Row],[discounted_price]]&lt;200, "&lt;200", IF(Table1[[#This Row],[discounted_price]]&lt;=500, "200-500", "&gt;500"))</f>
        <v>&gt;500</v>
      </c>
      <c r="N716" s="5">
        <v>4.3</v>
      </c>
      <c r="O716" s="8">
        <v>11976</v>
      </c>
      <c r="P716" s="9" t="str">
        <f>IF(Table1[[#This Row],[rating_count]]&gt;1000, "More than 1000", "Fewer than 1000")</f>
        <v>More than 1000</v>
      </c>
      <c r="Q716" s="8">
        <f>IFERROR( VALUE(Table1[[#This Row],[rating]]) * VALUE((Table1[[#This Row],[rating_count]]/1000)), 0)</f>
        <v>51.4968</v>
      </c>
      <c r="R716" s="6">
        <f>IFERROR( VALUE(Table1[[#This Row],[actual_price]]) * VALUE(Table1[[#This Row],[rating_count]]), 0)</f>
        <v>263352240</v>
      </c>
      <c r="S716" s="5" t="s">
        <v>195</v>
      </c>
      <c r="T716" s="5" t="s">
        <v>196</v>
      </c>
      <c r="U716" s="5" t="s">
        <v>197</v>
      </c>
      <c r="V716" s="5" t="s">
        <v>198</v>
      </c>
      <c r="W716" s="5" t="s">
        <v>199</v>
      </c>
      <c r="X716" s="5" t="s">
        <v>200</v>
      </c>
      <c r="Y716" s="5" t="s">
        <v>201</v>
      </c>
      <c r="Z716" s="5" t="s">
        <v>5860</v>
      </c>
    </row>
    <row r="717" spans="1:26" ht="15.75">
      <c r="A717" s="5" t="s">
        <v>5861</v>
      </c>
      <c r="B717" s="5" t="s">
        <v>5862</v>
      </c>
      <c r="C717" s="5" t="str">
        <f>LEFT(Table1[[#This Row],[product_name]], 27)</f>
        <v>Zebronics Wired Keyboard an</v>
      </c>
      <c r="D717" s="5" t="s">
        <v>5102</v>
      </c>
      <c r="E717" s="5" t="str">
        <f>TRIM(LEFT(Table1[[#This Row],[category]], FIND("|", Table1[[#This Row],[category]]) - 1))</f>
        <v>Computers&amp;Accessories</v>
      </c>
      <c r="F717" s="5" t="str">
        <f>TRIM(MID(Table1[[#This Row],[category]], FIND("|", Table1[[#This Row],[category]]) + 1, FIND("|", Table1[[#This Row],[category]], FIND("|", Table1[[#This Row],[category]]) + 1) - FIND("|", Table1[[#This Row],[category]]) - 1))</f>
        <v>Accessories&amp;Peripherals</v>
      </c>
      <c r="G71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17" s="5">
        <v>448</v>
      </c>
      <c r="I717" s="6">
        <v>699</v>
      </c>
      <c r="J717" s="7">
        <v>0.36</v>
      </c>
      <c r="K717" s="7" t="str">
        <f>IF(Table1[[#This Row],[discount_percentage]]&gt;=50%, "YES", "NO")</f>
        <v>NO</v>
      </c>
      <c r="L717" s="7" t="str">
        <f>IF(Table1[[#This Row],[discount_percentage]]&lt;20%, "&lt;20%", IF(Table1[[#This Row],[discount_percentage]]&lt;=40%, "20%-40%", IF(Table1[[#This Row],[discount_percentage]]&lt;=60%, "41%-60%", IF(Table1[[#This Row],[discount_percentage]]&lt;=80%, "61%-80%", "&gt;80%"))))</f>
        <v>20%-40%</v>
      </c>
      <c r="M717" s="7" t="str">
        <f>IF(Table1[[#This Row],[discounted_price]]&lt;200, "&lt;200", IF(Table1[[#This Row],[discounted_price]]&lt;=500, "200-500", "&gt;500"))</f>
        <v>200-500</v>
      </c>
      <c r="N717" s="5">
        <v>3.9</v>
      </c>
      <c r="O717" s="8">
        <v>17348</v>
      </c>
      <c r="P717" s="9" t="str">
        <f>IF(Table1[[#This Row],[rating_count]]&gt;1000, "More than 1000", "Fewer than 1000")</f>
        <v>More than 1000</v>
      </c>
      <c r="Q717" s="8">
        <f>IFERROR( VALUE(Table1[[#This Row],[rating]]) * VALUE((Table1[[#This Row],[rating_count]]/1000)), 0)</f>
        <v>67.657199999999989</v>
      </c>
      <c r="R717" s="6">
        <f>IFERROR( VALUE(Table1[[#This Row],[actual_price]]) * VALUE(Table1[[#This Row],[rating_count]]), 0)</f>
        <v>12126252</v>
      </c>
      <c r="S717" s="5" t="s">
        <v>5863</v>
      </c>
      <c r="T717" s="5" t="s">
        <v>5864</v>
      </c>
      <c r="U717" s="5" t="s">
        <v>5865</v>
      </c>
      <c r="V717" s="5" t="s">
        <v>5866</v>
      </c>
      <c r="W717" s="5" t="s">
        <v>5867</v>
      </c>
      <c r="X717" s="5" t="s">
        <v>5868</v>
      </c>
      <c r="Y717" s="5" t="s">
        <v>5869</v>
      </c>
      <c r="Z717" s="5" t="s">
        <v>5870</v>
      </c>
    </row>
    <row r="718" spans="1:26" ht="15.75">
      <c r="A718" s="5" t="s">
        <v>5871</v>
      </c>
      <c r="B718" s="5" t="s">
        <v>5872</v>
      </c>
      <c r="C718" s="5" t="str">
        <f>LEFT(Table1[[#This Row],[product_name]], 27)</f>
        <v>JBL Tune 215BT, 16 Hrs Play</v>
      </c>
      <c r="D718" s="5" t="s">
        <v>3066</v>
      </c>
      <c r="E718" s="5" t="str">
        <f>TRIM(LEFT(Table1[[#This Row],[category]], FIND("|", Table1[[#This Row],[category]]) - 1))</f>
        <v>Electronics</v>
      </c>
      <c r="F718" s="5" t="str">
        <f>TRIM(MID(Table1[[#This Row],[category]], FIND("|", Table1[[#This Row],[category]]) + 1, FIND("|", Table1[[#This Row],[category]], FIND("|", Table1[[#This Row],[category]]) + 1) - FIND("|", Table1[[#This Row],[category]]) - 1))</f>
        <v>Headphones,Earbuds&amp;Accessories</v>
      </c>
      <c r="G718" s="5" t="str">
        <f>TRIM(MID(Table1[[#This Row],[category]], FIND("|", Table1[[#This Row],[category]], FIND("|", Table1[[#This Row],[category]]) + 1) + 1, FIND("|", Table1[[#This Row],[category]], FIND("|", Table1[[#This Row],[category]], FIND("|", Table1[[#This Row],[category]]) + 1) + 1) - FIND("|", Table1[[#This Row],[category]], FIND("|", Table1[[#This Row],[category]]) + 1) - 1))</f>
        <v>Headphones</v>
      </c>
      <c r="H718" s="6">
        <v>1499</v>
      </c>
      <c r="I718" s="6">
        <v>2999</v>
      </c>
      <c r="J718" s="7">
        <v>0.5</v>
      </c>
      <c r="K718" s="7" t="str">
        <f>IF(Table1[[#This Row],[discount_percentage]]&gt;=50%, "YES", "NO")</f>
        <v>YES</v>
      </c>
      <c r="L718" s="7" t="str">
        <f>IF(Table1[[#This Row],[discount_percentage]]&lt;20%, "&lt;20%", IF(Table1[[#This Row],[discount_percentage]]&lt;=40%, "20%-40%", IF(Table1[[#This Row],[discount_percentage]]&lt;=60%, "41%-60%", IF(Table1[[#This Row],[discount_percentage]]&lt;=80%, "61%-80%", "&gt;80%"))))</f>
        <v>41%-60%</v>
      </c>
      <c r="M718" s="7" t="str">
        <f>IF(Table1[[#This Row],[discounted_price]]&lt;200, "&lt;200", IF(Table1[[#This Row],[discounted_price]]&lt;=500, "200-500", "&gt;500"))</f>
        <v>&gt;500</v>
      </c>
      <c r="N718" s="5">
        <v>3.7</v>
      </c>
      <c r="O718" s="8">
        <v>87798</v>
      </c>
      <c r="P718" s="9" t="str">
        <f>IF(Table1[[#This Row],[rating_count]]&gt;1000, "More than 1000", "Fewer than 1000")</f>
        <v>More than 1000</v>
      </c>
      <c r="Q718" s="8">
        <f>IFERROR( VALUE(Table1[[#This Row],[rating]]) * VALUE((Table1[[#This Row],[rating_count]]/1000)), 0)</f>
        <v>324.8526</v>
      </c>
      <c r="R718" s="6">
        <f>IFERROR( VALUE(Table1[[#This Row],[actual_price]]) * VALUE(Table1[[#This Row],[rating_count]]), 0)</f>
        <v>263306202</v>
      </c>
      <c r="S718" s="5" t="s">
        <v>5873</v>
      </c>
      <c r="T718" s="5" t="s">
        <v>5874</v>
      </c>
      <c r="U718" s="5" t="s">
        <v>5875</v>
      </c>
      <c r="V718" s="5" t="s">
        <v>5876</v>
      </c>
      <c r="W718" s="5" t="s">
        <v>5877</v>
      </c>
      <c r="X718" s="5" t="s">
        <v>5878</v>
      </c>
      <c r="Y718" s="5" t="s">
        <v>5879</v>
      </c>
      <c r="Z718" s="5" t="s">
        <v>5880</v>
      </c>
    </row>
    <row r="719" spans="1:26" ht="15.75">
      <c r="A719" s="5" t="s">
        <v>5881</v>
      </c>
      <c r="B719" s="5" t="s">
        <v>5882</v>
      </c>
      <c r="C719" s="5" t="str">
        <f>LEFT(Table1[[#This Row],[product_name]], 27)</f>
        <v>Gizga Essentials Profession</v>
      </c>
      <c r="D719" s="5" t="s">
        <v>5883</v>
      </c>
      <c r="E719" s="5" t="str">
        <f>TRIM(LEFT(Table1[[#This Row],[category]], FIND("|", Table1[[#This Row],[category]]) - 1))</f>
        <v>Electronics</v>
      </c>
      <c r="F719" s="5" t="str">
        <f>TRIM(MID(Table1[[#This Row],[category]], FIND("|", Table1[[#This Row],[category]]) + 1, FIND("|", Table1[[#This Row],[category]], FIND("|", Table1[[#This Row],[category]]) + 1) - FIND("|", Table1[[#This Row],[category]]) - 1))</f>
        <v>Cameras&amp;Photography</v>
      </c>
      <c r="G719" s="5" t="str">
        <f>TRIM(MID(Table1[[#This Row],[category]], FIND("|", Table1[[#This Row],[category]], FIND("|", Table1[[#This Row],[category]]) + 1) + 1, FIND("|", Table1[[#This Row],[category]], FIND("|", Table1[[#This Row],[category]], FIND("|", Table1[[#This Row],[category]]) + 1) + 1) - FIND("|", Table1[[#This Row],[category]], FIND("|", Table1[[#This Row],[category]]) + 1) - 1))</f>
        <v>Accessories</v>
      </c>
      <c r="H719" s="5">
        <v>299</v>
      </c>
      <c r="I719" s="6">
        <v>499</v>
      </c>
      <c r="J719" s="7">
        <v>0.4</v>
      </c>
      <c r="K719" s="7" t="str">
        <f>IF(Table1[[#This Row],[discount_percentage]]&gt;=50%, "YES", "NO")</f>
        <v>NO</v>
      </c>
      <c r="L719" s="7" t="str">
        <f>IF(Table1[[#This Row],[discount_percentage]]&lt;20%, "&lt;20%", IF(Table1[[#This Row],[discount_percentage]]&lt;=40%, "20%-40%", IF(Table1[[#This Row],[discount_percentage]]&lt;=60%, "41%-60%", IF(Table1[[#This Row],[discount_percentage]]&lt;=80%, "61%-80%", "&gt;80%"))))</f>
        <v>20%-40%</v>
      </c>
      <c r="M719" s="7" t="str">
        <f>IF(Table1[[#This Row],[discounted_price]]&lt;200, "&lt;200", IF(Table1[[#This Row],[discounted_price]]&lt;=500, "200-500", "&gt;500"))</f>
        <v>200-500</v>
      </c>
      <c r="N719" s="5">
        <v>4.2</v>
      </c>
      <c r="O719" s="8">
        <v>24432</v>
      </c>
      <c r="P719" s="9" t="str">
        <f>IF(Table1[[#This Row],[rating_count]]&gt;1000, "More than 1000", "Fewer than 1000")</f>
        <v>More than 1000</v>
      </c>
      <c r="Q719" s="8">
        <f>IFERROR( VALUE(Table1[[#This Row],[rating]]) * VALUE((Table1[[#This Row],[rating_count]]/1000)), 0)</f>
        <v>102.6144</v>
      </c>
      <c r="R719" s="6">
        <f>IFERROR( VALUE(Table1[[#This Row],[actual_price]]) * VALUE(Table1[[#This Row],[rating_count]]), 0)</f>
        <v>12191568</v>
      </c>
      <c r="S719" s="5" t="s">
        <v>5884</v>
      </c>
      <c r="T719" s="5" t="s">
        <v>5885</v>
      </c>
      <c r="U719" s="5" t="s">
        <v>5886</v>
      </c>
      <c r="V719" s="5" t="s">
        <v>5887</v>
      </c>
      <c r="W719" s="5" t="s">
        <v>5888</v>
      </c>
      <c r="X719" s="5" t="s">
        <v>5889</v>
      </c>
      <c r="Y719" s="5" t="s">
        <v>5890</v>
      </c>
      <c r="Z719" s="5" t="s">
        <v>5891</v>
      </c>
    </row>
    <row r="720" spans="1:26" ht="15.75">
      <c r="A720" s="5" t="s">
        <v>5892</v>
      </c>
      <c r="B720" s="5" t="s">
        <v>5893</v>
      </c>
      <c r="C720" s="5" t="str">
        <f>LEFT(Table1[[#This Row],[product_name]], 27)</f>
        <v>SanDisk Ultra Dual 64 GB US</v>
      </c>
      <c r="D720" s="5" t="s">
        <v>4834</v>
      </c>
      <c r="E720" s="5" t="str">
        <f>TRIM(LEFT(Table1[[#This Row],[category]], FIND("|", Table1[[#This Row],[category]]) - 1))</f>
        <v>Computers&amp;Accessories</v>
      </c>
      <c r="F720" s="5" t="str">
        <f>TRIM(MID(Table1[[#This Row],[category]], FIND("|", Table1[[#This Row],[category]]) + 1, FIND("|", Table1[[#This Row],[category]], FIND("|", Table1[[#This Row],[category]]) + 1) - FIND("|", Table1[[#This Row],[category]]) - 1))</f>
        <v>ExternalDevices&amp;DataStorage</v>
      </c>
      <c r="G720" s="5" t="e">
        <f>TRIM(MID(Table1[[#This Row],[category]], FIND("|", Table1[[#This Row],[category]], FIND("|", Table1[[#This Row],[category]]) + 1) + 1, FIND("|", Table1[[#This Row],[category]], FIND("|", Table1[[#This Row],[category]], FIND("|", Table1[[#This Row],[category]]) + 1) + 1) - FIND("|", Table1[[#This Row],[category]], FIND("|", Table1[[#This Row],[category]]) + 1) - 1))</f>
        <v>#VALUE!</v>
      </c>
      <c r="H720" s="5">
        <v>579</v>
      </c>
      <c r="I720" s="6">
        <v>1400</v>
      </c>
      <c r="J720" s="7">
        <v>0.59</v>
      </c>
      <c r="K720" s="7" t="str">
        <f>IF(Table1[[#This Row],[discount_percentage]]&gt;=50%, "YES", "NO")</f>
        <v>YES</v>
      </c>
      <c r="L720" s="7" t="str">
        <f>IF(Table1[[#This Row],[discount_percentage]]&lt;20%, "&lt;20%", IF(Table1[[#This Row],[discount_percentage]]&lt;=40%, "20%-40%", IF(Table1[[#This Row],[discount_percentage]]&lt;=60%, "41%-60%", IF(Table1[[#This Row],[discount_percentage]]&lt;=80%, "61%-80%", "&gt;80%"))))</f>
        <v>41%-60%</v>
      </c>
      <c r="M720" s="7" t="str">
        <f>IF(Table1[[#This Row],[discounted_price]]&lt;200, "&lt;200", IF(Table1[[#This Row],[discounted_price]]&lt;=500, "200-500", "&gt;500"))</f>
        <v>&gt;500</v>
      </c>
      <c r="N720" s="5">
        <v>4.3</v>
      </c>
      <c r="O720" s="8">
        <v>189104</v>
      </c>
      <c r="P720" s="9" t="str">
        <f>IF(Table1[[#This Row],[rating_count]]&gt;1000, "More than 1000", "Fewer than 1000")</f>
        <v>More than 1000</v>
      </c>
      <c r="Q720" s="8">
        <f>IFERROR( VALUE(Table1[[#This Row],[rating]]) * VALUE((Table1[[#This Row],[rating_count]]/1000)), 0)</f>
        <v>813.1472</v>
      </c>
      <c r="R720" s="6">
        <f>IFERROR( VALUE(Table1[[#This Row],[actual_price]]) * VALUE(Table1[[#This Row],[rating_count]]), 0)</f>
        <v>264745600</v>
      </c>
      <c r="S720" s="5" t="s">
        <v>5894</v>
      </c>
      <c r="T720" s="5" t="s">
        <v>5895</v>
      </c>
      <c r="U720" s="5" t="s">
        <v>5896</v>
      </c>
      <c r="V720" s="5" t="s">
        <v>5897</v>
      </c>
      <c r="W720" s="5" t="s">
        <v>5898</v>
      </c>
      <c r="X720" s="5" t="s">
        <v>5899</v>
      </c>
      <c r="Y720" s="5" t="s">
        <v>5900</v>
      </c>
      <c r="Z720" s="5" t="s">
        <v>5901</v>
      </c>
    </row>
    <row r="721" spans="1:26" ht="15.75">
      <c r="A721" s="5" t="s">
        <v>5902</v>
      </c>
      <c r="B721" s="5" t="s">
        <v>5903</v>
      </c>
      <c r="C721" s="5" t="str">
        <f>LEFT(Table1[[#This Row],[product_name]], 27)</f>
        <v>TP-Link Tapo 360¬∞ 2MP 1080</v>
      </c>
      <c r="D721" s="5" t="s">
        <v>5904</v>
      </c>
      <c r="E721" s="5" t="str">
        <f>TRIM(LEFT(Table1[[#This Row],[category]], FIND("|", Table1[[#This Row],[category]]) - 1))</f>
        <v>Electronics</v>
      </c>
      <c r="F721" s="5" t="str">
        <f>TRIM(MID(Table1[[#This Row],[category]], FIND("|", Table1[[#This Row],[category]]) + 1, FIND("|", Table1[[#This Row],[category]], FIND("|", Table1[[#This Row],[category]]) + 1) - FIND("|", Table1[[#This Row],[category]]) - 1))</f>
        <v>Cameras&amp;Photography</v>
      </c>
      <c r="G721" s="5" t="str">
        <f>TRIM(MID(Table1[[#This Row],[category]], FIND("|", Table1[[#This Row],[category]], FIND("|", Table1[[#This Row],[category]]) + 1) + 1, FIND("|", Table1[[#This Row],[category]], FIND("|", Table1[[#This Row],[category]], FIND("|", Table1[[#This Row],[category]]) + 1) + 1) - FIND("|", Table1[[#This Row],[category]], FIND("|", Table1[[#This Row],[category]]) + 1) - 1))</f>
        <v>SecurityCameras</v>
      </c>
      <c r="H721" s="6">
        <v>2499</v>
      </c>
      <c r="I721" s="6">
        <v>3299</v>
      </c>
      <c r="J721" s="7">
        <v>0.24</v>
      </c>
      <c r="K721" s="7" t="str">
        <f>IF(Table1[[#This Row],[discount_percentage]]&gt;=50%, "YES", "NO")</f>
        <v>NO</v>
      </c>
      <c r="L721" s="7" t="str">
        <f>IF(Table1[[#This Row],[discount_percentage]]&lt;20%, "&lt;20%", IF(Table1[[#This Row],[discount_percentage]]&lt;=40%, "20%-40%", IF(Table1[[#This Row],[discount_percentage]]&lt;=60%, "41%-60%", IF(Table1[[#This Row],[discount_percentage]]&lt;=80%, "61%-80%", "&gt;80%"))))</f>
        <v>20%-40%</v>
      </c>
      <c r="M721" s="7" t="str">
        <f>IF(Table1[[#This Row],[discounted_price]]&lt;200, "&lt;200", IF(Table1[[#This Row],[discounted_price]]&lt;=500, "200-500", "&gt;500"))</f>
        <v>&gt;500</v>
      </c>
      <c r="N721" s="5">
        <v>4.2</v>
      </c>
      <c r="O721" s="8">
        <v>93112</v>
      </c>
      <c r="P721" s="9" t="str">
        <f>IF(Table1[[#This Row],[rating_count]]&gt;1000, "More than 1000", "Fewer than 1000")</f>
        <v>More than 1000</v>
      </c>
      <c r="Q721" s="8">
        <f>IFERROR( VALUE(Table1[[#This Row],[rating]]) * VALUE((Table1[[#This Row],[rating_count]]/1000)), 0)</f>
        <v>391.07040000000001</v>
      </c>
      <c r="R721" s="6">
        <f>IFERROR( VALUE(Table1[[#This Row],[actual_price]]) * VALUE(Table1[[#This Row],[rating_count]]), 0)</f>
        <v>307176488</v>
      </c>
      <c r="S721" s="5" t="s">
        <v>5905</v>
      </c>
      <c r="T721" s="5" t="s">
        <v>5906</v>
      </c>
      <c r="U721" s="5" t="s">
        <v>5907</v>
      </c>
      <c r="V721" s="5" t="s">
        <v>5908</v>
      </c>
      <c r="W721" s="5" t="s">
        <v>5909</v>
      </c>
      <c r="X721" s="5" t="s">
        <v>5910</v>
      </c>
      <c r="Y721" s="5" t="s">
        <v>5911</v>
      </c>
      <c r="Z721" s="5" t="s">
        <v>5912</v>
      </c>
    </row>
    <row r="722" spans="1:26" ht="15.75">
      <c r="A722" s="5" t="s">
        <v>5913</v>
      </c>
      <c r="B722" s="5" t="s">
        <v>5914</v>
      </c>
      <c r="C722" s="5" t="str">
        <f>LEFT(Table1[[#This Row],[product_name]], 27)</f>
        <v>boAt Airdopes 171 in Ear Bl</v>
      </c>
      <c r="D722" s="5" t="s">
        <v>3066</v>
      </c>
      <c r="E722" s="5" t="str">
        <f>TRIM(LEFT(Table1[[#This Row],[category]], FIND("|", Table1[[#This Row],[category]]) - 1))</f>
        <v>Electronics</v>
      </c>
      <c r="F722" s="5" t="str">
        <f>TRIM(MID(Table1[[#This Row],[category]], FIND("|", Table1[[#This Row],[category]]) + 1, FIND("|", Table1[[#This Row],[category]], FIND("|", Table1[[#This Row],[category]]) + 1) - FIND("|", Table1[[#This Row],[category]]) - 1))</f>
        <v>Headphones,Earbuds&amp;Accessories</v>
      </c>
      <c r="G722" s="5" t="str">
        <f>TRIM(MID(Table1[[#This Row],[category]], FIND("|", Table1[[#This Row],[category]], FIND("|", Table1[[#This Row],[category]]) + 1) + 1, FIND("|", Table1[[#This Row],[category]], FIND("|", Table1[[#This Row],[category]], FIND("|", Table1[[#This Row],[category]]) + 1) + 1) - FIND("|", Table1[[#This Row],[category]], FIND("|", Table1[[#This Row],[category]]) + 1) - 1))</f>
        <v>Headphones</v>
      </c>
      <c r="H722" s="6">
        <v>1199</v>
      </c>
      <c r="I722" s="6">
        <v>5999</v>
      </c>
      <c r="J722" s="7">
        <v>0.8</v>
      </c>
      <c r="K722" s="7" t="str">
        <f>IF(Table1[[#This Row],[discount_percentage]]&gt;=50%, "YES", "NO")</f>
        <v>YES</v>
      </c>
      <c r="L722" s="7" t="str">
        <f>IF(Table1[[#This Row],[discount_percentage]]&lt;20%, "&lt;20%", IF(Table1[[#This Row],[discount_percentage]]&lt;=40%, "20%-40%", IF(Table1[[#This Row],[discount_percentage]]&lt;=60%, "41%-60%", IF(Table1[[#This Row],[discount_percentage]]&lt;=80%, "61%-80%", "&gt;80%"))))</f>
        <v>61%-80%</v>
      </c>
      <c r="M722" s="7" t="str">
        <f>IF(Table1[[#This Row],[discounted_price]]&lt;200, "&lt;200", IF(Table1[[#This Row],[discounted_price]]&lt;=500, "200-500", "&gt;500"))</f>
        <v>&gt;500</v>
      </c>
      <c r="N722" s="5">
        <v>3.9</v>
      </c>
      <c r="O722" s="8">
        <v>47521</v>
      </c>
      <c r="P722" s="9" t="str">
        <f>IF(Table1[[#This Row],[rating_count]]&gt;1000, "More than 1000", "Fewer than 1000")</f>
        <v>More than 1000</v>
      </c>
      <c r="Q722" s="8">
        <f>IFERROR( VALUE(Table1[[#This Row],[rating]]) * VALUE((Table1[[#This Row],[rating_count]]/1000)), 0)</f>
        <v>185.33189999999999</v>
      </c>
      <c r="R722" s="6">
        <f>IFERROR( VALUE(Table1[[#This Row],[actual_price]]) * VALUE(Table1[[#This Row],[rating_count]]), 0)</f>
        <v>285078479</v>
      </c>
      <c r="S722" s="5" t="s">
        <v>5915</v>
      </c>
      <c r="T722" s="5" t="s">
        <v>5916</v>
      </c>
      <c r="U722" s="5" t="s">
        <v>5917</v>
      </c>
      <c r="V722" s="5" t="s">
        <v>5918</v>
      </c>
      <c r="W722" s="5" t="s">
        <v>5919</v>
      </c>
      <c r="X722" s="5" t="s">
        <v>5920</v>
      </c>
      <c r="Y722" s="5" t="s">
        <v>5921</v>
      </c>
      <c r="Z722" s="5" t="s">
        <v>5922</v>
      </c>
    </row>
    <row r="723" spans="1:26" ht="15.75">
      <c r="A723" s="5" t="s">
        <v>5923</v>
      </c>
      <c r="B723" s="5" t="s">
        <v>5924</v>
      </c>
      <c r="C723" s="5" t="str">
        <f>LEFT(Table1[[#This Row],[product_name]], 27)</f>
        <v>Duracell Plus AAA Rechargea</v>
      </c>
      <c r="D723" s="5" t="s">
        <v>5647</v>
      </c>
      <c r="E723" s="5" t="str">
        <f>TRIM(LEFT(Table1[[#This Row],[category]], FIND("|", Table1[[#This Row],[category]]) - 1))</f>
        <v>Electronics</v>
      </c>
      <c r="F723" s="5" t="str">
        <f>TRIM(MID(Table1[[#This Row],[category]], FIND("|", Table1[[#This Row],[category]]) + 1, FIND("|", Table1[[#This Row],[category]], FIND("|", Table1[[#This Row],[category]]) + 1) - FIND("|", Table1[[#This Row],[category]]) - 1))</f>
        <v>GeneralPurposeBatteries&amp;BatteryChargers</v>
      </c>
      <c r="G723" s="5" t="e">
        <f>TRIM(MID(Table1[[#This Row],[category]], FIND("|", Table1[[#This Row],[category]], FIND("|", Table1[[#This Row],[category]]) + 1) + 1, FIND("|", Table1[[#This Row],[category]], FIND("|", Table1[[#This Row],[category]], FIND("|", Table1[[#This Row],[category]]) + 1) + 1) - FIND("|", Table1[[#This Row],[category]], FIND("|", Table1[[#This Row],[category]]) + 1) - 1))</f>
        <v>#VALUE!</v>
      </c>
      <c r="H723" s="5">
        <v>399</v>
      </c>
      <c r="I723" s="6">
        <v>499</v>
      </c>
      <c r="J723" s="7">
        <v>0.2</v>
      </c>
      <c r="K723" s="7" t="str">
        <f>IF(Table1[[#This Row],[discount_percentage]]&gt;=50%, "YES", "NO")</f>
        <v>NO</v>
      </c>
      <c r="L723" s="7" t="str">
        <f>IF(Table1[[#This Row],[discount_percentage]]&lt;20%, "&lt;20%", IF(Table1[[#This Row],[discount_percentage]]&lt;=40%, "20%-40%", IF(Table1[[#This Row],[discount_percentage]]&lt;=60%, "41%-60%", IF(Table1[[#This Row],[discount_percentage]]&lt;=80%, "61%-80%", "&gt;80%"))))</f>
        <v>20%-40%</v>
      </c>
      <c r="M723" s="7" t="str">
        <f>IF(Table1[[#This Row],[discounted_price]]&lt;200, "&lt;200", IF(Table1[[#This Row],[discounted_price]]&lt;=500, "200-500", "&gt;500"))</f>
        <v>200-500</v>
      </c>
      <c r="N723" s="5">
        <v>4.3</v>
      </c>
      <c r="O723" s="8">
        <v>27201</v>
      </c>
      <c r="P723" s="9" t="str">
        <f>IF(Table1[[#This Row],[rating_count]]&gt;1000, "More than 1000", "Fewer than 1000")</f>
        <v>More than 1000</v>
      </c>
      <c r="Q723" s="8">
        <f>IFERROR( VALUE(Table1[[#This Row],[rating]]) * VALUE((Table1[[#This Row],[rating_count]]/1000)), 0)</f>
        <v>116.96429999999999</v>
      </c>
      <c r="R723" s="6">
        <f>IFERROR( VALUE(Table1[[#This Row],[actual_price]]) * VALUE(Table1[[#This Row],[rating_count]]), 0)</f>
        <v>13573299</v>
      </c>
      <c r="S723" s="5" t="s">
        <v>5925</v>
      </c>
      <c r="T723" s="5" t="s">
        <v>5926</v>
      </c>
      <c r="U723" s="5" t="s">
        <v>5927</v>
      </c>
      <c r="V723" s="5" t="s">
        <v>5928</v>
      </c>
      <c r="W723" s="5" t="s">
        <v>5929</v>
      </c>
      <c r="X723" s="5" t="s">
        <v>5930</v>
      </c>
      <c r="Y723" s="5" t="s">
        <v>5931</v>
      </c>
      <c r="Z723" s="5" t="s">
        <v>5932</v>
      </c>
    </row>
    <row r="724" spans="1:26" ht="15.75">
      <c r="A724" s="5" t="s">
        <v>213</v>
      </c>
      <c r="B724" s="5" t="s">
        <v>214</v>
      </c>
      <c r="C724" s="5" t="str">
        <f>LEFT(Table1[[#This Row],[product_name]], 27)</f>
        <v>tizum HDMI to VGA Adapter C</v>
      </c>
      <c r="D724" s="5" t="s">
        <v>129</v>
      </c>
      <c r="E724" s="5" t="str">
        <f>TRIM(LEFT(Table1[[#This Row],[category]], FIND("|", Table1[[#This Row],[category]]) - 1))</f>
        <v>Electronics</v>
      </c>
      <c r="F724" s="5" t="str">
        <f>TRIM(MID(Table1[[#This Row],[category]], FIND("|", Table1[[#This Row],[category]]) + 1, FIND("|", Table1[[#This Row],[category]], FIND("|", Table1[[#This Row],[category]]) + 1) - FIND("|", Table1[[#This Row],[category]]) - 1))</f>
        <v>HomeTheater,TV&amp;Video</v>
      </c>
      <c r="G724" s="5" t="str">
        <f>TRIM(MID(Table1[[#This Row],[category]], FIND("|", Table1[[#This Row],[category]], FIND("|", Table1[[#This Row],[category]]) + 1) + 1, FIND("|", Table1[[#This Row],[category]], FIND("|", Table1[[#This Row],[category]], FIND("|", Table1[[#This Row],[category]]) + 1) + 1) - FIND("|", Table1[[#This Row],[category]], FIND("|", Table1[[#This Row],[category]]) + 1) - 1))</f>
        <v>Accessories</v>
      </c>
      <c r="H724" s="5">
        <v>279</v>
      </c>
      <c r="I724" s="6">
        <v>499</v>
      </c>
      <c r="J724" s="7">
        <v>0.44</v>
      </c>
      <c r="K724" s="7" t="str">
        <f>IF(Table1[[#This Row],[discount_percentage]]&gt;=50%, "YES", "NO")</f>
        <v>NO</v>
      </c>
      <c r="L724" s="7" t="str">
        <f>IF(Table1[[#This Row],[discount_percentage]]&lt;20%, "&lt;20%", IF(Table1[[#This Row],[discount_percentage]]&lt;=40%, "20%-40%", IF(Table1[[#This Row],[discount_percentage]]&lt;=60%, "41%-60%", IF(Table1[[#This Row],[discount_percentage]]&lt;=80%, "61%-80%", "&gt;80%"))))</f>
        <v>41%-60%</v>
      </c>
      <c r="M724" s="7" t="str">
        <f>IF(Table1[[#This Row],[discounted_price]]&lt;200, "&lt;200", IF(Table1[[#This Row],[discounted_price]]&lt;=500, "200-500", "&gt;500"))</f>
        <v>200-500</v>
      </c>
      <c r="N724" s="5">
        <v>3.7</v>
      </c>
      <c r="O724" s="8">
        <v>10962</v>
      </c>
      <c r="P724" s="9" t="str">
        <f>IF(Table1[[#This Row],[rating_count]]&gt;1000, "More than 1000", "Fewer than 1000")</f>
        <v>More than 1000</v>
      </c>
      <c r="Q724" s="8">
        <f>IFERROR( VALUE(Table1[[#This Row],[rating]]) * VALUE((Table1[[#This Row],[rating_count]]/1000)), 0)</f>
        <v>40.559400000000004</v>
      </c>
      <c r="R724" s="6">
        <f>IFERROR( VALUE(Table1[[#This Row],[actual_price]]) * VALUE(Table1[[#This Row],[rating_count]]), 0)</f>
        <v>5470038</v>
      </c>
      <c r="S724" s="5" t="s">
        <v>215</v>
      </c>
      <c r="T724" s="5" t="s">
        <v>216</v>
      </c>
      <c r="U724" s="5" t="s">
        <v>217</v>
      </c>
      <c r="V724" s="5" t="s">
        <v>218</v>
      </c>
      <c r="W724" s="5" t="s">
        <v>219</v>
      </c>
      <c r="X724" s="5" t="s">
        <v>220</v>
      </c>
      <c r="Y724" s="5" t="s">
        <v>5933</v>
      </c>
      <c r="Z724" s="5" t="s">
        <v>5934</v>
      </c>
    </row>
    <row r="725" spans="1:26" ht="15.75">
      <c r="A725" s="5" t="s">
        <v>223</v>
      </c>
      <c r="B725" s="5" t="s">
        <v>224</v>
      </c>
      <c r="C725" s="5" t="str">
        <f>LEFT(Table1[[#This Row],[product_name]], 27)</f>
        <v>Samsung 80 cm (32 Inches) W</v>
      </c>
      <c r="D725" s="5" t="s">
        <v>169</v>
      </c>
      <c r="E725" s="5" t="str">
        <f>TRIM(LEFT(Table1[[#This Row],[category]], FIND("|", Table1[[#This Row],[category]]) - 1))</f>
        <v>Electronics</v>
      </c>
      <c r="F725" s="5" t="str">
        <f>TRIM(MID(Table1[[#This Row],[category]], FIND("|", Table1[[#This Row],[category]]) + 1, FIND("|", Table1[[#This Row],[category]], FIND("|", Table1[[#This Row],[category]]) + 1) - FIND("|", Table1[[#This Row],[category]]) - 1))</f>
        <v>HomeTheater,TV&amp;Video</v>
      </c>
      <c r="G725" s="5" t="str">
        <f>TRIM(MID(Table1[[#This Row],[category]], FIND("|", Table1[[#This Row],[category]], FIND("|", Table1[[#This Row],[category]]) + 1) + 1, FIND("|", Table1[[#This Row],[category]], FIND("|", Table1[[#This Row],[category]], FIND("|", Table1[[#This Row],[category]]) + 1) + 1) - FIND("|", Table1[[#This Row],[category]], FIND("|", Table1[[#This Row],[category]]) + 1) - 1))</f>
        <v>Televisions</v>
      </c>
      <c r="H725" s="6">
        <v>13490</v>
      </c>
      <c r="I725" s="6">
        <v>22900</v>
      </c>
      <c r="J725" s="7">
        <v>0.41</v>
      </c>
      <c r="K725" s="7" t="str">
        <f>IF(Table1[[#This Row],[discount_percentage]]&gt;=50%, "YES", "NO")</f>
        <v>NO</v>
      </c>
      <c r="L725" s="7" t="str">
        <f>IF(Table1[[#This Row],[discount_percentage]]&lt;20%, "&lt;20%", IF(Table1[[#This Row],[discount_percentage]]&lt;=40%, "20%-40%", IF(Table1[[#This Row],[discount_percentage]]&lt;=60%, "41%-60%", IF(Table1[[#This Row],[discount_percentage]]&lt;=80%, "61%-80%", "&gt;80%"))))</f>
        <v>41%-60%</v>
      </c>
      <c r="M725" s="7" t="str">
        <f>IF(Table1[[#This Row],[discounted_price]]&lt;200, "&lt;200", IF(Table1[[#This Row],[discounted_price]]&lt;=500, "200-500", "&gt;500"))</f>
        <v>&gt;500</v>
      </c>
      <c r="N725" s="5">
        <v>4.3</v>
      </c>
      <c r="O725" s="8">
        <v>16299</v>
      </c>
      <c r="P725" s="9" t="str">
        <f>IF(Table1[[#This Row],[rating_count]]&gt;1000, "More than 1000", "Fewer than 1000")</f>
        <v>More than 1000</v>
      </c>
      <c r="Q725" s="8">
        <f>IFERROR( VALUE(Table1[[#This Row],[rating]]) * VALUE((Table1[[#This Row],[rating_count]]/1000)), 0)</f>
        <v>70.085699999999989</v>
      </c>
      <c r="R725" s="6">
        <f>IFERROR( VALUE(Table1[[#This Row],[actual_price]]) * VALUE(Table1[[#This Row],[rating_count]]), 0)</f>
        <v>373247100</v>
      </c>
      <c r="S725" s="5" t="s">
        <v>225</v>
      </c>
      <c r="T725" s="5" t="s">
        <v>226</v>
      </c>
      <c r="U725" s="5" t="s">
        <v>227</v>
      </c>
      <c r="V725" s="5" t="s">
        <v>228</v>
      </c>
      <c r="W725" s="5" t="s">
        <v>229</v>
      </c>
      <c r="X725" s="5" t="s">
        <v>230</v>
      </c>
      <c r="Y725" s="5" t="s">
        <v>5935</v>
      </c>
      <c r="Z725" s="5" t="s">
        <v>5936</v>
      </c>
    </row>
    <row r="726" spans="1:26" ht="15.75">
      <c r="A726" s="5" t="s">
        <v>5937</v>
      </c>
      <c r="B726" s="5" t="s">
        <v>5938</v>
      </c>
      <c r="C726" s="5" t="str">
        <f>LEFT(Table1[[#This Row],[product_name]], 27)</f>
        <v>Logitech B100 Wired USB Mou</v>
      </c>
      <c r="D726" s="5" t="s">
        <v>4845</v>
      </c>
      <c r="E726" s="5" t="str">
        <f>TRIM(LEFT(Table1[[#This Row],[category]], FIND("|", Table1[[#This Row],[category]]) - 1))</f>
        <v>Computers&amp;Accessories</v>
      </c>
      <c r="F726" s="5" t="str">
        <f>TRIM(MID(Table1[[#This Row],[category]], FIND("|", Table1[[#This Row],[category]]) + 1, FIND("|", Table1[[#This Row],[category]], FIND("|", Table1[[#This Row],[category]]) + 1) - FIND("|", Table1[[#This Row],[category]]) - 1))</f>
        <v>Accessories&amp;Peripherals</v>
      </c>
      <c r="G726"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26" s="5">
        <v>279</v>
      </c>
      <c r="I726" s="6">
        <v>375</v>
      </c>
      <c r="J726" s="7">
        <v>0.26</v>
      </c>
      <c r="K726" s="7" t="str">
        <f>IF(Table1[[#This Row],[discount_percentage]]&gt;=50%, "YES", "NO")</f>
        <v>NO</v>
      </c>
      <c r="L726" s="7" t="str">
        <f>IF(Table1[[#This Row],[discount_percentage]]&lt;20%, "&lt;20%", IF(Table1[[#This Row],[discount_percentage]]&lt;=40%, "20%-40%", IF(Table1[[#This Row],[discount_percentage]]&lt;=60%, "41%-60%", IF(Table1[[#This Row],[discount_percentage]]&lt;=80%, "61%-80%", "&gt;80%"))))</f>
        <v>20%-40%</v>
      </c>
      <c r="M726" s="7" t="str">
        <f>IF(Table1[[#This Row],[discounted_price]]&lt;200, "&lt;200", IF(Table1[[#This Row],[discounted_price]]&lt;=500, "200-500", "&gt;500"))</f>
        <v>200-500</v>
      </c>
      <c r="N726" s="5">
        <v>4.3</v>
      </c>
      <c r="O726" s="8">
        <v>31534</v>
      </c>
      <c r="P726" s="9" t="str">
        <f>IF(Table1[[#This Row],[rating_count]]&gt;1000, "More than 1000", "Fewer than 1000")</f>
        <v>More than 1000</v>
      </c>
      <c r="Q726" s="8">
        <f>IFERROR( VALUE(Table1[[#This Row],[rating]]) * VALUE((Table1[[#This Row],[rating_count]]/1000)), 0)</f>
        <v>135.59619999999998</v>
      </c>
      <c r="R726" s="6">
        <f>IFERROR( VALUE(Table1[[#This Row],[actual_price]]) * VALUE(Table1[[#This Row],[rating_count]]), 0)</f>
        <v>11825250</v>
      </c>
      <c r="S726" s="5" t="s">
        <v>5939</v>
      </c>
      <c r="T726" s="5" t="s">
        <v>5940</v>
      </c>
      <c r="U726" s="5" t="s">
        <v>5941</v>
      </c>
      <c r="V726" s="5" t="s">
        <v>5942</v>
      </c>
      <c r="W726" s="5" t="s">
        <v>5943</v>
      </c>
      <c r="X726" s="5" t="s">
        <v>5944</v>
      </c>
      <c r="Y726" s="5" t="s">
        <v>5945</v>
      </c>
      <c r="Z726" s="5" t="s">
        <v>5946</v>
      </c>
    </row>
    <row r="727" spans="1:26" ht="15.75">
      <c r="A727" s="5" t="s">
        <v>5947</v>
      </c>
      <c r="B727" s="5" t="s">
        <v>5948</v>
      </c>
      <c r="C727" s="5" t="str">
        <f>LEFT(Table1[[#This Row],[product_name]], 27)</f>
        <v>Noise Pulse Buzz 1.69" Blue</v>
      </c>
      <c r="D727" s="5" t="s">
        <v>2948</v>
      </c>
      <c r="E727" s="5" t="str">
        <f>TRIM(LEFT(Table1[[#This Row],[category]], FIND("|", Table1[[#This Row],[category]]) - 1))</f>
        <v>Electronics</v>
      </c>
      <c r="F727" s="5" t="str">
        <f>TRIM(MID(Table1[[#This Row],[category]], FIND("|", Table1[[#This Row],[category]]) + 1, FIND("|", Table1[[#This Row],[category]], FIND("|", Table1[[#This Row],[category]]) + 1) - FIND("|", Table1[[#This Row],[category]]) - 1))</f>
        <v>WearableTechnology</v>
      </c>
      <c r="G727" s="5" t="e">
        <f>TRIM(MID(Table1[[#This Row],[category]], FIND("|", Table1[[#This Row],[category]], FIND("|", Table1[[#This Row],[category]]) + 1) + 1, FIND("|", Table1[[#This Row],[category]], FIND("|", Table1[[#This Row],[category]], FIND("|", Table1[[#This Row],[category]]) + 1) + 1) - FIND("|", Table1[[#This Row],[category]], FIND("|", Table1[[#This Row],[category]]) + 1) - 1))</f>
        <v>#VALUE!</v>
      </c>
      <c r="H727" s="6">
        <v>2499</v>
      </c>
      <c r="I727" s="6">
        <v>4999</v>
      </c>
      <c r="J727" s="7">
        <v>0.5</v>
      </c>
      <c r="K727" s="7" t="str">
        <f>IF(Table1[[#This Row],[discount_percentage]]&gt;=50%, "YES", "NO")</f>
        <v>YES</v>
      </c>
      <c r="L727" s="7" t="str">
        <f>IF(Table1[[#This Row],[discount_percentage]]&lt;20%, "&lt;20%", IF(Table1[[#This Row],[discount_percentage]]&lt;=40%, "20%-40%", IF(Table1[[#This Row],[discount_percentage]]&lt;=60%, "41%-60%", IF(Table1[[#This Row],[discount_percentage]]&lt;=80%, "61%-80%", "&gt;80%"))))</f>
        <v>41%-60%</v>
      </c>
      <c r="M727" s="7" t="str">
        <f>IF(Table1[[#This Row],[discounted_price]]&lt;200, "&lt;200", IF(Table1[[#This Row],[discounted_price]]&lt;=500, "200-500", "&gt;500"))</f>
        <v>&gt;500</v>
      </c>
      <c r="N727" s="5">
        <v>3.9</v>
      </c>
      <c r="O727" s="8">
        <v>7571</v>
      </c>
      <c r="P727" s="9" t="str">
        <f>IF(Table1[[#This Row],[rating_count]]&gt;1000, "More than 1000", "Fewer than 1000")</f>
        <v>More than 1000</v>
      </c>
      <c r="Q727" s="8">
        <f>IFERROR( VALUE(Table1[[#This Row],[rating]]) * VALUE((Table1[[#This Row],[rating_count]]/1000)), 0)</f>
        <v>29.526899999999998</v>
      </c>
      <c r="R727" s="6">
        <f>IFERROR( VALUE(Table1[[#This Row],[actual_price]]) * VALUE(Table1[[#This Row],[rating_count]]), 0)</f>
        <v>37847429</v>
      </c>
      <c r="S727" s="5" t="s">
        <v>5949</v>
      </c>
      <c r="T727" s="5" t="s">
        <v>4090</v>
      </c>
      <c r="U727" s="5" t="s">
        <v>4091</v>
      </c>
      <c r="V727" s="5" t="s">
        <v>4092</v>
      </c>
      <c r="W727" s="5" t="s">
        <v>4093</v>
      </c>
      <c r="X727" s="5" t="s">
        <v>4094</v>
      </c>
      <c r="Y727" s="5" t="s">
        <v>5950</v>
      </c>
      <c r="Z727" s="5" t="s">
        <v>5951</v>
      </c>
    </row>
    <row r="728" spans="1:26" ht="15.75">
      <c r="A728" s="5" t="s">
        <v>5952</v>
      </c>
      <c r="B728" s="5" t="s">
        <v>5953</v>
      </c>
      <c r="C728" s="5" t="str">
        <f>LEFT(Table1[[#This Row],[product_name]], 27)</f>
        <v>Classmate 2100117 Soft Cove</v>
      </c>
      <c r="D728" s="5" t="s">
        <v>5623</v>
      </c>
      <c r="E728" s="5" t="str">
        <f>TRIM(LEFT(Table1[[#This Row],[category]], FIND("|", Table1[[#This Row],[category]]) - 1))</f>
        <v>OfficeProducts</v>
      </c>
      <c r="F728" s="5" t="str">
        <f>TRIM(MID(Table1[[#This Row],[category]], FIND("|", Table1[[#This Row],[category]]) + 1, FIND("|", Table1[[#This Row],[category]], FIND("|", Table1[[#This Row],[category]]) + 1) - FIND("|", Table1[[#This Row],[category]]) - 1))</f>
        <v>OfficePaperProducts</v>
      </c>
      <c r="G728" s="5" t="str">
        <f>TRIM(MID(Table1[[#This Row],[category]], FIND("|", Table1[[#This Row],[category]], FIND("|", Table1[[#This Row],[category]]) + 1) + 1, FIND("|", Table1[[#This Row],[category]], FIND("|", Table1[[#This Row],[category]], FIND("|", Table1[[#This Row],[category]]) + 1) + 1) - FIND("|", Table1[[#This Row],[category]], FIND("|", Table1[[#This Row],[category]]) + 1) - 1))</f>
        <v>Paper</v>
      </c>
      <c r="H728" s="5">
        <v>137</v>
      </c>
      <c r="I728" s="6">
        <v>160</v>
      </c>
      <c r="J728" s="7">
        <v>0.14000000000000001</v>
      </c>
      <c r="K728" s="7" t="str">
        <f>IF(Table1[[#This Row],[discount_percentage]]&gt;=50%, "YES", "NO")</f>
        <v>NO</v>
      </c>
      <c r="L728" s="7" t="str">
        <f>IF(Table1[[#This Row],[discount_percentage]]&lt;20%, "&lt;20%", IF(Table1[[#This Row],[discount_percentage]]&lt;=40%, "20%-40%", IF(Table1[[#This Row],[discount_percentage]]&lt;=60%, "41%-60%", IF(Table1[[#This Row],[discount_percentage]]&lt;=80%, "61%-80%", "&gt;80%"))))</f>
        <v>&lt;20%</v>
      </c>
      <c r="M728" s="7" t="str">
        <f>IF(Table1[[#This Row],[discounted_price]]&lt;200, "&lt;200", IF(Table1[[#This Row],[discounted_price]]&lt;=500, "200-500", "&gt;500"))</f>
        <v>&lt;200</v>
      </c>
      <c r="N728" s="5">
        <v>4.4000000000000004</v>
      </c>
      <c r="O728" s="8">
        <v>6537</v>
      </c>
      <c r="P728" s="9" t="str">
        <f>IF(Table1[[#This Row],[rating_count]]&gt;1000, "More than 1000", "Fewer than 1000")</f>
        <v>More than 1000</v>
      </c>
      <c r="Q728" s="8">
        <f>IFERROR( VALUE(Table1[[#This Row],[rating]]) * VALUE((Table1[[#This Row],[rating_count]]/1000)), 0)</f>
        <v>28.762800000000002</v>
      </c>
      <c r="R728" s="6">
        <f>IFERROR( VALUE(Table1[[#This Row],[actual_price]]) * VALUE(Table1[[#This Row],[rating_count]]), 0)</f>
        <v>1045920</v>
      </c>
      <c r="S728" s="5" t="s">
        <v>5954</v>
      </c>
      <c r="T728" s="5" t="s">
        <v>5955</v>
      </c>
      <c r="U728" s="5" t="s">
        <v>5956</v>
      </c>
      <c r="V728" s="5" t="s">
        <v>5957</v>
      </c>
      <c r="W728" s="5" t="s">
        <v>5958</v>
      </c>
      <c r="X728" s="5" t="s">
        <v>5959</v>
      </c>
      <c r="Y728" s="5" t="s">
        <v>5960</v>
      </c>
      <c r="Z728" s="5" t="s">
        <v>5961</v>
      </c>
    </row>
    <row r="729" spans="1:26" ht="15.75">
      <c r="A729" s="5" t="s">
        <v>233</v>
      </c>
      <c r="B729" s="5" t="s">
        <v>234</v>
      </c>
      <c r="C729" s="5" t="str">
        <f>LEFT(Table1[[#This Row],[product_name]], 27)</f>
        <v>Flix Micro Usb Cable For Sm</v>
      </c>
      <c r="D729" s="5" t="s">
        <v>18</v>
      </c>
      <c r="E729" s="5" t="str">
        <f>TRIM(LEFT(Table1[[#This Row],[category]], FIND("|", Table1[[#This Row],[category]]) - 1))</f>
        <v>Computers&amp;Accessories</v>
      </c>
      <c r="F729" s="5" t="str">
        <f>TRIM(MID(Table1[[#This Row],[category]], FIND("|", Table1[[#This Row],[category]]) + 1, FIND("|", Table1[[#This Row],[category]], FIND("|", Table1[[#This Row],[category]]) + 1) - FIND("|", Table1[[#This Row],[category]]) - 1))</f>
        <v>Accessories&amp;Peripherals</v>
      </c>
      <c r="G72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29" s="5">
        <v>59</v>
      </c>
      <c r="I729" s="6">
        <v>199</v>
      </c>
      <c r="J729" s="7">
        <v>0.7</v>
      </c>
      <c r="K729" s="7" t="str">
        <f>IF(Table1[[#This Row],[discount_percentage]]&gt;=50%, "YES", "NO")</f>
        <v>YES</v>
      </c>
      <c r="L729" s="7" t="str">
        <f>IF(Table1[[#This Row],[discount_percentage]]&lt;20%, "&lt;20%", IF(Table1[[#This Row],[discount_percentage]]&lt;=40%, "20%-40%", IF(Table1[[#This Row],[discount_percentage]]&lt;=60%, "41%-60%", IF(Table1[[#This Row],[discount_percentage]]&lt;=80%, "61%-80%", "&gt;80%"))))</f>
        <v>61%-80%</v>
      </c>
      <c r="M729" s="7" t="str">
        <f>IF(Table1[[#This Row],[discounted_price]]&lt;200, "&lt;200", IF(Table1[[#This Row],[discounted_price]]&lt;=500, "200-500", "&gt;500"))</f>
        <v>&lt;200</v>
      </c>
      <c r="N729" s="5">
        <v>4</v>
      </c>
      <c r="O729" s="8">
        <v>9377</v>
      </c>
      <c r="P729" s="9" t="str">
        <f>IF(Table1[[#This Row],[rating_count]]&gt;1000, "More than 1000", "Fewer than 1000")</f>
        <v>More than 1000</v>
      </c>
      <c r="Q729" s="8">
        <f>IFERROR( VALUE(Table1[[#This Row],[rating]]) * VALUE((Table1[[#This Row],[rating_count]]/1000)), 0)</f>
        <v>37.508000000000003</v>
      </c>
      <c r="R729" s="6">
        <f>IFERROR( VALUE(Table1[[#This Row],[actual_price]]) * VALUE(Table1[[#This Row],[rating_count]]), 0)</f>
        <v>1866023</v>
      </c>
      <c r="S729" s="5" t="s">
        <v>235</v>
      </c>
      <c r="T729" s="5" t="s">
        <v>236</v>
      </c>
      <c r="U729" s="5" t="s">
        <v>237</v>
      </c>
      <c r="V729" s="5" t="s">
        <v>238</v>
      </c>
      <c r="W729" s="5" t="s">
        <v>239</v>
      </c>
      <c r="X729" s="5" t="s">
        <v>240</v>
      </c>
      <c r="Y729" s="5" t="s">
        <v>241</v>
      </c>
      <c r="Z729" s="5" t="s">
        <v>5962</v>
      </c>
    </row>
    <row r="730" spans="1:26" ht="15.75">
      <c r="A730" s="5" t="s">
        <v>5963</v>
      </c>
      <c r="B730" s="5" t="s">
        <v>5964</v>
      </c>
      <c r="C730" s="5" t="str">
        <f>LEFT(Table1[[#This Row],[product_name]], 27)</f>
        <v>AirCase Rugged Hard Drive C</v>
      </c>
      <c r="D730" s="5" t="s">
        <v>5369</v>
      </c>
      <c r="E730" s="5" t="str">
        <f>TRIM(LEFT(Table1[[#This Row],[category]], FIND("|", Table1[[#This Row],[category]]) - 1))</f>
        <v>Computers&amp;Accessories</v>
      </c>
      <c r="F730" s="5" t="str">
        <f>TRIM(MID(Table1[[#This Row],[category]], FIND("|", Table1[[#This Row],[category]]) + 1, FIND("|", Table1[[#This Row],[category]], FIND("|", Table1[[#This Row],[category]]) + 1) - FIND("|", Table1[[#This Row],[category]]) - 1))</f>
        <v>Accessories&amp;Peripherals</v>
      </c>
      <c r="G730" s="5" t="e">
        <f>TRIM(MID(Table1[[#This Row],[category]], FIND("|", Table1[[#This Row],[category]], FIND("|", Table1[[#This Row],[category]]) + 1) + 1, FIND("|", Table1[[#This Row],[category]], FIND("|", Table1[[#This Row],[category]], FIND("|", Table1[[#This Row],[category]]) + 1) + 1) - FIND("|", Table1[[#This Row],[category]], FIND("|", Table1[[#This Row],[category]]) + 1) - 1))</f>
        <v>#VALUE!</v>
      </c>
      <c r="H730" s="5">
        <v>299</v>
      </c>
      <c r="I730" s="6">
        <v>499</v>
      </c>
      <c r="J730" s="7">
        <v>0.4</v>
      </c>
      <c r="K730" s="7" t="str">
        <f>IF(Table1[[#This Row],[discount_percentage]]&gt;=50%, "YES", "NO")</f>
        <v>NO</v>
      </c>
      <c r="L730" s="7" t="str">
        <f>IF(Table1[[#This Row],[discount_percentage]]&lt;20%, "&lt;20%", IF(Table1[[#This Row],[discount_percentage]]&lt;=40%, "20%-40%", IF(Table1[[#This Row],[discount_percentage]]&lt;=60%, "41%-60%", IF(Table1[[#This Row],[discount_percentage]]&lt;=80%, "61%-80%", "&gt;80%"))))</f>
        <v>20%-40%</v>
      </c>
      <c r="M730" s="7" t="str">
        <f>IF(Table1[[#This Row],[discounted_price]]&lt;200, "&lt;200", IF(Table1[[#This Row],[discounted_price]]&lt;=500, "200-500", "&gt;500"))</f>
        <v>200-500</v>
      </c>
      <c r="N730" s="5">
        <v>4.5</v>
      </c>
      <c r="O730" s="8">
        <v>21010</v>
      </c>
      <c r="P730" s="9" t="str">
        <f>IF(Table1[[#This Row],[rating_count]]&gt;1000, "More than 1000", "Fewer than 1000")</f>
        <v>More than 1000</v>
      </c>
      <c r="Q730" s="8">
        <f>IFERROR( VALUE(Table1[[#This Row],[rating]]) * VALUE((Table1[[#This Row],[rating_count]]/1000)), 0)</f>
        <v>94.545000000000002</v>
      </c>
      <c r="R730" s="6">
        <f>IFERROR( VALUE(Table1[[#This Row],[actual_price]]) * VALUE(Table1[[#This Row],[rating_count]]), 0)</f>
        <v>10483990</v>
      </c>
      <c r="S730" s="5" t="s">
        <v>5965</v>
      </c>
      <c r="T730" s="5" t="s">
        <v>5966</v>
      </c>
      <c r="U730" s="5" t="s">
        <v>5967</v>
      </c>
      <c r="V730" s="5" t="s">
        <v>5968</v>
      </c>
      <c r="W730" s="5" t="s">
        <v>5969</v>
      </c>
      <c r="X730" s="5" t="s">
        <v>5970</v>
      </c>
      <c r="Y730" s="5" t="s">
        <v>5971</v>
      </c>
      <c r="Z730" s="5" t="s">
        <v>5972</v>
      </c>
    </row>
    <row r="731" spans="1:26" ht="15.75">
      <c r="A731" s="5" t="s">
        <v>5973</v>
      </c>
      <c r="B731" s="5" t="s">
        <v>5974</v>
      </c>
      <c r="C731" s="5" t="str">
        <f>LEFT(Table1[[#This Row],[product_name]], 27)</f>
        <v>Noise Buds VS402 Truly Wire</v>
      </c>
      <c r="D731" s="5" t="s">
        <v>3066</v>
      </c>
      <c r="E731" s="5" t="str">
        <f>TRIM(LEFT(Table1[[#This Row],[category]], FIND("|", Table1[[#This Row],[category]]) - 1))</f>
        <v>Electronics</v>
      </c>
      <c r="F731" s="5" t="str">
        <f>TRIM(MID(Table1[[#This Row],[category]], FIND("|", Table1[[#This Row],[category]]) + 1, FIND("|", Table1[[#This Row],[category]], FIND("|", Table1[[#This Row],[category]]) + 1) - FIND("|", Table1[[#This Row],[category]]) - 1))</f>
        <v>Headphones,Earbuds&amp;Accessories</v>
      </c>
      <c r="G731" s="5" t="str">
        <f>TRIM(MID(Table1[[#This Row],[category]], FIND("|", Table1[[#This Row],[category]], FIND("|", Table1[[#This Row],[category]]) + 1) + 1, FIND("|", Table1[[#This Row],[category]], FIND("|", Table1[[#This Row],[category]], FIND("|", Table1[[#This Row],[category]]) + 1) + 1) - FIND("|", Table1[[#This Row],[category]], FIND("|", Table1[[#This Row],[category]]) + 1) - 1))</f>
        <v>Headphones</v>
      </c>
      <c r="H731" s="6">
        <v>1799</v>
      </c>
      <c r="I731" s="6">
        <v>3999</v>
      </c>
      <c r="J731" s="7">
        <v>0.55000000000000004</v>
      </c>
      <c r="K731" s="7" t="str">
        <f>IF(Table1[[#This Row],[discount_percentage]]&gt;=50%, "YES", "NO")</f>
        <v>YES</v>
      </c>
      <c r="L731" s="7" t="str">
        <f>IF(Table1[[#This Row],[discount_percentage]]&lt;20%, "&lt;20%", IF(Table1[[#This Row],[discount_percentage]]&lt;=40%, "20%-40%", IF(Table1[[#This Row],[discount_percentage]]&lt;=60%, "41%-60%", IF(Table1[[#This Row],[discount_percentage]]&lt;=80%, "61%-80%", "&gt;80%"))))</f>
        <v>41%-60%</v>
      </c>
      <c r="M731" s="7" t="str">
        <f>IF(Table1[[#This Row],[discounted_price]]&lt;200, "&lt;200", IF(Table1[[#This Row],[discounted_price]]&lt;=500, "200-500", "&gt;500"))</f>
        <v>&gt;500</v>
      </c>
      <c r="N731" s="5">
        <v>3.9</v>
      </c>
      <c r="O731" s="8">
        <v>3517</v>
      </c>
      <c r="P731" s="9" t="str">
        <f>IF(Table1[[#This Row],[rating_count]]&gt;1000, "More than 1000", "Fewer than 1000")</f>
        <v>More than 1000</v>
      </c>
      <c r="Q731" s="8">
        <f>IFERROR( VALUE(Table1[[#This Row],[rating]]) * VALUE((Table1[[#This Row],[rating_count]]/1000)), 0)</f>
        <v>13.716299999999999</v>
      </c>
      <c r="R731" s="6">
        <f>IFERROR( VALUE(Table1[[#This Row],[actual_price]]) * VALUE(Table1[[#This Row],[rating_count]]), 0)</f>
        <v>14064483</v>
      </c>
      <c r="S731" s="5" t="s">
        <v>5975</v>
      </c>
      <c r="T731" s="5" t="s">
        <v>5976</v>
      </c>
      <c r="U731" s="5" t="s">
        <v>5977</v>
      </c>
      <c r="V731" s="5" t="s">
        <v>5978</v>
      </c>
      <c r="W731" s="5" t="s">
        <v>5979</v>
      </c>
      <c r="X731" s="5" t="s">
        <v>5980</v>
      </c>
      <c r="Y731" s="5" t="s">
        <v>5981</v>
      </c>
      <c r="Z731" s="5" t="s">
        <v>5982</v>
      </c>
    </row>
    <row r="732" spans="1:26" ht="15.75">
      <c r="A732" s="5" t="s">
        <v>5983</v>
      </c>
      <c r="B732" s="5" t="s">
        <v>5984</v>
      </c>
      <c r="C732" s="5" t="str">
        <f>LEFT(Table1[[#This Row],[product_name]], 27)</f>
        <v>JBL Go 2, Wireless Portable</v>
      </c>
      <c r="D732" s="5" t="s">
        <v>5515</v>
      </c>
      <c r="E732" s="5" t="str">
        <f>TRIM(LEFT(Table1[[#This Row],[category]], FIND("|", Table1[[#This Row],[category]]) - 1))</f>
        <v>Electronics</v>
      </c>
      <c r="F732" s="5" t="str">
        <f>TRIM(MID(Table1[[#This Row],[category]], FIND("|", Table1[[#This Row],[category]]) + 1, FIND("|", Table1[[#This Row],[category]], FIND("|", Table1[[#This Row],[category]]) + 1) - FIND("|", Table1[[#This Row],[category]]) - 1))</f>
        <v>HomeAudio</v>
      </c>
      <c r="G732" s="5" t="str">
        <f>TRIM(MID(Table1[[#This Row],[category]], FIND("|", Table1[[#This Row],[category]], FIND("|", Table1[[#This Row],[category]]) + 1) + 1, FIND("|", Table1[[#This Row],[category]], FIND("|", Table1[[#This Row],[category]], FIND("|", Table1[[#This Row],[category]]) + 1) + 1) - FIND("|", Table1[[#This Row],[category]], FIND("|", Table1[[#This Row],[category]]) + 1) - 1))</f>
        <v>Speakers</v>
      </c>
      <c r="H732" s="6">
        <v>1999</v>
      </c>
      <c r="I732" s="6">
        <v>2999</v>
      </c>
      <c r="J732" s="7">
        <v>0.33</v>
      </c>
      <c r="K732" s="7" t="str">
        <f>IF(Table1[[#This Row],[discount_percentage]]&gt;=50%, "YES", "NO")</f>
        <v>NO</v>
      </c>
      <c r="L732" s="7" t="str">
        <f>IF(Table1[[#This Row],[discount_percentage]]&lt;20%, "&lt;20%", IF(Table1[[#This Row],[discount_percentage]]&lt;=40%, "20%-40%", IF(Table1[[#This Row],[discount_percentage]]&lt;=60%, "41%-60%", IF(Table1[[#This Row],[discount_percentage]]&lt;=80%, "61%-80%", "&gt;80%"))))</f>
        <v>20%-40%</v>
      </c>
      <c r="M732" s="7" t="str">
        <f>IF(Table1[[#This Row],[discounted_price]]&lt;200, "&lt;200", IF(Table1[[#This Row],[discounted_price]]&lt;=500, "200-500", "&gt;500"))</f>
        <v>&gt;500</v>
      </c>
      <c r="N732" s="5">
        <v>4.3</v>
      </c>
      <c r="O732" s="8">
        <v>63899</v>
      </c>
      <c r="P732" s="9" t="str">
        <f>IF(Table1[[#This Row],[rating_count]]&gt;1000, "More than 1000", "Fewer than 1000")</f>
        <v>More than 1000</v>
      </c>
      <c r="Q732" s="8">
        <f>IFERROR( VALUE(Table1[[#This Row],[rating]]) * VALUE((Table1[[#This Row],[rating_count]]/1000)), 0)</f>
        <v>274.76569999999998</v>
      </c>
      <c r="R732" s="6">
        <f>IFERROR( VALUE(Table1[[#This Row],[actual_price]]) * VALUE(Table1[[#This Row],[rating_count]]), 0)</f>
        <v>191633101</v>
      </c>
      <c r="S732" s="5" t="s">
        <v>5985</v>
      </c>
      <c r="T732" s="5" t="s">
        <v>5986</v>
      </c>
      <c r="U732" s="5" t="s">
        <v>5987</v>
      </c>
      <c r="V732" s="5" t="s">
        <v>5988</v>
      </c>
      <c r="W732" s="5" t="s">
        <v>5989</v>
      </c>
      <c r="X732" s="5" t="s">
        <v>5990</v>
      </c>
      <c r="Y732" s="5" t="s">
        <v>5991</v>
      </c>
      <c r="Z732" s="5" t="s">
        <v>5992</v>
      </c>
    </row>
    <row r="733" spans="1:26" ht="15.75">
      <c r="A733" s="5" t="s">
        <v>252</v>
      </c>
      <c r="B733" s="5" t="s">
        <v>253</v>
      </c>
      <c r="C733" s="5" t="str">
        <f>LEFT(Table1[[#This Row],[product_name]], 27)</f>
        <v>Tizum High Speed HDMI Cable</v>
      </c>
      <c r="D733" s="5" t="s">
        <v>129</v>
      </c>
      <c r="E733" s="5" t="str">
        <f>TRIM(LEFT(Table1[[#This Row],[category]], FIND("|", Table1[[#This Row],[category]]) - 1))</f>
        <v>Electronics</v>
      </c>
      <c r="F733" s="5" t="str">
        <f>TRIM(MID(Table1[[#This Row],[category]], FIND("|", Table1[[#This Row],[category]]) + 1, FIND("|", Table1[[#This Row],[category]], FIND("|", Table1[[#This Row],[category]]) + 1) - FIND("|", Table1[[#This Row],[category]]) - 1))</f>
        <v>HomeTheater,TV&amp;Video</v>
      </c>
      <c r="G733" s="5" t="str">
        <f>TRIM(MID(Table1[[#This Row],[category]], FIND("|", Table1[[#This Row],[category]], FIND("|", Table1[[#This Row],[category]]) + 1) + 1, FIND("|", Table1[[#This Row],[category]], FIND("|", Table1[[#This Row],[category]], FIND("|", Table1[[#This Row],[category]]) + 1) + 1) - FIND("|", Table1[[#This Row],[category]], FIND("|", Table1[[#This Row],[category]]) + 1) - 1))</f>
        <v>Accessories</v>
      </c>
      <c r="H733" s="5">
        <v>199</v>
      </c>
      <c r="I733" s="6">
        <v>699</v>
      </c>
      <c r="J733" s="7">
        <v>0.72</v>
      </c>
      <c r="K733" s="7" t="str">
        <f>IF(Table1[[#This Row],[discount_percentage]]&gt;=50%, "YES", "NO")</f>
        <v>YES</v>
      </c>
      <c r="L733" s="7" t="str">
        <f>IF(Table1[[#This Row],[discount_percentage]]&lt;20%, "&lt;20%", IF(Table1[[#This Row],[discount_percentage]]&lt;=40%, "20%-40%", IF(Table1[[#This Row],[discount_percentage]]&lt;=60%, "41%-60%", IF(Table1[[#This Row],[discount_percentage]]&lt;=80%, "61%-80%", "&gt;80%"))))</f>
        <v>61%-80%</v>
      </c>
      <c r="M733" s="7" t="str">
        <f>IF(Table1[[#This Row],[discounted_price]]&lt;200, "&lt;200", IF(Table1[[#This Row],[discounted_price]]&lt;=500, "200-500", "&gt;500"))</f>
        <v>&lt;200</v>
      </c>
      <c r="N733" s="5">
        <v>4.2</v>
      </c>
      <c r="O733" s="8">
        <v>12153</v>
      </c>
      <c r="P733" s="9" t="str">
        <f>IF(Table1[[#This Row],[rating_count]]&gt;1000, "More than 1000", "Fewer than 1000")</f>
        <v>More than 1000</v>
      </c>
      <c r="Q733" s="8">
        <f>IFERROR( VALUE(Table1[[#This Row],[rating]]) * VALUE((Table1[[#This Row],[rating_count]]/1000)), 0)</f>
        <v>51.042600000000007</v>
      </c>
      <c r="R733" s="6">
        <f>IFERROR( VALUE(Table1[[#This Row],[actual_price]]) * VALUE(Table1[[#This Row],[rating_count]]), 0)</f>
        <v>8494947</v>
      </c>
      <c r="S733" s="5" t="s">
        <v>254</v>
      </c>
      <c r="T733" s="5" t="s">
        <v>255</v>
      </c>
      <c r="U733" s="5" t="s">
        <v>256</v>
      </c>
      <c r="V733" s="5" t="s">
        <v>257</v>
      </c>
      <c r="W733" s="5" t="s">
        <v>258</v>
      </c>
      <c r="X733" s="5" t="s">
        <v>259</v>
      </c>
      <c r="Y733" s="5" t="s">
        <v>260</v>
      </c>
      <c r="Z733" s="5" t="s">
        <v>5993</v>
      </c>
    </row>
    <row r="734" spans="1:26" ht="15.75">
      <c r="A734" s="5" t="s">
        <v>5994</v>
      </c>
      <c r="B734" s="5" t="s">
        <v>5995</v>
      </c>
      <c r="C734" s="5" t="str">
        <f>LEFT(Table1[[#This Row],[product_name]], 27)</f>
        <v>Robustrion Tempered Glass S</v>
      </c>
      <c r="D734" s="5" t="s">
        <v>5996</v>
      </c>
      <c r="E734" s="5" t="str">
        <f>TRIM(LEFT(Table1[[#This Row],[category]], FIND("|", Table1[[#This Row],[category]]) - 1))</f>
        <v>Computers&amp;Accessories</v>
      </c>
      <c r="F734" s="5" t="str">
        <f>TRIM(MID(Table1[[#This Row],[category]], FIND("|", Table1[[#This Row],[category]]) + 1, FIND("|", Table1[[#This Row],[category]], FIND("|", Table1[[#This Row],[category]]) + 1) - FIND("|", Table1[[#This Row],[category]]) - 1))</f>
        <v>Accessories&amp;Peripherals</v>
      </c>
      <c r="G734"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734" s="5">
        <v>399</v>
      </c>
      <c r="I734" s="6">
        <v>1499</v>
      </c>
      <c r="J734" s="7">
        <v>0.73</v>
      </c>
      <c r="K734" s="7" t="str">
        <f>IF(Table1[[#This Row],[discount_percentage]]&gt;=50%, "YES", "NO")</f>
        <v>YES</v>
      </c>
      <c r="L734" s="7" t="str">
        <f>IF(Table1[[#This Row],[discount_percentage]]&lt;20%, "&lt;20%", IF(Table1[[#This Row],[discount_percentage]]&lt;=40%, "20%-40%", IF(Table1[[#This Row],[discount_percentage]]&lt;=60%, "41%-60%", IF(Table1[[#This Row],[discount_percentage]]&lt;=80%, "61%-80%", "&gt;80%"))))</f>
        <v>61%-80%</v>
      </c>
      <c r="M734" s="7" t="str">
        <f>IF(Table1[[#This Row],[discounted_price]]&lt;200, "&lt;200", IF(Table1[[#This Row],[discounted_price]]&lt;=500, "200-500", "&gt;500"))</f>
        <v>200-500</v>
      </c>
      <c r="N734" s="5">
        <v>4.0999999999999996</v>
      </c>
      <c r="O734" s="8">
        <v>5730</v>
      </c>
      <c r="P734" s="9" t="str">
        <f>IF(Table1[[#This Row],[rating_count]]&gt;1000, "More than 1000", "Fewer than 1000")</f>
        <v>More than 1000</v>
      </c>
      <c r="Q734" s="8">
        <f>IFERROR( VALUE(Table1[[#This Row],[rating]]) * VALUE((Table1[[#This Row],[rating_count]]/1000)), 0)</f>
        <v>23.492999999999999</v>
      </c>
      <c r="R734" s="6">
        <f>IFERROR( VALUE(Table1[[#This Row],[actual_price]]) * VALUE(Table1[[#This Row],[rating_count]]), 0)</f>
        <v>8589270</v>
      </c>
      <c r="S734" s="5" t="s">
        <v>5997</v>
      </c>
      <c r="T734" s="5" t="s">
        <v>5998</v>
      </c>
      <c r="U734" s="5" t="s">
        <v>5999</v>
      </c>
      <c r="V734" s="5" t="s">
        <v>6000</v>
      </c>
      <c r="W734" s="5" t="s">
        <v>6001</v>
      </c>
      <c r="X734" s="5" t="s">
        <v>6002</v>
      </c>
      <c r="Y734" s="5" t="s">
        <v>6003</v>
      </c>
      <c r="Z734" s="5" t="s">
        <v>6004</v>
      </c>
    </row>
    <row r="735" spans="1:26" ht="15.75">
      <c r="A735" s="5" t="s">
        <v>6005</v>
      </c>
      <c r="B735" s="5" t="s">
        <v>6006</v>
      </c>
      <c r="C735" s="5" t="str">
        <f>LEFT(Table1[[#This Row],[product_name]], 27)</f>
        <v>Redgear Pro Wireless Gamepa</v>
      </c>
      <c r="D735" s="5" t="s">
        <v>6007</v>
      </c>
      <c r="E735" s="5" t="str">
        <f>TRIM(LEFT(Table1[[#This Row],[category]], FIND("|", Table1[[#This Row],[category]]) - 1))</f>
        <v>Computers&amp;Accessories</v>
      </c>
      <c r="F735" s="5" t="str">
        <f>TRIM(MID(Table1[[#This Row],[category]], FIND("|", Table1[[#This Row],[category]]) + 1, FIND("|", Table1[[#This Row],[category]], FIND("|", Table1[[#This Row],[category]]) + 1) - FIND("|", Table1[[#This Row],[category]]) - 1))</f>
        <v>Accessories&amp;Peripherals</v>
      </c>
      <c r="G735"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735" s="6">
        <v>1699</v>
      </c>
      <c r="I735" s="6">
        <v>3999</v>
      </c>
      <c r="J735" s="7">
        <v>0.57999999999999996</v>
      </c>
      <c r="K735" s="7" t="str">
        <f>IF(Table1[[#This Row],[discount_percentage]]&gt;=50%, "YES", "NO")</f>
        <v>YES</v>
      </c>
      <c r="L735" s="7" t="str">
        <f>IF(Table1[[#This Row],[discount_percentage]]&lt;20%, "&lt;20%", IF(Table1[[#This Row],[discount_percentage]]&lt;=40%, "20%-40%", IF(Table1[[#This Row],[discount_percentage]]&lt;=60%, "41%-60%", IF(Table1[[#This Row],[discount_percentage]]&lt;=80%, "61%-80%", "&gt;80%"))))</f>
        <v>41%-60%</v>
      </c>
      <c r="M735" s="7" t="str">
        <f>IF(Table1[[#This Row],[discounted_price]]&lt;200, "&lt;200", IF(Table1[[#This Row],[discounted_price]]&lt;=500, "200-500", "&gt;500"))</f>
        <v>&gt;500</v>
      </c>
      <c r="N735" s="5">
        <v>4.2</v>
      </c>
      <c r="O735" s="8">
        <v>25488</v>
      </c>
      <c r="P735" s="9" t="str">
        <f>IF(Table1[[#This Row],[rating_count]]&gt;1000, "More than 1000", "Fewer than 1000")</f>
        <v>More than 1000</v>
      </c>
      <c r="Q735" s="8">
        <f>IFERROR( VALUE(Table1[[#This Row],[rating]]) * VALUE((Table1[[#This Row],[rating_count]]/1000)), 0)</f>
        <v>107.0496</v>
      </c>
      <c r="R735" s="6">
        <f>IFERROR( VALUE(Table1[[#This Row],[actual_price]]) * VALUE(Table1[[#This Row],[rating_count]]), 0)</f>
        <v>101926512</v>
      </c>
      <c r="S735" s="5" t="s">
        <v>6008</v>
      </c>
      <c r="T735" s="5" t="s">
        <v>6009</v>
      </c>
      <c r="U735" s="5" t="s">
        <v>6010</v>
      </c>
      <c r="V735" s="5" t="s">
        <v>6011</v>
      </c>
      <c r="W735" s="5" t="s">
        <v>6012</v>
      </c>
      <c r="X735" s="5" t="s">
        <v>6013</v>
      </c>
      <c r="Y735" s="5" t="s">
        <v>6014</v>
      </c>
      <c r="Z735" s="5" t="s">
        <v>6015</v>
      </c>
    </row>
    <row r="736" spans="1:26" ht="15.75">
      <c r="A736" s="5" t="s">
        <v>6016</v>
      </c>
      <c r="B736" s="5" t="s">
        <v>6017</v>
      </c>
      <c r="C736" s="5" t="str">
        <f>LEFT(Table1[[#This Row],[product_name]], 27)</f>
        <v>Logitech M235 Wireless Mous</v>
      </c>
      <c r="D736" s="5" t="s">
        <v>4845</v>
      </c>
      <c r="E736" s="5" t="str">
        <f>TRIM(LEFT(Table1[[#This Row],[category]], FIND("|", Table1[[#This Row],[category]]) - 1))</f>
        <v>Computers&amp;Accessories</v>
      </c>
      <c r="F736" s="5" t="str">
        <f>TRIM(MID(Table1[[#This Row],[category]], FIND("|", Table1[[#This Row],[category]]) + 1, FIND("|", Table1[[#This Row],[category]], FIND("|", Table1[[#This Row],[category]]) + 1) - FIND("|", Table1[[#This Row],[category]]) - 1))</f>
        <v>Accessories&amp;Peripherals</v>
      </c>
      <c r="G736"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36" s="5">
        <v>699</v>
      </c>
      <c r="I736" s="6">
        <v>995</v>
      </c>
      <c r="J736" s="7">
        <v>0.3</v>
      </c>
      <c r="K736" s="7" t="str">
        <f>IF(Table1[[#This Row],[discount_percentage]]&gt;=50%, "YES", "NO")</f>
        <v>NO</v>
      </c>
      <c r="L736" s="7" t="str">
        <f>IF(Table1[[#This Row],[discount_percentage]]&lt;20%, "&lt;20%", IF(Table1[[#This Row],[discount_percentage]]&lt;=40%, "20%-40%", IF(Table1[[#This Row],[discount_percentage]]&lt;=60%, "41%-60%", IF(Table1[[#This Row],[discount_percentage]]&lt;=80%, "61%-80%", "&gt;80%"))))</f>
        <v>20%-40%</v>
      </c>
      <c r="M736" s="7" t="str">
        <f>IF(Table1[[#This Row],[discounted_price]]&lt;200, "&lt;200", IF(Table1[[#This Row],[discounted_price]]&lt;=500, "200-500", "&gt;500"))</f>
        <v>&gt;500</v>
      </c>
      <c r="N736" s="5">
        <v>4.5</v>
      </c>
      <c r="O736" s="8">
        <v>54405</v>
      </c>
      <c r="P736" s="9" t="str">
        <f>IF(Table1[[#This Row],[rating_count]]&gt;1000, "More than 1000", "Fewer than 1000")</f>
        <v>More than 1000</v>
      </c>
      <c r="Q736" s="8">
        <f>IFERROR( VALUE(Table1[[#This Row],[rating]]) * VALUE((Table1[[#This Row],[rating_count]]/1000)), 0)</f>
        <v>244.82249999999999</v>
      </c>
      <c r="R736" s="6">
        <f>IFERROR( VALUE(Table1[[#This Row],[actual_price]]) * VALUE(Table1[[#This Row],[rating_count]]), 0)</f>
        <v>54132975</v>
      </c>
      <c r="S736" s="5" t="s">
        <v>6018</v>
      </c>
      <c r="T736" s="5" t="s">
        <v>6019</v>
      </c>
      <c r="U736" s="5" t="s">
        <v>6020</v>
      </c>
      <c r="V736" s="5" t="s">
        <v>6021</v>
      </c>
      <c r="W736" s="5" t="s">
        <v>6022</v>
      </c>
      <c r="X736" s="5" t="s">
        <v>6023</v>
      </c>
      <c r="Y736" s="5" t="s">
        <v>6024</v>
      </c>
      <c r="Z736" s="5" t="s">
        <v>6025</v>
      </c>
    </row>
    <row r="737" spans="1:26" ht="15.75">
      <c r="A737" s="5" t="s">
        <v>4040</v>
      </c>
      <c r="B737" s="5" t="s">
        <v>4041</v>
      </c>
      <c r="C737" s="5" t="str">
        <f>LEFT(Table1[[#This Row],[product_name]], 27)</f>
        <v>STRIFF 12 Pieces Highly Fle</v>
      </c>
      <c r="D737" s="5" t="s">
        <v>3638</v>
      </c>
      <c r="E737" s="5" t="str">
        <f>TRIM(LEFT(Table1[[#This Row],[category]], FIND("|", Table1[[#This Row],[category]]) - 1))</f>
        <v>Electronics</v>
      </c>
      <c r="F737" s="5" t="str">
        <f>TRIM(MID(Table1[[#This Row],[category]], FIND("|", Table1[[#This Row],[category]]) + 1, FIND("|", Table1[[#This Row],[category]], FIND("|", Table1[[#This Row],[category]]) + 1) - FIND("|", Table1[[#This Row],[category]]) - 1))</f>
        <v>Mobiles&amp;Accessories</v>
      </c>
      <c r="G737"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37" s="5">
        <v>95</v>
      </c>
      <c r="I737" s="6">
        <v>499</v>
      </c>
      <c r="J737" s="7">
        <v>0.81</v>
      </c>
      <c r="K737" s="7" t="str">
        <f>IF(Table1[[#This Row],[discount_percentage]]&gt;=50%, "YES", "NO")</f>
        <v>YES</v>
      </c>
      <c r="L737" s="7" t="str">
        <f>IF(Table1[[#This Row],[discount_percentage]]&lt;20%, "&lt;20%", IF(Table1[[#This Row],[discount_percentage]]&lt;=40%, "20%-40%", IF(Table1[[#This Row],[discount_percentage]]&lt;=60%, "41%-60%", IF(Table1[[#This Row],[discount_percentage]]&lt;=80%, "61%-80%", "&gt;80%"))))</f>
        <v>&gt;80%</v>
      </c>
      <c r="M737" s="7" t="str">
        <f>IF(Table1[[#This Row],[discounted_price]]&lt;200, "&lt;200", IF(Table1[[#This Row],[discounted_price]]&lt;=500, "200-500", "&gt;500"))</f>
        <v>&lt;200</v>
      </c>
      <c r="N737" s="5">
        <v>4.2</v>
      </c>
      <c r="O737" s="8">
        <v>1949</v>
      </c>
      <c r="P737" s="9" t="str">
        <f>IF(Table1[[#This Row],[rating_count]]&gt;1000, "More than 1000", "Fewer than 1000")</f>
        <v>More than 1000</v>
      </c>
      <c r="Q737" s="8">
        <f>IFERROR( VALUE(Table1[[#This Row],[rating]]) * VALUE((Table1[[#This Row],[rating_count]]/1000)), 0)</f>
        <v>8.1858000000000004</v>
      </c>
      <c r="R737" s="6">
        <f>IFERROR( VALUE(Table1[[#This Row],[actual_price]]) * VALUE(Table1[[#This Row],[rating_count]]), 0)</f>
        <v>972551</v>
      </c>
      <c r="S737" s="5" t="s">
        <v>4042</v>
      </c>
      <c r="T737" s="5" t="s">
        <v>4043</v>
      </c>
      <c r="U737" s="5" t="s">
        <v>4044</v>
      </c>
      <c r="V737" s="5" t="s">
        <v>4045</v>
      </c>
      <c r="W737" s="5" t="s">
        <v>4046</v>
      </c>
      <c r="X737" s="5" t="s">
        <v>4047</v>
      </c>
      <c r="Y737" s="5" t="s">
        <v>6026</v>
      </c>
      <c r="Z737" s="5" t="s">
        <v>6027</v>
      </c>
    </row>
    <row r="738" spans="1:26" ht="15.75">
      <c r="A738" s="5" t="s">
        <v>6028</v>
      </c>
      <c r="B738" s="5" t="s">
        <v>6029</v>
      </c>
      <c r="C738" s="5" t="str">
        <f>LEFT(Table1[[#This Row],[product_name]], 27)</f>
        <v xml:space="preserve">TP-link N300 WiFi Wireless </v>
      </c>
      <c r="D738" s="5" t="s">
        <v>5443</v>
      </c>
      <c r="E738" s="5" t="str">
        <f>TRIM(LEFT(Table1[[#This Row],[category]], FIND("|", Table1[[#This Row],[category]]) - 1))</f>
        <v>Computers&amp;Accessories</v>
      </c>
      <c r="F738" s="5" t="str">
        <f>TRIM(MID(Table1[[#This Row],[category]], FIND("|", Table1[[#This Row],[category]]) + 1, FIND("|", Table1[[#This Row],[category]], FIND("|", Table1[[#This Row],[category]]) + 1) - FIND("|", Table1[[#This Row],[category]]) - 1))</f>
        <v>NetworkingDevices</v>
      </c>
      <c r="G738" s="5" t="e">
        <f>TRIM(MID(Table1[[#This Row],[category]], FIND("|", Table1[[#This Row],[category]], FIND("|", Table1[[#This Row],[category]]) + 1) + 1, FIND("|", Table1[[#This Row],[category]], FIND("|", Table1[[#This Row],[category]], FIND("|", Table1[[#This Row],[category]]) + 1) + 1) - FIND("|", Table1[[#This Row],[category]], FIND("|", Table1[[#This Row],[category]]) + 1) - 1))</f>
        <v>#VALUE!</v>
      </c>
      <c r="H738" s="6">
        <v>1149</v>
      </c>
      <c r="I738" s="6">
        <v>1699</v>
      </c>
      <c r="J738" s="7">
        <v>0.32</v>
      </c>
      <c r="K738" s="7" t="str">
        <f>IF(Table1[[#This Row],[discount_percentage]]&gt;=50%, "YES", "NO")</f>
        <v>NO</v>
      </c>
      <c r="L738" s="7" t="str">
        <f>IF(Table1[[#This Row],[discount_percentage]]&lt;20%, "&lt;20%", IF(Table1[[#This Row],[discount_percentage]]&lt;=40%, "20%-40%", IF(Table1[[#This Row],[discount_percentage]]&lt;=60%, "41%-60%", IF(Table1[[#This Row],[discount_percentage]]&lt;=80%, "61%-80%", "&gt;80%"))))</f>
        <v>20%-40%</v>
      </c>
      <c r="M738" s="7" t="str">
        <f>IF(Table1[[#This Row],[discounted_price]]&lt;200, "&lt;200", IF(Table1[[#This Row],[discounted_price]]&lt;=500, "200-500", "&gt;500"))</f>
        <v>&gt;500</v>
      </c>
      <c r="N738" s="5">
        <v>4.2</v>
      </c>
      <c r="O738" s="8">
        <v>122478</v>
      </c>
      <c r="P738" s="9" t="str">
        <f>IF(Table1[[#This Row],[rating_count]]&gt;1000, "More than 1000", "Fewer than 1000")</f>
        <v>More than 1000</v>
      </c>
      <c r="Q738" s="8">
        <f>IFERROR( VALUE(Table1[[#This Row],[rating]]) * VALUE((Table1[[#This Row],[rating_count]]/1000)), 0)</f>
        <v>514.4076</v>
      </c>
      <c r="R738" s="6">
        <f>IFERROR( VALUE(Table1[[#This Row],[actual_price]]) * VALUE(Table1[[#This Row],[rating_count]]), 0)</f>
        <v>208090122</v>
      </c>
      <c r="S738" s="5" t="s">
        <v>6030</v>
      </c>
      <c r="T738" s="5" t="s">
        <v>6031</v>
      </c>
      <c r="U738" s="5" t="s">
        <v>6032</v>
      </c>
      <c r="V738" s="5" t="s">
        <v>6033</v>
      </c>
      <c r="W738" s="5" t="s">
        <v>6034</v>
      </c>
      <c r="X738" s="5" t="s">
        <v>6035</v>
      </c>
      <c r="Y738" s="5" t="s">
        <v>6036</v>
      </c>
      <c r="Z738" s="5" t="s">
        <v>6037</v>
      </c>
    </row>
    <row r="739" spans="1:26" ht="15.75">
      <c r="A739" s="5" t="s">
        <v>6038</v>
      </c>
      <c r="B739" s="5" t="s">
        <v>6039</v>
      </c>
      <c r="C739" s="5" t="str">
        <f>LEFT(Table1[[#This Row],[product_name]], 27)</f>
        <v>Logitech MK240 Nano Wireles</v>
      </c>
      <c r="D739" s="5" t="s">
        <v>5102</v>
      </c>
      <c r="E739" s="5" t="str">
        <f>TRIM(LEFT(Table1[[#This Row],[category]], FIND("|", Table1[[#This Row],[category]]) - 1))</f>
        <v>Computers&amp;Accessories</v>
      </c>
      <c r="F739" s="5" t="str">
        <f>TRIM(MID(Table1[[#This Row],[category]], FIND("|", Table1[[#This Row],[category]]) + 1, FIND("|", Table1[[#This Row],[category]], FIND("|", Table1[[#This Row],[category]]) + 1) - FIND("|", Table1[[#This Row],[category]]) - 1))</f>
        <v>Accessories&amp;Peripherals</v>
      </c>
      <c r="G739"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39" s="6">
        <v>1495</v>
      </c>
      <c r="I739" s="6">
        <v>1995</v>
      </c>
      <c r="J739" s="7">
        <v>0.25</v>
      </c>
      <c r="K739" s="7" t="str">
        <f>IF(Table1[[#This Row],[discount_percentage]]&gt;=50%, "YES", "NO")</f>
        <v>NO</v>
      </c>
      <c r="L739" s="7" t="str">
        <f>IF(Table1[[#This Row],[discount_percentage]]&lt;20%, "&lt;20%", IF(Table1[[#This Row],[discount_percentage]]&lt;=40%, "20%-40%", IF(Table1[[#This Row],[discount_percentage]]&lt;=60%, "41%-60%", IF(Table1[[#This Row],[discount_percentage]]&lt;=80%, "61%-80%", "&gt;80%"))))</f>
        <v>20%-40%</v>
      </c>
      <c r="M739" s="7" t="str">
        <f>IF(Table1[[#This Row],[discounted_price]]&lt;200, "&lt;200", IF(Table1[[#This Row],[discounted_price]]&lt;=500, "200-500", "&gt;500"))</f>
        <v>&gt;500</v>
      </c>
      <c r="N739" s="5">
        <v>4.3</v>
      </c>
      <c r="O739" s="8">
        <v>7241</v>
      </c>
      <c r="P739" s="9" t="str">
        <f>IF(Table1[[#This Row],[rating_count]]&gt;1000, "More than 1000", "Fewer than 1000")</f>
        <v>More than 1000</v>
      </c>
      <c r="Q739" s="8">
        <f>IFERROR( VALUE(Table1[[#This Row],[rating]]) * VALUE((Table1[[#This Row],[rating_count]]/1000)), 0)</f>
        <v>31.136299999999999</v>
      </c>
      <c r="R739" s="6">
        <f>IFERROR( VALUE(Table1[[#This Row],[actual_price]]) * VALUE(Table1[[#This Row],[rating_count]]), 0)</f>
        <v>14445795</v>
      </c>
      <c r="S739" s="5" t="s">
        <v>6040</v>
      </c>
      <c r="T739" s="5" t="s">
        <v>6041</v>
      </c>
      <c r="U739" s="5" t="s">
        <v>6042</v>
      </c>
      <c r="V739" s="5" t="s">
        <v>6043</v>
      </c>
      <c r="W739" s="5" t="s">
        <v>6044</v>
      </c>
      <c r="X739" s="5" t="s">
        <v>6045</v>
      </c>
      <c r="Y739" s="5" t="s">
        <v>6046</v>
      </c>
      <c r="Z739" s="5" t="s">
        <v>6047</v>
      </c>
    </row>
    <row r="740" spans="1:26" ht="15.75">
      <c r="A740" s="5" t="s">
        <v>6048</v>
      </c>
      <c r="B740" s="5" t="s">
        <v>6049</v>
      </c>
      <c r="C740" s="5" t="str">
        <f>LEFT(Table1[[#This Row],[product_name]], 27)</f>
        <v>Callas Multipurpose Foldabl</v>
      </c>
      <c r="D740" s="5" t="s">
        <v>4876</v>
      </c>
      <c r="E740" s="5" t="str">
        <f>TRIM(LEFT(Table1[[#This Row],[category]], FIND("|", Table1[[#This Row],[category]]) - 1))</f>
        <v>Computers&amp;Accessories</v>
      </c>
      <c r="F740" s="5" t="str">
        <f>TRIM(MID(Table1[[#This Row],[category]], FIND("|", Table1[[#This Row],[category]]) + 1, FIND("|", Table1[[#This Row],[category]], FIND("|", Table1[[#This Row],[category]]) + 1) - FIND("|", Table1[[#This Row],[category]]) - 1))</f>
        <v>Accessories&amp;Peripherals</v>
      </c>
      <c r="G740"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40" s="5">
        <v>849</v>
      </c>
      <c r="I740" s="6">
        <v>4999</v>
      </c>
      <c r="J740" s="7">
        <v>0.83</v>
      </c>
      <c r="K740" s="7" t="str">
        <f>IF(Table1[[#This Row],[discount_percentage]]&gt;=50%, "YES", "NO")</f>
        <v>YES</v>
      </c>
      <c r="L740" s="7" t="str">
        <f>IF(Table1[[#This Row],[discount_percentage]]&lt;20%, "&lt;20%", IF(Table1[[#This Row],[discount_percentage]]&lt;=40%, "20%-40%", IF(Table1[[#This Row],[discount_percentage]]&lt;=60%, "41%-60%", IF(Table1[[#This Row],[discount_percentage]]&lt;=80%, "61%-80%", "&gt;80%"))))</f>
        <v>&gt;80%</v>
      </c>
      <c r="M740" s="7" t="str">
        <f>IF(Table1[[#This Row],[discounted_price]]&lt;200, "&lt;200", IF(Table1[[#This Row],[discounted_price]]&lt;=500, "200-500", "&gt;500"))</f>
        <v>&gt;500</v>
      </c>
      <c r="N740" s="5">
        <v>4</v>
      </c>
      <c r="O740" s="8">
        <v>20457</v>
      </c>
      <c r="P740" s="9" t="str">
        <f>IF(Table1[[#This Row],[rating_count]]&gt;1000, "More than 1000", "Fewer than 1000")</f>
        <v>More than 1000</v>
      </c>
      <c r="Q740" s="8">
        <f>IFERROR( VALUE(Table1[[#This Row],[rating]]) * VALUE((Table1[[#This Row],[rating_count]]/1000)), 0)</f>
        <v>81.828000000000003</v>
      </c>
      <c r="R740" s="6">
        <f>IFERROR( VALUE(Table1[[#This Row],[actual_price]]) * VALUE(Table1[[#This Row],[rating_count]]), 0)</f>
        <v>102264543</v>
      </c>
      <c r="S740" s="5" t="s">
        <v>6050</v>
      </c>
      <c r="T740" s="5" t="s">
        <v>6051</v>
      </c>
      <c r="U740" s="5" t="s">
        <v>6052</v>
      </c>
      <c r="V740" s="5" t="s">
        <v>6053</v>
      </c>
      <c r="W740" s="5" t="s">
        <v>6054</v>
      </c>
      <c r="X740" s="5" t="s">
        <v>6055</v>
      </c>
      <c r="Y740" s="5" t="s">
        <v>6056</v>
      </c>
      <c r="Z740" s="5" t="s">
        <v>6057</v>
      </c>
    </row>
    <row r="741" spans="1:26" ht="15.75">
      <c r="A741" s="5" t="s">
        <v>6058</v>
      </c>
      <c r="B741" s="5" t="s">
        <v>6059</v>
      </c>
      <c r="C741" s="5" t="str">
        <f>LEFT(Table1[[#This Row],[product_name]], 27)</f>
        <v>Casio MJ-12D 150 Steps Chec</v>
      </c>
      <c r="D741" s="5" t="s">
        <v>6060</v>
      </c>
      <c r="E741" s="5" t="str">
        <f>TRIM(LEFT(Table1[[#This Row],[category]], FIND("|", Table1[[#This Row],[category]]) - 1))</f>
        <v>OfficeProducts</v>
      </c>
      <c r="F741" s="5" t="str">
        <f>TRIM(MID(Table1[[#This Row],[category]], FIND("|", Table1[[#This Row],[category]]) + 1, FIND("|", Table1[[#This Row],[category]], FIND("|", Table1[[#This Row],[category]]) + 1) - FIND("|", Table1[[#This Row],[category]]) - 1))</f>
        <v>OfficeElectronics</v>
      </c>
      <c r="G741" s="5" t="str">
        <f>TRIM(MID(Table1[[#This Row],[category]], FIND("|", Table1[[#This Row],[category]], FIND("|", Table1[[#This Row],[category]]) + 1) + 1, FIND("|", Table1[[#This Row],[category]], FIND("|", Table1[[#This Row],[category]], FIND("|", Table1[[#This Row],[category]]) + 1) + 1) - FIND("|", Table1[[#This Row],[category]], FIND("|", Table1[[#This Row],[category]]) + 1) - 1))</f>
        <v>Calculators</v>
      </c>
      <c r="H741" s="5">
        <v>440</v>
      </c>
      <c r="I741" s="6">
        <v>440</v>
      </c>
      <c r="J741" s="7">
        <v>0</v>
      </c>
      <c r="K741" s="7" t="str">
        <f>IF(Table1[[#This Row],[discount_percentage]]&gt;=50%, "YES", "NO")</f>
        <v>NO</v>
      </c>
      <c r="L741" s="7" t="str">
        <f>IF(Table1[[#This Row],[discount_percentage]]&lt;20%, "&lt;20%", IF(Table1[[#This Row],[discount_percentage]]&lt;=40%, "20%-40%", IF(Table1[[#This Row],[discount_percentage]]&lt;=60%, "41%-60%", IF(Table1[[#This Row],[discount_percentage]]&lt;=80%, "61%-80%", "&gt;80%"))))</f>
        <v>&lt;20%</v>
      </c>
      <c r="M741" s="7" t="str">
        <f>IF(Table1[[#This Row],[discounted_price]]&lt;200, "&lt;200", IF(Table1[[#This Row],[discounted_price]]&lt;=500, "200-500", "&gt;500"))</f>
        <v>200-500</v>
      </c>
      <c r="N741" s="5">
        <v>4.5</v>
      </c>
      <c r="O741" s="8">
        <v>8610</v>
      </c>
      <c r="P741" s="9" t="str">
        <f>IF(Table1[[#This Row],[rating_count]]&gt;1000, "More than 1000", "Fewer than 1000")</f>
        <v>More than 1000</v>
      </c>
      <c r="Q741" s="8">
        <f>IFERROR( VALUE(Table1[[#This Row],[rating]]) * VALUE((Table1[[#This Row],[rating_count]]/1000)), 0)</f>
        <v>38.744999999999997</v>
      </c>
      <c r="R741" s="6">
        <f>IFERROR( VALUE(Table1[[#This Row],[actual_price]]) * VALUE(Table1[[#This Row],[rating_count]]), 0)</f>
        <v>3788400</v>
      </c>
      <c r="S741" s="5" t="s">
        <v>6061</v>
      </c>
      <c r="T741" s="5" t="s">
        <v>6062</v>
      </c>
      <c r="U741" s="5" t="s">
        <v>6063</v>
      </c>
      <c r="V741" s="5" t="s">
        <v>6064</v>
      </c>
      <c r="W741" s="5" t="s">
        <v>6065</v>
      </c>
      <c r="X741" s="5" t="s">
        <v>6066</v>
      </c>
      <c r="Y741" s="5" t="s">
        <v>6067</v>
      </c>
      <c r="Z741" s="5" t="s">
        <v>6068</v>
      </c>
    </row>
    <row r="742" spans="1:26" ht="15.75">
      <c r="A742" s="5" t="s">
        <v>4009</v>
      </c>
      <c r="B742" s="5" t="s">
        <v>4010</v>
      </c>
      <c r="C742" s="5" t="str">
        <f>LEFT(Table1[[#This Row],[product_name]], 27)</f>
        <v>Tukzer Capacitive Stylus Pe</v>
      </c>
      <c r="D742" s="5" t="s">
        <v>3867</v>
      </c>
      <c r="E742" s="5" t="str">
        <f>TRIM(LEFT(Table1[[#This Row],[category]], FIND("|", Table1[[#This Row],[category]]) - 1))</f>
        <v>Electronics</v>
      </c>
      <c r="F742" s="5" t="str">
        <f>TRIM(MID(Table1[[#This Row],[category]], FIND("|", Table1[[#This Row],[category]]) + 1, FIND("|", Table1[[#This Row],[category]], FIND("|", Table1[[#This Row],[category]]) + 1) - FIND("|", Table1[[#This Row],[category]]) - 1))</f>
        <v>Mobiles&amp;Accessories</v>
      </c>
      <c r="G742"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42" s="5">
        <v>349</v>
      </c>
      <c r="I742" s="6">
        <v>999</v>
      </c>
      <c r="J742" s="7">
        <v>0.65</v>
      </c>
      <c r="K742" s="7" t="str">
        <f>IF(Table1[[#This Row],[discount_percentage]]&gt;=50%, "YES", "NO")</f>
        <v>YES</v>
      </c>
      <c r="L742" s="7" t="str">
        <f>IF(Table1[[#This Row],[discount_percentage]]&lt;20%, "&lt;20%", IF(Table1[[#This Row],[discount_percentage]]&lt;=40%, "20%-40%", IF(Table1[[#This Row],[discount_percentage]]&lt;=60%, "41%-60%", IF(Table1[[#This Row],[discount_percentage]]&lt;=80%, "61%-80%", "&gt;80%"))))</f>
        <v>61%-80%</v>
      </c>
      <c r="M742" s="7" t="str">
        <f>IF(Table1[[#This Row],[discounted_price]]&lt;200, "&lt;200", IF(Table1[[#This Row],[discounted_price]]&lt;=500, "200-500", "&gt;500"))</f>
        <v>200-500</v>
      </c>
      <c r="N742" s="5">
        <v>3.8</v>
      </c>
      <c r="O742" s="8">
        <v>16557</v>
      </c>
      <c r="P742" s="9" t="str">
        <f>IF(Table1[[#This Row],[rating_count]]&gt;1000, "More than 1000", "Fewer than 1000")</f>
        <v>More than 1000</v>
      </c>
      <c r="Q742" s="8">
        <f>IFERROR( VALUE(Table1[[#This Row],[rating]]) * VALUE((Table1[[#This Row],[rating_count]]/1000)), 0)</f>
        <v>62.916599999999988</v>
      </c>
      <c r="R742" s="6">
        <f>IFERROR( VALUE(Table1[[#This Row],[actual_price]]) * VALUE(Table1[[#This Row],[rating_count]]), 0)</f>
        <v>16540443</v>
      </c>
      <c r="S742" s="5" t="s">
        <v>4011</v>
      </c>
      <c r="T742" s="5" t="s">
        <v>4012</v>
      </c>
      <c r="U742" s="5" t="s">
        <v>4013</v>
      </c>
      <c r="V742" s="5" t="s">
        <v>4014</v>
      </c>
      <c r="W742" s="5" t="s">
        <v>4015</v>
      </c>
      <c r="X742" s="5" t="s">
        <v>4016</v>
      </c>
      <c r="Y742" s="5" t="s">
        <v>6069</v>
      </c>
      <c r="Z742" s="5" t="s">
        <v>6070</v>
      </c>
    </row>
    <row r="743" spans="1:26" ht="15.75">
      <c r="A743" s="5" t="s">
        <v>6071</v>
      </c>
      <c r="B743" s="5" t="s">
        <v>6072</v>
      </c>
      <c r="C743" s="5" t="str">
        <f>LEFT(Table1[[#This Row],[product_name]], 27)</f>
        <v xml:space="preserve">Amazon Basics Multipurpose </v>
      </c>
      <c r="D743" s="5" t="s">
        <v>4876</v>
      </c>
      <c r="E743" s="5" t="str">
        <f>TRIM(LEFT(Table1[[#This Row],[category]], FIND("|", Table1[[#This Row],[category]]) - 1))</f>
        <v>Computers&amp;Accessories</v>
      </c>
      <c r="F743" s="5" t="str">
        <f>TRIM(MID(Table1[[#This Row],[category]], FIND("|", Table1[[#This Row],[category]]) + 1, FIND("|", Table1[[#This Row],[category]], FIND("|", Table1[[#This Row],[category]]) + 1) - FIND("|", Table1[[#This Row],[category]]) - 1))</f>
        <v>Accessories&amp;Peripherals</v>
      </c>
      <c r="G743"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43" s="5">
        <v>599</v>
      </c>
      <c r="I743" s="6">
        <v>3999</v>
      </c>
      <c r="J743" s="7">
        <v>0.85</v>
      </c>
      <c r="K743" s="7" t="str">
        <f>IF(Table1[[#This Row],[discount_percentage]]&gt;=50%, "YES", "NO")</f>
        <v>YES</v>
      </c>
      <c r="L743" s="7" t="str">
        <f>IF(Table1[[#This Row],[discount_percentage]]&lt;20%, "&lt;20%", IF(Table1[[#This Row],[discount_percentage]]&lt;=40%, "20%-40%", IF(Table1[[#This Row],[discount_percentage]]&lt;=60%, "41%-60%", IF(Table1[[#This Row],[discount_percentage]]&lt;=80%, "61%-80%", "&gt;80%"))))</f>
        <v>&gt;80%</v>
      </c>
      <c r="M743" s="7" t="str">
        <f>IF(Table1[[#This Row],[discounted_price]]&lt;200, "&lt;200", IF(Table1[[#This Row],[discounted_price]]&lt;=500, "200-500", "&gt;500"))</f>
        <v>&gt;500</v>
      </c>
      <c r="N743" s="5">
        <v>3.9</v>
      </c>
      <c r="O743" s="8">
        <v>1087</v>
      </c>
      <c r="P743" s="9" t="str">
        <f>IF(Table1[[#This Row],[rating_count]]&gt;1000, "More than 1000", "Fewer than 1000")</f>
        <v>More than 1000</v>
      </c>
      <c r="Q743" s="8">
        <f>IFERROR( VALUE(Table1[[#This Row],[rating]]) * VALUE((Table1[[#This Row],[rating_count]]/1000)), 0)</f>
        <v>4.2393000000000001</v>
      </c>
      <c r="R743" s="6">
        <f>IFERROR( VALUE(Table1[[#This Row],[actual_price]]) * VALUE(Table1[[#This Row],[rating_count]]), 0)</f>
        <v>4346913</v>
      </c>
      <c r="S743" s="5" t="s">
        <v>6073</v>
      </c>
      <c r="T743" s="5" t="s">
        <v>6074</v>
      </c>
      <c r="U743" s="5" t="s">
        <v>6075</v>
      </c>
      <c r="V743" s="5" t="s">
        <v>6076</v>
      </c>
      <c r="W743" s="5" t="s">
        <v>6077</v>
      </c>
      <c r="X743" s="5" t="s">
        <v>6078</v>
      </c>
      <c r="Y743" s="5" t="s">
        <v>6079</v>
      </c>
      <c r="Z743" s="5" t="s">
        <v>6080</v>
      </c>
    </row>
    <row r="744" spans="1:26" ht="15.75">
      <c r="A744" s="5" t="s">
        <v>6081</v>
      </c>
      <c r="B744" s="5" t="s">
        <v>6082</v>
      </c>
      <c r="C744" s="5" t="str">
        <f>LEFT(Table1[[#This Row],[product_name]], 27)</f>
        <v>Kanget [2 Pack] Type C Fema</v>
      </c>
      <c r="D744" s="5" t="s">
        <v>5698</v>
      </c>
      <c r="E744" s="5" t="str">
        <f>TRIM(LEFT(Table1[[#This Row],[category]], FIND("|", Table1[[#This Row],[category]]) - 1))</f>
        <v>Computers&amp;Accessories</v>
      </c>
      <c r="F744" s="5" t="str">
        <f>TRIM(MID(Table1[[#This Row],[category]], FIND("|", Table1[[#This Row],[category]]) + 1, FIND("|", Table1[[#This Row],[category]], FIND("|", Table1[[#This Row],[category]]) + 1) - FIND("|", Table1[[#This Row],[category]]) - 1))</f>
        <v>Accessories&amp;Peripherals</v>
      </c>
      <c r="G744" s="5" t="str">
        <f>TRIM(MID(Table1[[#This Row],[category]], FIND("|", Table1[[#This Row],[category]], FIND("|", Table1[[#This Row],[category]]) + 1) + 1, FIND("|", Table1[[#This Row],[category]], FIND("|", Table1[[#This Row],[category]], FIND("|", Table1[[#This Row],[category]]) + 1) + 1) - FIND("|", Table1[[#This Row],[category]], FIND("|", Table1[[#This Row],[category]]) + 1) - 1))</f>
        <v>Adapters</v>
      </c>
      <c r="H744" s="5">
        <v>149</v>
      </c>
      <c r="I744" s="6">
        <v>399</v>
      </c>
      <c r="J744" s="7">
        <v>0.63</v>
      </c>
      <c r="K744" s="7" t="str">
        <f>IF(Table1[[#This Row],[discount_percentage]]&gt;=50%, "YES", "NO")</f>
        <v>YES</v>
      </c>
      <c r="L744" s="7" t="str">
        <f>IF(Table1[[#This Row],[discount_percentage]]&lt;20%, "&lt;20%", IF(Table1[[#This Row],[discount_percentage]]&lt;=40%, "20%-40%", IF(Table1[[#This Row],[discount_percentage]]&lt;=60%, "41%-60%", IF(Table1[[#This Row],[discount_percentage]]&lt;=80%, "61%-80%", "&gt;80%"))))</f>
        <v>61%-80%</v>
      </c>
      <c r="M744" s="7" t="str">
        <f>IF(Table1[[#This Row],[discounted_price]]&lt;200, "&lt;200", IF(Table1[[#This Row],[discounted_price]]&lt;=500, "200-500", "&gt;500"))</f>
        <v>&lt;200</v>
      </c>
      <c r="N744" s="5">
        <v>4</v>
      </c>
      <c r="O744" s="8">
        <v>1540</v>
      </c>
      <c r="P744" s="9" t="str">
        <f>IF(Table1[[#This Row],[rating_count]]&gt;1000, "More than 1000", "Fewer than 1000")</f>
        <v>More than 1000</v>
      </c>
      <c r="Q744" s="8">
        <f>IFERROR( VALUE(Table1[[#This Row],[rating]]) * VALUE((Table1[[#This Row],[rating_count]]/1000)), 0)</f>
        <v>6.16</v>
      </c>
      <c r="R744" s="6">
        <f>IFERROR( VALUE(Table1[[#This Row],[actual_price]]) * VALUE(Table1[[#This Row],[rating_count]]), 0)</f>
        <v>614460</v>
      </c>
      <c r="S744" s="5" t="s">
        <v>6083</v>
      </c>
      <c r="T744" s="5" t="s">
        <v>6084</v>
      </c>
      <c r="U744" s="5" t="s">
        <v>6085</v>
      </c>
      <c r="V744" s="5" t="s">
        <v>6086</v>
      </c>
      <c r="W744" s="5" t="s">
        <v>6087</v>
      </c>
      <c r="X744" s="5" t="s">
        <v>6088</v>
      </c>
      <c r="Y744" s="5" t="s">
        <v>6089</v>
      </c>
      <c r="Z744" s="5" t="s">
        <v>6090</v>
      </c>
    </row>
    <row r="745" spans="1:26" ht="15.75">
      <c r="A745" s="5" t="s">
        <v>6091</v>
      </c>
      <c r="B745" s="5" t="s">
        <v>6092</v>
      </c>
      <c r="C745" s="5" t="str">
        <f>LEFT(Table1[[#This Row],[product_name]], 27)</f>
        <v>Amazon Basics Magic Slate 8</v>
      </c>
      <c r="D745" s="5" t="s">
        <v>4856</v>
      </c>
      <c r="E745" s="5" t="str">
        <f>TRIM(LEFT(Table1[[#This Row],[category]], FIND("|", Table1[[#This Row],[category]]) - 1))</f>
        <v>Computers&amp;Accessories</v>
      </c>
      <c r="F745" s="5" t="str">
        <f>TRIM(MID(Table1[[#This Row],[category]], FIND("|", Table1[[#This Row],[category]]) + 1, FIND("|", Table1[[#This Row],[category]], FIND("|", Table1[[#This Row],[category]]) + 1) - FIND("|", Table1[[#This Row],[category]]) - 1))</f>
        <v>Accessories&amp;Peripherals</v>
      </c>
      <c r="G745"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45" s="5">
        <v>289</v>
      </c>
      <c r="I745" s="6">
        <v>999</v>
      </c>
      <c r="J745" s="7">
        <v>0.71</v>
      </c>
      <c r="K745" s="7" t="str">
        <f>IF(Table1[[#This Row],[discount_percentage]]&gt;=50%, "YES", "NO")</f>
        <v>YES</v>
      </c>
      <c r="L745" s="7" t="str">
        <f>IF(Table1[[#This Row],[discount_percentage]]&lt;20%, "&lt;20%", IF(Table1[[#This Row],[discount_percentage]]&lt;=40%, "20%-40%", IF(Table1[[#This Row],[discount_percentage]]&lt;=60%, "41%-60%", IF(Table1[[#This Row],[discount_percentage]]&lt;=80%, "61%-80%", "&gt;80%"))))</f>
        <v>61%-80%</v>
      </c>
      <c r="M745" s="7" t="str">
        <f>IF(Table1[[#This Row],[discounted_price]]&lt;200, "&lt;200", IF(Table1[[#This Row],[discounted_price]]&lt;=500, "200-500", "&gt;500"))</f>
        <v>200-500</v>
      </c>
      <c r="N745" s="5">
        <v>4.0999999999999996</v>
      </c>
      <c r="O745" s="8">
        <v>401</v>
      </c>
      <c r="P745" s="9" t="str">
        <f>IF(Table1[[#This Row],[rating_count]]&gt;1000, "More than 1000", "Fewer than 1000")</f>
        <v>Fewer than 1000</v>
      </c>
      <c r="Q745" s="8">
        <f>IFERROR( VALUE(Table1[[#This Row],[rating]]) * VALUE((Table1[[#This Row],[rating_count]]/1000)), 0)</f>
        <v>1.6440999999999999</v>
      </c>
      <c r="R745" s="6">
        <f>IFERROR( VALUE(Table1[[#This Row],[actual_price]]) * VALUE(Table1[[#This Row],[rating_count]]), 0)</f>
        <v>400599</v>
      </c>
      <c r="S745" s="5" t="s">
        <v>6093</v>
      </c>
      <c r="T745" s="5" t="s">
        <v>6094</v>
      </c>
      <c r="U745" s="5" t="s">
        <v>6095</v>
      </c>
      <c r="V745" s="5" t="s">
        <v>6096</v>
      </c>
      <c r="W745" s="5" t="s">
        <v>6097</v>
      </c>
      <c r="X745" s="5" t="s">
        <v>6098</v>
      </c>
      <c r="Y745" s="5" t="s">
        <v>6099</v>
      </c>
      <c r="Z745" s="5" t="s">
        <v>6100</v>
      </c>
    </row>
    <row r="746" spans="1:26" ht="15.75">
      <c r="A746" s="5" t="s">
        <v>6101</v>
      </c>
      <c r="B746" s="5" t="s">
        <v>6102</v>
      </c>
      <c r="C746" s="5" t="str">
        <f>LEFT(Table1[[#This Row],[product_name]], 27)</f>
        <v>Zebronics ZEB-90HB USB Hub,</v>
      </c>
      <c r="D746" s="5" t="s">
        <v>6103</v>
      </c>
      <c r="E746" s="5" t="str">
        <f>TRIM(LEFT(Table1[[#This Row],[category]], FIND("|", Table1[[#This Row],[category]]) - 1))</f>
        <v>Computers&amp;Accessories</v>
      </c>
      <c r="F746" s="5" t="str">
        <f>TRIM(MID(Table1[[#This Row],[category]], FIND("|", Table1[[#This Row],[category]]) + 1, FIND("|", Table1[[#This Row],[category]], FIND("|", Table1[[#This Row],[category]]) + 1) - FIND("|", Table1[[#This Row],[category]]) - 1))</f>
        <v>Accessories&amp;Peripherals</v>
      </c>
      <c r="G746" s="5" t="e">
        <f>TRIM(MID(Table1[[#This Row],[category]], FIND("|", Table1[[#This Row],[category]], FIND("|", Table1[[#This Row],[category]]) + 1) + 1, FIND("|", Table1[[#This Row],[category]], FIND("|", Table1[[#This Row],[category]], FIND("|", Table1[[#This Row],[category]]) + 1) + 1) - FIND("|", Table1[[#This Row],[category]], FIND("|", Table1[[#This Row],[category]]) + 1) - 1))</f>
        <v>#VALUE!</v>
      </c>
      <c r="H746" s="5">
        <v>179</v>
      </c>
      <c r="I746" s="6">
        <v>499</v>
      </c>
      <c r="J746" s="7">
        <v>0.64</v>
      </c>
      <c r="K746" s="7" t="str">
        <f>IF(Table1[[#This Row],[discount_percentage]]&gt;=50%, "YES", "NO")</f>
        <v>YES</v>
      </c>
      <c r="L746" s="7" t="str">
        <f>IF(Table1[[#This Row],[discount_percentage]]&lt;20%, "&lt;20%", IF(Table1[[#This Row],[discount_percentage]]&lt;=40%, "20%-40%", IF(Table1[[#This Row],[discount_percentage]]&lt;=60%, "41%-60%", IF(Table1[[#This Row],[discount_percentage]]&lt;=80%, "61%-80%", "&gt;80%"))))</f>
        <v>61%-80%</v>
      </c>
      <c r="M746" s="7" t="str">
        <f>IF(Table1[[#This Row],[discounted_price]]&lt;200, "&lt;200", IF(Table1[[#This Row],[discounted_price]]&lt;=500, "200-500", "&gt;500"))</f>
        <v>&lt;200</v>
      </c>
      <c r="N746" s="5">
        <v>3.4</v>
      </c>
      <c r="O746" s="8">
        <v>9385</v>
      </c>
      <c r="P746" s="9" t="str">
        <f>IF(Table1[[#This Row],[rating_count]]&gt;1000, "More than 1000", "Fewer than 1000")</f>
        <v>More than 1000</v>
      </c>
      <c r="Q746" s="8">
        <f>IFERROR( VALUE(Table1[[#This Row],[rating]]) * VALUE((Table1[[#This Row],[rating_count]]/1000)), 0)</f>
        <v>31.908999999999999</v>
      </c>
      <c r="R746" s="6">
        <f>IFERROR( VALUE(Table1[[#This Row],[actual_price]]) * VALUE(Table1[[#This Row],[rating_count]]), 0)</f>
        <v>4683115</v>
      </c>
      <c r="S746" s="5" t="s">
        <v>6104</v>
      </c>
      <c r="T746" s="5" t="s">
        <v>6105</v>
      </c>
      <c r="U746" s="5" t="s">
        <v>6106</v>
      </c>
      <c r="V746" s="5" t="s">
        <v>6107</v>
      </c>
      <c r="W746" s="5" t="s">
        <v>6108</v>
      </c>
      <c r="X746" s="5" t="s">
        <v>6109</v>
      </c>
      <c r="Y746" s="5" t="s">
        <v>6110</v>
      </c>
      <c r="Z746" s="5" t="s">
        <v>6111</v>
      </c>
    </row>
    <row r="747" spans="1:26" ht="15.75">
      <c r="A747" s="5" t="s">
        <v>6112</v>
      </c>
      <c r="B747" s="5" t="s">
        <v>6113</v>
      </c>
      <c r="C747" s="5" t="str">
        <f>LEFT(Table1[[#This Row],[product_name]], 27)</f>
        <v>Noise ColorFit Pro 2 Full T</v>
      </c>
      <c r="D747" s="5" t="s">
        <v>2948</v>
      </c>
      <c r="E747" s="5" t="str">
        <f>TRIM(LEFT(Table1[[#This Row],[category]], FIND("|", Table1[[#This Row],[category]]) - 1))</f>
        <v>Electronics</v>
      </c>
      <c r="F747" s="5" t="str">
        <f>TRIM(MID(Table1[[#This Row],[category]], FIND("|", Table1[[#This Row],[category]]) + 1, FIND("|", Table1[[#This Row],[category]], FIND("|", Table1[[#This Row],[category]]) + 1) - FIND("|", Table1[[#This Row],[category]]) - 1))</f>
        <v>WearableTechnology</v>
      </c>
      <c r="G747" s="5" t="e">
        <f>TRIM(MID(Table1[[#This Row],[category]], FIND("|", Table1[[#This Row],[category]], FIND("|", Table1[[#This Row],[category]]) + 1) + 1, FIND("|", Table1[[#This Row],[category]], FIND("|", Table1[[#This Row],[category]], FIND("|", Table1[[#This Row],[category]]) + 1) + 1) - FIND("|", Table1[[#This Row],[category]], FIND("|", Table1[[#This Row],[category]]) + 1) - 1))</f>
        <v>#VALUE!</v>
      </c>
      <c r="H747" s="6">
        <v>1499</v>
      </c>
      <c r="I747" s="6">
        <v>4999</v>
      </c>
      <c r="J747" s="7">
        <v>0.7</v>
      </c>
      <c r="K747" s="7" t="str">
        <f>IF(Table1[[#This Row],[discount_percentage]]&gt;=50%, "YES", "NO")</f>
        <v>YES</v>
      </c>
      <c r="L747" s="7" t="str">
        <f>IF(Table1[[#This Row],[discount_percentage]]&lt;20%, "&lt;20%", IF(Table1[[#This Row],[discount_percentage]]&lt;=40%, "20%-40%", IF(Table1[[#This Row],[discount_percentage]]&lt;=60%, "41%-60%", IF(Table1[[#This Row],[discount_percentage]]&lt;=80%, "61%-80%", "&gt;80%"))))</f>
        <v>61%-80%</v>
      </c>
      <c r="M747" s="7" t="str">
        <f>IF(Table1[[#This Row],[discounted_price]]&lt;200, "&lt;200", IF(Table1[[#This Row],[discounted_price]]&lt;=500, "200-500", "&gt;500"))</f>
        <v>&gt;500</v>
      </c>
      <c r="N747" s="5">
        <v>4</v>
      </c>
      <c r="O747" s="8">
        <v>92588</v>
      </c>
      <c r="P747" s="9" t="str">
        <f>IF(Table1[[#This Row],[rating_count]]&gt;1000, "More than 1000", "Fewer than 1000")</f>
        <v>More than 1000</v>
      </c>
      <c r="Q747" s="8">
        <f>IFERROR( VALUE(Table1[[#This Row],[rating]]) * VALUE((Table1[[#This Row],[rating_count]]/1000)), 0)</f>
        <v>370.35199999999998</v>
      </c>
      <c r="R747" s="6">
        <f>IFERROR( VALUE(Table1[[#This Row],[actual_price]]) * VALUE(Table1[[#This Row],[rating_count]]), 0)</f>
        <v>462847412</v>
      </c>
      <c r="S747" s="5" t="s">
        <v>6114</v>
      </c>
      <c r="T747" s="5" t="s">
        <v>4217</v>
      </c>
      <c r="U747" s="5" t="s">
        <v>4218</v>
      </c>
      <c r="V747" s="5" t="s">
        <v>4219</v>
      </c>
      <c r="W747" s="5" t="s">
        <v>4220</v>
      </c>
      <c r="X747" s="5" t="s">
        <v>4221</v>
      </c>
      <c r="Y747" s="5" t="s">
        <v>6115</v>
      </c>
      <c r="Z747" s="5" t="s">
        <v>6116</v>
      </c>
    </row>
    <row r="748" spans="1:26" ht="15.75">
      <c r="A748" s="5" t="s">
        <v>6117</v>
      </c>
      <c r="B748" s="5" t="s">
        <v>6118</v>
      </c>
      <c r="C748" s="5" t="str">
        <f>LEFT(Table1[[#This Row],[product_name]], 27)</f>
        <v>Zebronics Zeb Buds C2 in Ea</v>
      </c>
      <c r="D748" s="5" t="s">
        <v>3066</v>
      </c>
      <c r="E748" s="5" t="str">
        <f>TRIM(LEFT(Table1[[#This Row],[category]], FIND("|", Table1[[#This Row],[category]]) - 1))</f>
        <v>Electronics</v>
      </c>
      <c r="F748" s="5" t="str">
        <f>TRIM(MID(Table1[[#This Row],[category]], FIND("|", Table1[[#This Row],[category]]) + 1, FIND("|", Table1[[#This Row],[category]], FIND("|", Table1[[#This Row],[category]]) + 1) - FIND("|", Table1[[#This Row],[category]]) - 1))</f>
        <v>Headphones,Earbuds&amp;Accessories</v>
      </c>
      <c r="G748" s="5" t="str">
        <f>TRIM(MID(Table1[[#This Row],[category]], FIND("|", Table1[[#This Row],[category]], FIND("|", Table1[[#This Row],[category]]) + 1) + 1, FIND("|", Table1[[#This Row],[category]], FIND("|", Table1[[#This Row],[category]], FIND("|", Table1[[#This Row],[category]]) + 1) + 1) - FIND("|", Table1[[#This Row],[category]], FIND("|", Table1[[#This Row],[category]]) + 1) - 1))</f>
        <v>Headphones</v>
      </c>
      <c r="H748" s="5">
        <v>399</v>
      </c>
      <c r="I748" s="6">
        <v>699</v>
      </c>
      <c r="J748" s="7">
        <v>0.43</v>
      </c>
      <c r="K748" s="7" t="str">
        <f>IF(Table1[[#This Row],[discount_percentage]]&gt;=50%, "YES", "NO")</f>
        <v>NO</v>
      </c>
      <c r="L748" s="7" t="str">
        <f>IF(Table1[[#This Row],[discount_percentage]]&lt;20%, "&lt;20%", IF(Table1[[#This Row],[discount_percentage]]&lt;=40%, "20%-40%", IF(Table1[[#This Row],[discount_percentage]]&lt;=60%, "41%-60%", IF(Table1[[#This Row],[discount_percentage]]&lt;=80%, "61%-80%", "&gt;80%"))))</f>
        <v>41%-60%</v>
      </c>
      <c r="M748" s="7" t="str">
        <f>IF(Table1[[#This Row],[discounted_price]]&lt;200, "&lt;200", IF(Table1[[#This Row],[discounted_price]]&lt;=500, "200-500", "&gt;500"))</f>
        <v>200-500</v>
      </c>
      <c r="N748" s="5">
        <v>3.4</v>
      </c>
      <c r="O748" s="8">
        <v>3454</v>
      </c>
      <c r="P748" s="9" t="str">
        <f>IF(Table1[[#This Row],[rating_count]]&gt;1000, "More than 1000", "Fewer than 1000")</f>
        <v>More than 1000</v>
      </c>
      <c r="Q748" s="8">
        <f>IFERROR( VALUE(Table1[[#This Row],[rating]]) * VALUE((Table1[[#This Row],[rating_count]]/1000)), 0)</f>
        <v>11.743600000000001</v>
      </c>
      <c r="R748" s="6">
        <f>IFERROR( VALUE(Table1[[#This Row],[actual_price]]) * VALUE(Table1[[#This Row],[rating_count]]), 0)</f>
        <v>2414346</v>
      </c>
      <c r="S748" s="5" t="s">
        <v>6119</v>
      </c>
      <c r="T748" s="5" t="s">
        <v>6120</v>
      </c>
      <c r="U748" s="5" t="s">
        <v>6121</v>
      </c>
      <c r="V748" s="5" t="s">
        <v>6122</v>
      </c>
      <c r="W748" s="5" t="s">
        <v>6123</v>
      </c>
      <c r="X748" s="5" t="s">
        <v>6124</v>
      </c>
      <c r="Y748" s="5" t="s">
        <v>6125</v>
      </c>
      <c r="Z748" s="5" t="s">
        <v>6126</v>
      </c>
    </row>
    <row r="749" spans="1:26" ht="15.75">
      <c r="A749" s="5" t="s">
        <v>6127</v>
      </c>
      <c r="B749" s="5" t="s">
        <v>6128</v>
      </c>
      <c r="C749" s="5" t="str">
        <f>LEFT(Table1[[#This Row],[product_name]], 27)</f>
        <v>Redgear A-15 Wired Gaming M</v>
      </c>
      <c r="D749" s="5" t="s">
        <v>5336</v>
      </c>
      <c r="E749" s="5" t="str">
        <f>TRIM(LEFT(Table1[[#This Row],[category]], FIND("|", Table1[[#This Row],[category]]) - 1))</f>
        <v>Computers&amp;Accessories</v>
      </c>
      <c r="F749" s="5" t="str">
        <f>TRIM(MID(Table1[[#This Row],[category]], FIND("|", Table1[[#This Row],[category]]) + 1, FIND("|", Table1[[#This Row],[category]], FIND("|", Table1[[#This Row],[category]]) + 1) - FIND("|", Table1[[#This Row],[category]]) - 1))</f>
        <v>Accessories&amp;Peripherals</v>
      </c>
      <c r="G749"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749" s="5">
        <v>599</v>
      </c>
      <c r="I749" s="6">
        <v>799</v>
      </c>
      <c r="J749" s="7">
        <v>0.25</v>
      </c>
      <c r="K749" s="7" t="str">
        <f>IF(Table1[[#This Row],[discount_percentage]]&gt;=50%, "YES", "NO")</f>
        <v>NO</v>
      </c>
      <c r="L749" s="7" t="str">
        <f>IF(Table1[[#This Row],[discount_percentage]]&lt;20%, "&lt;20%", IF(Table1[[#This Row],[discount_percentage]]&lt;=40%, "20%-40%", IF(Table1[[#This Row],[discount_percentage]]&lt;=60%, "41%-60%", IF(Table1[[#This Row],[discount_percentage]]&lt;=80%, "61%-80%", "&gt;80%"))))</f>
        <v>20%-40%</v>
      </c>
      <c r="M749" s="7" t="str">
        <f>IF(Table1[[#This Row],[discounted_price]]&lt;200, "&lt;200", IF(Table1[[#This Row],[discounted_price]]&lt;=500, "200-500", "&gt;500"))</f>
        <v>&gt;500</v>
      </c>
      <c r="N749" s="5">
        <v>4.3</v>
      </c>
      <c r="O749" s="8">
        <v>15790</v>
      </c>
      <c r="P749" s="9" t="str">
        <f>IF(Table1[[#This Row],[rating_count]]&gt;1000, "More than 1000", "Fewer than 1000")</f>
        <v>More than 1000</v>
      </c>
      <c r="Q749" s="8">
        <f>IFERROR( VALUE(Table1[[#This Row],[rating]]) * VALUE((Table1[[#This Row],[rating_count]]/1000)), 0)</f>
        <v>67.896999999999991</v>
      </c>
      <c r="R749" s="6">
        <f>IFERROR( VALUE(Table1[[#This Row],[actual_price]]) * VALUE(Table1[[#This Row],[rating_count]]), 0)</f>
        <v>12616210</v>
      </c>
      <c r="S749" s="5" t="s">
        <v>6129</v>
      </c>
      <c r="T749" s="5" t="s">
        <v>6130</v>
      </c>
      <c r="U749" s="5" t="s">
        <v>6131</v>
      </c>
      <c r="V749" s="5" t="s">
        <v>6132</v>
      </c>
      <c r="W749" s="5" t="s">
        <v>6133</v>
      </c>
      <c r="X749" s="5" t="s">
        <v>6134</v>
      </c>
      <c r="Y749" s="5" t="s">
        <v>6135</v>
      </c>
      <c r="Z749" s="5" t="s">
        <v>6136</v>
      </c>
    </row>
    <row r="750" spans="1:26" ht="15.75">
      <c r="A750" s="5" t="s">
        <v>6137</v>
      </c>
      <c r="B750" s="5" t="s">
        <v>6138</v>
      </c>
      <c r="C750" s="5" t="str">
        <f>LEFT(Table1[[#This Row],[product_name]], 27)</f>
        <v>JBL Commercial CSLM20B Auxi</v>
      </c>
      <c r="D750" s="5" t="s">
        <v>6139</v>
      </c>
      <c r="E750" s="5" t="str">
        <f>TRIM(LEFT(Table1[[#This Row],[category]], FIND("|", Table1[[#This Row],[category]]) - 1))</f>
        <v>Computers&amp;Accessories</v>
      </c>
      <c r="F750" s="5" t="str">
        <f>TRIM(MID(Table1[[#This Row],[category]], FIND("|", Table1[[#This Row],[category]]) + 1, FIND("|", Table1[[#This Row],[category]], FIND("|", Table1[[#This Row],[category]]) + 1) - FIND("|", Table1[[#This Row],[category]]) - 1))</f>
        <v>Accessories&amp;Peripherals</v>
      </c>
      <c r="G750"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750" s="5">
        <v>949</v>
      </c>
      <c r="I750" s="6">
        <v>2000</v>
      </c>
      <c r="J750" s="7">
        <v>0.53</v>
      </c>
      <c r="K750" s="7" t="str">
        <f>IF(Table1[[#This Row],[discount_percentage]]&gt;=50%, "YES", "NO")</f>
        <v>YES</v>
      </c>
      <c r="L750" s="7" t="str">
        <f>IF(Table1[[#This Row],[discount_percentage]]&lt;20%, "&lt;20%", IF(Table1[[#This Row],[discount_percentage]]&lt;=40%, "20%-40%", IF(Table1[[#This Row],[discount_percentage]]&lt;=60%, "41%-60%", IF(Table1[[#This Row],[discount_percentage]]&lt;=80%, "61%-80%", "&gt;80%"))))</f>
        <v>41%-60%</v>
      </c>
      <c r="M750" s="7" t="str">
        <f>IF(Table1[[#This Row],[discounted_price]]&lt;200, "&lt;200", IF(Table1[[#This Row],[discounted_price]]&lt;=500, "200-500", "&gt;500"))</f>
        <v>&gt;500</v>
      </c>
      <c r="N750" s="5">
        <v>3.9</v>
      </c>
      <c r="O750" s="8">
        <v>14969</v>
      </c>
      <c r="P750" s="9" t="str">
        <f>IF(Table1[[#This Row],[rating_count]]&gt;1000, "More than 1000", "Fewer than 1000")</f>
        <v>More than 1000</v>
      </c>
      <c r="Q750" s="8">
        <f>IFERROR( VALUE(Table1[[#This Row],[rating]]) * VALUE((Table1[[#This Row],[rating_count]]/1000)), 0)</f>
        <v>58.379099999999994</v>
      </c>
      <c r="R750" s="6">
        <f>IFERROR( VALUE(Table1[[#This Row],[actual_price]]) * VALUE(Table1[[#This Row],[rating_count]]), 0)</f>
        <v>29938000</v>
      </c>
      <c r="S750" s="5" t="s">
        <v>6140</v>
      </c>
      <c r="T750" s="5" t="s">
        <v>6141</v>
      </c>
      <c r="U750" s="5" t="s">
        <v>6142</v>
      </c>
      <c r="V750" s="5" t="s">
        <v>6143</v>
      </c>
      <c r="W750" s="5" t="s">
        <v>6144</v>
      </c>
      <c r="X750" s="5" t="s">
        <v>6145</v>
      </c>
      <c r="Y750" s="5" t="s">
        <v>6146</v>
      </c>
      <c r="Z750" s="5" t="s">
        <v>6147</v>
      </c>
    </row>
    <row r="751" spans="1:26" ht="15.75">
      <c r="A751" s="5" t="s">
        <v>6148</v>
      </c>
      <c r="B751" s="5" t="s">
        <v>6149</v>
      </c>
      <c r="C751" s="5" t="str">
        <f>LEFT(Table1[[#This Row],[product_name]], 27)</f>
        <v>Fire-Boltt India's No 1 Sma</v>
      </c>
      <c r="D751" s="5" t="s">
        <v>2948</v>
      </c>
      <c r="E751" s="5" t="str">
        <f>TRIM(LEFT(Table1[[#This Row],[category]], FIND("|", Table1[[#This Row],[category]]) - 1))</f>
        <v>Electronics</v>
      </c>
      <c r="F751" s="5" t="str">
        <f>TRIM(MID(Table1[[#This Row],[category]], FIND("|", Table1[[#This Row],[category]]) + 1, FIND("|", Table1[[#This Row],[category]], FIND("|", Table1[[#This Row],[category]]) + 1) - FIND("|", Table1[[#This Row],[category]]) - 1))</f>
        <v>WearableTechnology</v>
      </c>
      <c r="G751" s="5" t="e">
        <f>TRIM(MID(Table1[[#This Row],[category]], FIND("|", Table1[[#This Row],[category]], FIND("|", Table1[[#This Row],[category]]) + 1) + 1, FIND("|", Table1[[#This Row],[category]], FIND("|", Table1[[#This Row],[category]], FIND("|", Table1[[#This Row],[category]]) + 1) + 1) - FIND("|", Table1[[#This Row],[category]], FIND("|", Table1[[#This Row],[category]]) + 1) - 1))</f>
        <v>#VALUE!</v>
      </c>
      <c r="H751" s="6">
        <v>2499</v>
      </c>
      <c r="I751" s="6">
        <v>9999</v>
      </c>
      <c r="J751" s="7">
        <v>0.75</v>
      </c>
      <c r="K751" s="7" t="str">
        <f>IF(Table1[[#This Row],[discount_percentage]]&gt;=50%, "YES", "NO")</f>
        <v>YES</v>
      </c>
      <c r="L751" s="7" t="str">
        <f>IF(Table1[[#This Row],[discount_percentage]]&lt;20%, "&lt;20%", IF(Table1[[#This Row],[discount_percentage]]&lt;=40%, "20%-40%", IF(Table1[[#This Row],[discount_percentage]]&lt;=60%, "41%-60%", IF(Table1[[#This Row],[discount_percentage]]&lt;=80%, "61%-80%", "&gt;80%"))))</f>
        <v>61%-80%</v>
      </c>
      <c r="M751" s="7" t="str">
        <f>IF(Table1[[#This Row],[discounted_price]]&lt;200, "&lt;200", IF(Table1[[#This Row],[discounted_price]]&lt;=500, "200-500", "&gt;500"))</f>
        <v>&gt;500</v>
      </c>
      <c r="N751" s="5">
        <v>4.0999999999999996</v>
      </c>
      <c r="O751" s="8">
        <v>42139</v>
      </c>
      <c r="P751" s="9" t="str">
        <f>IF(Table1[[#This Row],[rating_count]]&gt;1000, "More than 1000", "Fewer than 1000")</f>
        <v>More than 1000</v>
      </c>
      <c r="Q751" s="8">
        <f>IFERROR( VALUE(Table1[[#This Row],[rating]]) * VALUE((Table1[[#This Row],[rating_count]]/1000)), 0)</f>
        <v>172.76990000000001</v>
      </c>
      <c r="R751" s="6">
        <f>IFERROR( VALUE(Table1[[#This Row],[actual_price]]) * VALUE(Table1[[#This Row],[rating_count]]), 0)</f>
        <v>421347861</v>
      </c>
      <c r="S751" s="5" t="s">
        <v>6150</v>
      </c>
      <c r="T751" s="5" t="s">
        <v>6151</v>
      </c>
      <c r="U751" s="5" t="s">
        <v>6152</v>
      </c>
      <c r="V751" s="5" t="s">
        <v>6153</v>
      </c>
      <c r="W751" s="5" t="s">
        <v>6154</v>
      </c>
      <c r="X751" s="5" t="s">
        <v>6155</v>
      </c>
      <c r="Y751" s="5" t="s">
        <v>6156</v>
      </c>
      <c r="Z751" s="5" t="s">
        <v>6157</v>
      </c>
    </row>
    <row r="752" spans="1:26" ht="15.75">
      <c r="A752" s="5" t="s">
        <v>6158</v>
      </c>
      <c r="B752" s="5" t="s">
        <v>6159</v>
      </c>
      <c r="C752" s="5" t="str">
        <f>LEFT(Table1[[#This Row],[product_name]], 27)</f>
        <v>Eveready Red 1012 AAA Batte</v>
      </c>
      <c r="D752" s="5" t="s">
        <v>5047</v>
      </c>
      <c r="E752" s="5" t="str">
        <f>TRIM(LEFT(Table1[[#This Row],[category]], FIND("|", Table1[[#This Row],[category]]) - 1))</f>
        <v>Electronics</v>
      </c>
      <c r="F752" s="5" t="str">
        <f>TRIM(MID(Table1[[#This Row],[category]], FIND("|", Table1[[#This Row],[category]]) + 1, FIND("|", Table1[[#This Row],[category]], FIND("|", Table1[[#This Row],[category]]) + 1) - FIND("|", Table1[[#This Row],[category]]) - 1))</f>
        <v>GeneralPurposeBatteries&amp;BatteryChargers</v>
      </c>
      <c r="G752" s="5" t="e">
        <f>TRIM(MID(Table1[[#This Row],[category]], FIND("|", Table1[[#This Row],[category]], FIND("|", Table1[[#This Row],[category]]) + 1) + 1, FIND("|", Table1[[#This Row],[category]], FIND("|", Table1[[#This Row],[category]], FIND("|", Table1[[#This Row],[category]]) + 1) + 1) - FIND("|", Table1[[#This Row],[category]], FIND("|", Table1[[#This Row],[category]]) + 1) - 1))</f>
        <v>#VALUE!</v>
      </c>
      <c r="H752" s="5">
        <v>159</v>
      </c>
      <c r="I752" s="6">
        <v>180</v>
      </c>
      <c r="J752" s="7">
        <v>0.12</v>
      </c>
      <c r="K752" s="7" t="str">
        <f>IF(Table1[[#This Row],[discount_percentage]]&gt;=50%, "YES", "NO")</f>
        <v>NO</v>
      </c>
      <c r="L752" s="7" t="str">
        <f>IF(Table1[[#This Row],[discount_percentage]]&lt;20%, "&lt;20%", IF(Table1[[#This Row],[discount_percentage]]&lt;=40%, "20%-40%", IF(Table1[[#This Row],[discount_percentage]]&lt;=60%, "41%-60%", IF(Table1[[#This Row],[discount_percentage]]&lt;=80%, "61%-80%", "&gt;80%"))))</f>
        <v>&lt;20%</v>
      </c>
      <c r="M752" s="7" t="str">
        <f>IF(Table1[[#This Row],[discounted_price]]&lt;200, "&lt;200", IF(Table1[[#This Row],[discounted_price]]&lt;=500, "200-500", "&gt;500"))</f>
        <v>&lt;200</v>
      </c>
      <c r="N752" s="5">
        <v>4.3</v>
      </c>
      <c r="O752" s="8">
        <v>989</v>
      </c>
      <c r="P752" s="9" t="str">
        <f>IF(Table1[[#This Row],[rating_count]]&gt;1000, "More than 1000", "Fewer than 1000")</f>
        <v>Fewer than 1000</v>
      </c>
      <c r="Q752" s="8">
        <f>IFERROR( VALUE(Table1[[#This Row],[rating]]) * VALUE((Table1[[#This Row],[rating_count]]/1000)), 0)</f>
        <v>4.2526999999999999</v>
      </c>
      <c r="R752" s="6">
        <f>IFERROR( VALUE(Table1[[#This Row],[actual_price]]) * VALUE(Table1[[#This Row],[rating_count]]), 0)</f>
        <v>178020</v>
      </c>
      <c r="S752" s="5" t="s">
        <v>6160</v>
      </c>
      <c r="T752" s="5" t="s">
        <v>6161</v>
      </c>
      <c r="U752" s="5" t="s">
        <v>6162</v>
      </c>
      <c r="V752" s="5" t="s">
        <v>6163</v>
      </c>
      <c r="W752" s="5" t="s">
        <v>6164</v>
      </c>
      <c r="X752" s="5" t="s">
        <v>6165</v>
      </c>
      <c r="Y752" s="5" t="s">
        <v>6166</v>
      </c>
      <c r="Z752" s="5" t="s">
        <v>6167</v>
      </c>
    </row>
    <row r="753" spans="1:26" ht="15.75">
      <c r="A753" s="5" t="s">
        <v>6168</v>
      </c>
      <c r="B753" s="5" t="s">
        <v>6169</v>
      </c>
      <c r="C753" s="5" t="str">
        <f>LEFT(Table1[[#This Row],[product_name]], 27)</f>
        <v>SanDisk Extreme microSD UHS</v>
      </c>
      <c r="D753" s="5" t="s">
        <v>3024</v>
      </c>
      <c r="E753" s="5" t="str">
        <f>TRIM(LEFT(Table1[[#This Row],[category]], FIND("|", Table1[[#This Row],[category]]) - 1))</f>
        <v>Electronics</v>
      </c>
      <c r="F753" s="5" t="str">
        <f>TRIM(MID(Table1[[#This Row],[category]], FIND("|", Table1[[#This Row],[category]]) + 1, FIND("|", Table1[[#This Row],[category]], FIND("|", Table1[[#This Row],[category]]) + 1) - FIND("|", Table1[[#This Row],[category]]) - 1))</f>
        <v>Accessories</v>
      </c>
      <c r="G753" s="5" t="str">
        <f>TRIM(MID(Table1[[#This Row],[category]], FIND("|", Table1[[#This Row],[category]], FIND("|", Table1[[#This Row],[category]]) + 1) + 1, FIND("|", Table1[[#This Row],[category]], FIND("|", Table1[[#This Row],[category]], FIND("|", Table1[[#This Row],[category]]) + 1) + 1) - FIND("|", Table1[[#This Row],[category]], FIND("|", Table1[[#This Row],[category]]) + 1) - 1))</f>
        <v>MemoryCards</v>
      </c>
      <c r="H753" s="6">
        <v>1329</v>
      </c>
      <c r="I753" s="6">
        <v>2900</v>
      </c>
      <c r="J753" s="7">
        <v>0.54</v>
      </c>
      <c r="K753" s="7" t="str">
        <f>IF(Table1[[#This Row],[discount_percentage]]&gt;=50%, "YES", "NO")</f>
        <v>YES</v>
      </c>
      <c r="L753" s="7" t="str">
        <f>IF(Table1[[#This Row],[discount_percentage]]&lt;20%, "&lt;20%", IF(Table1[[#This Row],[discount_percentage]]&lt;=40%, "20%-40%", IF(Table1[[#This Row],[discount_percentage]]&lt;=60%, "41%-60%", IF(Table1[[#This Row],[discount_percentage]]&lt;=80%, "61%-80%", "&gt;80%"))))</f>
        <v>41%-60%</v>
      </c>
      <c r="M753" s="7" t="str">
        <f>IF(Table1[[#This Row],[discounted_price]]&lt;200, "&lt;200", IF(Table1[[#This Row],[discounted_price]]&lt;=500, "200-500", "&gt;500"))</f>
        <v>&gt;500</v>
      </c>
      <c r="N753" s="5">
        <v>4.5</v>
      </c>
      <c r="O753" s="8">
        <v>19624</v>
      </c>
      <c r="P753" s="9" t="str">
        <f>IF(Table1[[#This Row],[rating_count]]&gt;1000, "More than 1000", "Fewer than 1000")</f>
        <v>More than 1000</v>
      </c>
      <c r="Q753" s="8">
        <f>IFERROR( VALUE(Table1[[#This Row],[rating]]) * VALUE((Table1[[#This Row],[rating_count]]/1000)), 0)</f>
        <v>88.307999999999993</v>
      </c>
      <c r="R753" s="6">
        <f>IFERROR( VALUE(Table1[[#This Row],[actual_price]]) * VALUE(Table1[[#This Row],[rating_count]]), 0)</f>
        <v>56909600</v>
      </c>
      <c r="S753" s="5" t="s">
        <v>6170</v>
      </c>
      <c r="T753" s="5" t="s">
        <v>6171</v>
      </c>
      <c r="U753" s="5" t="s">
        <v>6172</v>
      </c>
      <c r="V753" s="5" t="s">
        <v>6173</v>
      </c>
      <c r="W753" s="5" t="s">
        <v>6174</v>
      </c>
      <c r="X753" s="5" t="s">
        <v>6175</v>
      </c>
      <c r="Y753" s="5" t="s">
        <v>6176</v>
      </c>
      <c r="Z753" s="5" t="s">
        <v>6177</v>
      </c>
    </row>
    <row r="754" spans="1:26" ht="15.75">
      <c r="A754" s="5" t="s">
        <v>6178</v>
      </c>
      <c r="B754" s="5" t="s">
        <v>6179</v>
      </c>
      <c r="C754" s="5" t="str">
        <f>LEFT(Table1[[#This Row],[product_name]], 27)</f>
        <v>Portronics MPORT 31C 4-in-1</v>
      </c>
      <c r="D754" s="5" t="s">
        <v>6103</v>
      </c>
      <c r="E754" s="5" t="str">
        <f>TRIM(LEFT(Table1[[#This Row],[category]], FIND("|", Table1[[#This Row],[category]]) - 1))</f>
        <v>Computers&amp;Accessories</v>
      </c>
      <c r="F754" s="5" t="str">
        <f>TRIM(MID(Table1[[#This Row],[category]], FIND("|", Table1[[#This Row],[category]]) + 1, FIND("|", Table1[[#This Row],[category]], FIND("|", Table1[[#This Row],[category]]) + 1) - FIND("|", Table1[[#This Row],[category]]) - 1))</f>
        <v>Accessories&amp;Peripherals</v>
      </c>
      <c r="G754" s="5" t="e">
        <f>TRIM(MID(Table1[[#This Row],[category]], FIND("|", Table1[[#This Row],[category]], FIND("|", Table1[[#This Row],[category]]) + 1) + 1, FIND("|", Table1[[#This Row],[category]], FIND("|", Table1[[#This Row],[category]], FIND("|", Table1[[#This Row],[category]]) + 1) + 1) - FIND("|", Table1[[#This Row],[category]], FIND("|", Table1[[#This Row],[category]]) + 1) - 1))</f>
        <v>#VALUE!</v>
      </c>
      <c r="H754" s="5">
        <v>570</v>
      </c>
      <c r="I754" s="6">
        <v>999</v>
      </c>
      <c r="J754" s="7">
        <v>0.43</v>
      </c>
      <c r="K754" s="7" t="str">
        <f>IF(Table1[[#This Row],[discount_percentage]]&gt;=50%, "YES", "NO")</f>
        <v>NO</v>
      </c>
      <c r="L754" s="7" t="str">
        <f>IF(Table1[[#This Row],[discount_percentage]]&lt;20%, "&lt;20%", IF(Table1[[#This Row],[discount_percentage]]&lt;=40%, "20%-40%", IF(Table1[[#This Row],[discount_percentage]]&lt;=60%, "41%-60%", IF(Table1[[#This Row],[discount_percentage]]&lt;=80%, "61%-80%", "&gt;80%"))))</f>
        <v>41%-60%</v>
      </c>
      <c r="M754" s="7" t="str">
        <f>IF(Table1[[#This Row],[discounted_price]]&lt;200, "&lt;200", IF(Table1[[#This Row],[discounted_price]]&lt;=500, "200-500", "&gt;500"))</f>
        <v>&gt;500</v>
      </c>
      <c r="N754" s="5">
        <v>4.2</v>
      </c>
      <c r="O754" s="8">
        <v>3201</v>
      </c>
      <c r="P754" s="9" t="str">
        <f>IF(Table1[[#This Row],[rating_count]]&gt;1000, "More than 1000", "Fewer than 1000")</f>
        <v>More than 1000</v>
      </c>
      <c r="Q754" s="8">
        <f>IFERROR( VALUE(Table1[[#This Row],[rating]]) * VALUE((Table1[[#This Row],[rating_count]]/1000)), 0)</f>
        <v>13.4442</v>
      </c>
      <c r="R754" s="6">
        <f>IFERROR( VALUE(Table1[[#This Row],[actual_price]]) * VALUE(Table1[[#This Row],[rating_count]]), 0)</f>
        <v>3197799</v>
      </c>
      <c r="S754" s="5" t="s">
        <v>6180</v>
      </c>
      <c r="T754" s="5" t="s">
        <v>6181</v>
      </c>
      <c r="U754" s="5" t="s">
        <v>6182</v>
      </c>
      <c r="V754" s="5" t="s">
        <v>6183</v>
      </c>
      <c r="W754" s="5" t="s">
        <v>6184</v>
      </c>
      <c r="X754" s="5" t="s">
        <v>13053</v>
      </c>
      <c r="Y754" s="5" t="s">
        <v>6185</v>
      </c>
      <c r="Z754" s="5" t="s">
        <v>6186</v>
      </c>
    </row>
    <row r="755" spans="1:26" ht="15.75">
      <c r="A755" s="5" t="s">
        <v>6187</v>
      </c>
      <c r="B755" s="5" t="s">
        <v>6188</v>
      </c>
      <c r="C755" s="5" t="str">
        <f>LEFT(Table1[[#This Row],[product_name]], 27)</f>
        <v>Infinity (JBL Fuze Pint, Wi</v>
      </c>
      <c r="D755" s="5" t="s">
        <v>6189</v>
      </c>
      <c r="E755" s="5" t="str">
        <f>TRIM(LEFT(Table1[[#This Row],[category]], FIND("|", Table1[[#This Row],[category]]) - 1))</f>
        <v>Electronics</v>
      </c>
      <c r="F755" s="5" t="str">
        <f>TRIM(MID(Table1[[#This Row],[category]], FIND("|", Table1[[#This Row],[category]]) + 1, FIND("|", Table1[[#This Row],[category]], FIND("|", Table1[[#This Row],[category]]) + 1) - FIND("|", Table1[[#This Row],[category]]) - 1))</f>
        <v>HomeAudio</v>
      </c>
      <c r="G755" s="5" t="str">
        <f>TRIM(MID(Table1[[#This Row],[category]], FIND("|", Table1[[#This Row],[category]], FIND("|", Table1[[#This Row],[category]]) + 1) + 1, FIND("|", Table1[[#This Row],[category]], FIND("|", Table1[[#This Row],[category]], FIND("|", Table1[[#This Row],[category]]) + 1) + 1) - FIND("|", Table1[[#This Row],[category]], FIND("|", Table1[[#This Row],[category]]) + 1) - 1))</f>
        <v>Speakers</v>
      </c>
      <c r="H755" s="5">
        <v>899</v>
      </c>
      <c r="I755" s="6">
        <v>1999</v>
      </c>
      <c r="J755" s="7">
        <v>0.55000000000000004</v>
      </c>
      <c r="K755" s="7" t="str">
        <f>IF(Table1[[#This Row],[discount_percentage]]&gt;=50%, "YES", "NO")</f>
        <v>YES</v>
      </c>
      <c r="L755" s="7" t="str">
        <f>IF(Table1[[#This Row],[discount_percentage]]&lt;20%, "&lt;20%", IF(Table1[[#This Row],[discount_percentage]]&lt;=40%, "20%-40%", IF(Table1[[#This Row],[discount_percentage]]&lt;=60%, "41%-60%", IF(Table1[[#This Row],[discount_percentage]]&lt;=80%, "61%-80%", "&gt;80%"))))</f>
        <v>41%-60%</v>
      </c>
      <c r="M755" s="7" t="str">
        <f>IF(Table1[[#This Row],[discounted_price]]&lt;200, "&lt;200", IF(Table1[[#This Row],[discounted_price]]&lt;=500, "200-500", "&gt;500"))</f>
        <v>&gt;500</v>
      </c>
      <c r="N755" s="5">
        <v>4.0999999999999996</v>
      </c>
      <c r="O755" s="8">
        <v>30469</v>
      </c>
      <c r="P755" s="9" t="str">
        <f>IF(Table1[[#This Row],[rating_count]]&gt;1000, "More than 1000", "Fewer than 1000")</f>
        <v>More than 1000</v>
      </c>
      <c r="Q755" s="8">
        <f>IFERROR( VALUE(Table1[[#This Row],[rating]]) * VALUE((Table1[[#This Row],[rating_count]]/1000)), 0)</f>
        <v>124.9229</v>
      </c>
      <c r="R755" s="6">
        <f>IFERROR( VALUE(Table1[[#This Row],[actual_price]]) * VALUE(Table1[[#This Row],[rating_count]]), 0)</f>
        <v>60907531</v>
      </c>
      <c r="S755" s="5" t="s">
        <v>6190</v>
      </c>
      <c r="T755" s="5" t="s">
        <v>6191</v>
      </c>
      <c r="U755" s="5" t="s">
        <v>6192</v>
      </c>
      <c r="V755" s="5" t="s">
        <v>6193</v>
      </c>
      <c r="W755" s="5" t="s">
        <v>6194</v>
      </c>
      <c r="X755" s="5" t="s">
        <v>6195</v>
      </c>
      <c r="Y755" s="5" t="s">
        <v>6196</v>
      </c>
      <c r="Z755" s="5" t="s">
        <v>6197</v>
      </c>
    </row>
    <row r="756" spans="1:26" ht="15.75">
      <c r="A756" s="5" t="s">
        <v>6198</v>
      </c>
      <c r="B756" s="5" t="s">
        <v>6199</v>
      </c>
      <c r="C756" s="5" t="str">
        <f>LEFT(Table1[[#This Row],[product_name]], 27)</f>
        <v>AirCase Protective Laptop B</v>
      </c>
      <c r="D756" s="5" t="s">
        <v>6200</v>
      </c>
      <c r="E756" s="5" t="str">
        <f>TRIM(LEFT(Table1[[#This Row],[category]], FIND("|", Table1[[#This Row],[category]]) - 1))</f>
        <v>Computers&amp;Accessories</v>
      </c>
      <c r="F756" s="5" t="str">
        <f>TRIM(MID(Table1[[#This Row],[category]], FIND("|", Table1[[#This Row],[category]]) + 1, FIND("|", Table1[[#This Row],[category]], FIND("|", Table1[[#This Row],[category]]) + 1) - FIND("|", Table1[[#This Row],[category]]) - 1))</f>
        <v>Accessories&amp;Peripherals</v>
      </c>
      <c r="G756"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56" s="5">
        <v>449</v>
      </c>
      <c r="I756" s="6">
        <v>999</v>
      </c>
      <c r="J756" s="7">
        <v>0.55000000000000004</v>
      </c>
      <c r="K756" s="7" t="str">
        <f>IF(Table1[[#This Row],[discount_percentage]]&gt;=50%, "YES", "NO")</f>
        <v>YES</v>
      </c>
      <c r="L756" s="7" t="str">
        <f>IF(Table1[[#This Row],[discount_percentage]]&lt;20%, "&lt;20%", IF(Table1[[#This Row],[discount_percentage]]&lt;=40%, "20%-40%", IF(Table1[[#This Row],[discount_percentage]]&lt;=60%, "41%-60%", IF(Table1[[#This Row],[discount_percentage]]&lt;=80%, "61%-80%", "&gt;80%"))))</f>
        <v>41%-60%</v>
      </c>
      <c r="M756" s="7" t="str">
        <f>IF(Table1[[#This Row],[discounted_price]]&lt;200, "&lt;200", IF(Table1[[#This Row],[discounted_price]]&lt;=500, "200-500", "&gt;500"))</f>
        <v>200-500</v>
      </c>
      <c r="N756" s="5">
        <v>4.4000000000000004</v>
      </c>
      <c r="O756" s="8">
        <v>9940</v>
      </c>
      <c r="P756" s="9" t="str">
        <f>IF(Table1[[#This Row],[rating_count]]&gt;1000, "More than 1000", "Fewer than 1000")</f>
        <v>More than 1000</v>
      </c>
      <c r="Q756" s="8">
        <f>IFERROR( VALUE(Table1[[#This Row],[rating]]) * VALUE((Table1[[#This Row],[rating_count]]/1000)), 0)</f>
        <v>43.736000000000004</v>
      </c>
      <c r="R756" s="6">
        <f>IFERROR( VALUE(Table1[[#This Row],[actual_price]]) * VALUE(Table1[[#This Row],[rating_count]]), 0)</f>
        <v>9930060</v>
      </c>
      <c r="S756" s="5" t="s">
        <v>6201</v>
      </c>
      <c r="T756" s="5" t="s">
        <v>6202</v>
      </c>
      <c r="U756" s="5" t="s">
        <v>6203</v>
      </c>
      <c r="V756" s="5" t="s">
        <v>6204</v>
      </c>
      <c r="W756" s="5" t="s">
        <v>6205</v>
      </c>
      <c r="X756" s="5" t="s">
        <v>6206</v>
      </c>
      <c r="Y756" s="5" t="s">
        <v>6207</v>
      </c>
      <c r="Z756" s="5" t="s">
        <v>6208</v>
      </c>
    </row>
    <row r="757" spans="1:26" ht="15.75">
      <c r="A757" s="5" t="s">
        <v>6209</v>
      </c>
      <c r="B757" s="5" t="s">
        <v>6210</v>
      </c>
      <c r="C757" s="5" t="str">
        <f>LEFT(Table1[[#This Row],[product_name]], 27)</f>
        <v>Brand Conquer 6 in 1 with O</v>
      </c>
      <c r="D757" s="5" t="s">
        <v>6211</v>
      </c>
      <c r="E757" s="5" t="str">
        <f>TRIM(LEFT(Table1[[#This Row],[category]], FIND("|", Table1[[#This Row],[category]]) - 1))</f>
        <v>Computers&amp;Accessories</v>
      </c>
      <c r="F757" s="5" t="str">
        <f>TRIM(MID(Table1[[#This Row],[category]], FIND("|", Table1[[#This Row],[category]]) + 1, FIND("|", Table1[[#This Row],[category]], FIND("|", Table1[[#This Row],[category]]) + 1) - FIND("|", Table1[[#This Row],[category]]) - 1))</f>
        <v>ExternalDevices&amp;DataStorage</v>
      </c>
      <c r="G757" s="5" t="e">
        <f>TRIM(MID(Table1[[#This Row],[category]], FIND("|", Table1[[#This Row],[category]], FIND("|", Table1[[#This Row],[category]]) + 1) + 1, FIND("|", Table1[[#This Row],[category]], FIND("|", Table1[[#This Row],[category]], FIND("|", Table1[[#This Row],[category]]) + 1) + 1) - FIND("|", Table1[[#This Row],[category]], FIND("|", Table1[[#This Row],[category]]) + 1) - 1))</f>
        <v>#VALUE!</v>
      </c>
      <c r="H757" s="5">
        <v>549</v>
      </c>
      <c r="I757" s="6">
        <v>999</v>
      </c>
      <c r="J757" s="7">
        <v>0.45</v>
      </c>
      <c r="K757" s="7" t="str">
        <f>IF(Table1[[#This Row],[discount_percentage]]&gt;=50%, "YES", "NO")</f>
        <v>NO</v>
      </c>
      <c r="L757" s="7" t="str">
        <f>IF(Table1[[#This Row],[discount_percentage]]&lt;20%, "&lt;20%", IF(Table1[[#This Row],[discount_percentage]]&lt;=40%, "20%-40%", IF(Table1[[#This Row],[discount_percentage]]&lt;=60%, "41%-60%", IF(Table1[[#This Row],[discount_percentage]]&lt;=80%, "61%-80%", "&gt;80%"))))</f>
        <v>41%-60%</v>
      </c>
      <c r="M757" s="7" t="str">
        <f>IF(Table1[[#This Row],[discounted_price]]&lt;200, "&lt;200", IF(Table1[[#This Row],[discounted_price]]&lt;=500, "200-500", "&gt;500"))</f>
        <v>&gt;500</v>
      </c>
      <c r="N757" s="5">
        <v>4.3</v>
      </c>
      <c r="O757" s="8">
        <v>7758</v>
      </c>
      <c r="P757" s="9" t="str">
        <f>IF(Table1[[#This Row],[rating_count]]&gt;1000, "More than 1000", "Fewer than 1000")</f>
        <v>More than 1000</v>
      </c>
      <c r="Q757" s="8">
        <f>IFERROR( VALUE(Table1[[#This Row],[rating]]) * VALUE((Table1[[#This Row],[rating_count]]/1000)), 0)</f>
        <v>33.359400000000001</v>
      </c>
      <c r="R757" s="6">
        <f>IFERROR( VALUE(Table1[[#This Row],[actual_price]]) * VALUE(Table1[[#This Row],[rating_count]]), 0)</f>
        <v>7750242</v>
      </c>
      <c r="S757" s="5" t="s">
        <v>6212</v>
      </c>
      <c r="T757" s="5" t="s">
        <v>6213</v>
      </c>
      <c r="U757" s="5" t="s">
        <v>6214</v>
      </c>
      <c r="V757" s="5" t="s">
        <v>6215</v>
      </c>
      <c r="W757" s="5" t="s">
        <v>6216</v>
      </c>
      <c r="X757" s="5" t="s">
        <v>6217</v>
      </c>
      <c r="Y757" s="5" t="s">
        <v>6218</v>
      </c>
      <c r="Z757" s="5" t="s">
        <v>6219</v>
      </c>
    </row>
    <row r="758" spans="1:26" ht="15.75">
      <c r="A758" s="5" t="s">
        <v>6220</v>
      </c>
      <c r="B758" s="5" t="s">
        <v>6221</v>
      </c>
      <c r="C758" s="5" t="str">
        <f>LEFT(Table1[[#This Row],[product_name]], 27)</f>
        <v>TP-Link AC750 Dual Band Wir</v>
      </c>
      <c r="D758" s="5" t="s">
        <v>5443</v>
      </c>
      <c r="E758" s="5" t="str">
        <f>TRIM(LEFT(Table1[[#This Row],[category]], FIND("|", Table1[[#This Row],[category]]) - 1))</f>
        <v>Computers&amp;Accessories</v>
      </c>
      <c r="F758" s="5" t="str">
        <f>TRIM(MID(Table1[[#This Row],[category]], FIND("|", Table1[[#This Row],[category]]) + 1, FIND("|", Table1[[#This Row],[category]], FIND("|", Table1[[#This Row],[category]]) + 1) - FIND("|", Table1[[#This Row],[category]]) - 1))</f>
        <v>NetworkingDevices</v>
      </c>
      <c r="G758" s="5" t="e">
        <f>TRIM(MID(Table1[[#This Row],[category]], FIND("|", Table1[[#This Row],[category]], FIND("|", Table1[[#This Row],[category]]) + 1) + 1, FIND("|", Table1[[#This Row],[category]], FIND("|", Table1[[#This Row],[category]], FIND("|", Table1[[#This Row],[category]]) + 1) + 1) - FIND("|", Table1[[#This Row],[category]], FIND("|", Table1[[#This Row],[category]]) + 1) - 1))</f>
        <v>#VALUE!</v>
      </c>
      <c r="H758" s="6">
        <v>1529</v>
      </c>
      <c r="I758" s="6">
        <v>2399</v>
      </c>
      <c r="J758" s="7">
        <v>0.36</v>
      </c>
      <c r="K758" s="7" t="str">
        <f>IF(Table1[[#This Row],[discount_percentage]]&gt;=50%, "YES", "NO")</f>
        <v>NO</v>
      </c>
      <c r="L758" s="7" t="str">
        <f>IF(Table1[[#This Row],[discount_percentage]]&lt;20%, "&lt;20%", IF(Table1[[#This Row],[discount_percentage]]&lt;=40%, "20%-40%", IF(Table1[[#This Row],[discount_percentage]]&lt;=60%, "41%-60%", IF(Table1[[#This Row],[discount_percentage]]&lt;=80%, "61%-80%", "&gt;80%"))))</f>
        <v>20%-40%</v>
      </c>
      <c r="M758" s="7" t="str">
        <f>IF(Table1[[#This Row],[discounted_price]]&lt;200, "&lt;200", IF(Table1[[#This Row],[discounted_price]]&lt;=500, "200-500", "&gt;500"))</f>
        <v>&gt;500</v>
      </c>
      <c r="N758" s="5">
        <v>4.3</v>
      </c>
      <c r="O758" s="8">
        <v>68409</v>
      </c>
      <c r="P758" s="9" t="str">
        <f>IF(Table1[[#This Row],[rating_count]]&gt;1000, "More than 1000", "Fewer than 1000")</f>
        <v>More than 1000</v>
      </c>
      <c r="Q758" s="8">
        <f>IFERROR( VALUE(Table1[[#This Row],[rating]]) * VALUE((Table1[[#This Row],[rating_count]]/1000)), 0)</f>
        <v>294.15870000000001</v>
      </c>
      <c r="R758" s="6">
        <f>IFERROR( VALUE(Table1[[#This Row],[actual_price]]) * VALUE(Table1[[#This Row],[rating_count]]), 0)</f>
        <v>164113191</v>
      </c>
      <c r="S758" s="5" t="s">
        <v>6222</v>
      </c>
      <c r="T758" s="5" t="s">
        <v>6223</v>
      </c>
      <c r="U758" s="5" t="s">
        <v>6224</v>
      </c>
      <c r="V758" s="5" t="s">
        <v>6225</v>
      </c>
      <c r="W758" s="5" t="s">
        <v>6226</v>
      </c>
      <c r="X758" s="5" t="s">
        <v>6227</v>
      </c>
      <c r="Y758" s="5" t="s">
        <v>6228</v>
      </c>
      <c r="Z758" s="5" t="s">
        <v>6229</v>
      </c>
    </row>
    <row r="759" spans="1:26" ht="15.75">
      <c r="A759" s="5" t="s">
        <v>6230</v>
      </c>
      <c r="B759" s="5" t="s">
        <v>6231</v>
      </c>
      <c r="C759" s="5" t="str">
        <f>LEFT(Table1[[#This Row],[product_name]], 27)</f>
        <v>Parker Quink Ink Bottle, Bl</v>
      </c>
      <c r="D759" s="5" t="s">
        <v>6232</v>
      </c>
      <c r="E759" s="5" t="str">
        <f>TRIM(LEFT(Table1[[#This Row],[category]], FIND("|", Table1[[#This Row],[category]]) - 1))</f>
        <v>OfficeProducts</v>
      </c>
      <c r="F759" s="5" t="str">
        <f>TRIM(MID(Table1[[#This Row],[category]], FIND("|", Table1[[#This Row],[category]]) + 1, FIND("|", Table1[[#This Row],[category]], FIND("|", Table1[[#This Row],[category]]) + 1) - FIND("|", Table1[[#This Row],[category]]) - 1))</f>
        <v>OfficePaperProducts</v>
      </c>
      <c r="G759" s="5" t="str">
        <f>TRIM(MID(Table1[[#This Row],[category]], FIND("|", Table1[[#This Row],[category]], FIND("|", Table1[[#This Row],[category]]) + 1) + 1, FIND("|", Table1[[#This Row],[category]], FIND("|", Table1[[#This Row],[category]], FIND("|", Table1[[#This Row],[category]]) + 1) + 1) - FIND("|", Table1[[#This Row],[category]], FIND("|", Table1[[#This Row],[category]]) + 1) - 1))</f>
        <v>Paper</v>
      </c>
      <c r="H759" s="5">
        <v>100</v>
      </c>
      <c r="I759" s="6">
        <v>100</v>
      </c>
      <c r="J759" s="7">
        <v>0</v>
      </c>
      <c r="K759" s="7" t="str">
        <f>IF(Table1[[#This Row],[discount_percentage]]&gt;=50%, "YES", "NO")</f>
        <v>NO</v>
      </c>
      <c r="L759" s="7" t="str">
        <f>IF(Table1[[#This Row],[discount_percentage]]&lt;20%, "&lt;20%", IF(Table1[[#This Row],[discount_percentage]]&lt;=40%, "20%-40%", IF(Table1[[#This Row],[discount_percentage]]&lt;=60%, "41%-60%", IF(Table1[[#This Row],[discount_percentage]]&lt;=80%, "61%-80%", "&gt;80%"))))</f>
        <v>&lt;20%</v>
      </c>
      <c r="M759" s="7" t="str">
        <f>IF(Table1[[#This Row],[discounted_price]]&lt;200, "&lt;200", IF(Table1[[#This Row],[discounted_price]]&lt;=500, "200-500", "&gt;500"))</f>
        <v>&lt;200</v>
      </c>
      <c r="N759" s="5">
        <v>4.3</v>
      </c>
      <c r="O759" s="8">
        <v>3095</v>
      </c>
      <c r="P759" s="9" t="str">
        <f>IF(Table1[[#This Row],[rating_count]]&gt;1000, "More than 1000", "Fewer than 1000")</f>
        <v>More than 1000</v>
      </c>
      <c r="Q759" s="8">
        <f>IFERROR( VALUE(Table1[[#This Row],[rating]]) * VALUE((Table1[[#This Row],[rating_count]]/1000)), 0)</f>
        <v>13.3085</v>
      </c>
      <c r="R759" s="6">
        <f>IFERROR( VALUE(Table1[[#This Row],[actual_price]]) * VALUE(Table1[[#This Row],[rating_count]]), 0)</f>
        <v>309500</v>
      </c>
      <c r="S759" s="5" t="s">
        <v>6233</v>
      </c>
      <c r="T759" s="5" t="s">
        <v>6234</v>
      </c>
      <c r="U759" s="5" t="s">
        <v>6235</v>
      </c>
      <c r="V759" s="5" t="s">
        <v>6236</v>
      </c>
      <c r="W759" s="5" t="s">
        <v>6237</v>
      </c>
      <c r="X759" s="5" t="s">
        <v>6238</v>
      </c>
      <c r="Y759" s="5" t="s">
        <v>6239</v>
      </c>
      <c r="Z759" s="5" t="s">
        <v>6240</v>
      </c>
    </row>
    <row r="760" spans="1:26" ht="15.75">
      <c r="A760" s="5" t="s">
        <v>6241</v>
      </c>
      <c r="B760" s="5" t="s">
        <v>6242</v>
      </c>
      <c r="C760" s="5" t="str">
        <f>LEFT(Table1[[#This Row],[product_name]], 27)</f>
        <v>STRIFF Laptop Stand Adjusta</v>
      </c>
      <c r="D760" s="5" t="s">
        <v>4901</v>
      </c>
      <c r="E760" s="5" t="str">
        <f>TRIM(LEFT(Table1[[#This Row],[category]], FIND("|", Table1[[#This Row],[category]]) - 1))</f>
        <v>Computers&amp;Accessories</v>
      </c>
      <c r="F760" s="5" t="str">
        <f>TRIM(MID(Table1[[#This Row],[category]], FIND("|", Table1[[#This Row],[category]]) + 1, FIND("|", Table1[[#This Row],[category]], FIND("|", Table1[[#This Row],[category]]) + 1) - FIND("|", Table1[[#This Row],[category]]) - 1))</f>
        <v>Accessories&amp;Peripherals</v>
      </c>
      <c r="G760"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60" s="5">
        <v>299</v>
      </c>
      <c r="I760" s="6">
        <v>1499</v>
      </c>
      <c r="J760" s="7">
        <v>0.8</v>
      </c>
      <c r="K760" s="7" t="str">
        <f>IF(Table1[[#This Row],[discount_percentage]]&gt;=50%, "YES", "NO")</f>
        <v>YES</v>
      </c>
      <c r="L760" s="7" t="str">
        <f>IF(Table1[[#This Row],[discount_percentage]]&lt;20%, "&lt;20%", IF(Table1[[#This Row],[discount_percentage]]&lt;=40%, "20%-40%", IF(Table1[[#This Row],[discount_percentage]]&lt;=60%, "41%-60%", IF(Table1[[#This Row],[discount_percentage]]&lt;=80%, "61%-80%", "&gt;80%"))))</f>
        <v>61%-80%</v>
      </c>
      <c r="M760" s="7" t="str">
        <f>IF(Table1[[#This Row],[discounted_price]]&lt;200, "&lt;200", IF(Table1[[#This Row],[discounted_price]]&lt;=500, "200-500", "&gt;500"))</f>
        <v>200-500</v>
      </c>
      <c r="N760" s="5">
        <v>4.2</v>
      </c>
      <c r="O760" s="8">
        <v>903</v>
      </c>
      <c r="P760" s="9" t="str">
        <f>IF(Table1[[#This Row],[rating_count]]&gt;1000, "More than 1000", "Fewer than 1000")</f>
        <v>Fewer than 1000</v>
      </c>
      <c r="Q760" s="8">
        <f>IFERROR( VALUE(Table1[[#This Row],[rating]]) * VALUE((Table1[[#This Row],[rating_count]]/1000)), 0)</f>
        <v>3.7926000000000002</v>
      </c>
      <c r="R760" s="6">
        <f>IFERROR( VALUE(Table1[[#This Row],[actual_price]]) * VALUE(Table1[[#This Row],[rating_count]]), 0)</f>
        <v>1353597</v>
      </c>
      <c r="S760" s="5" t="s">
        <v>6243</v>
      </c>
      <c r="T760" s="5" t="s">
        <v>6244</v>
      </c>
      <c r="U760" s="5" t="s">
        <v>6245</v>
      </c>
      <c r="V760" s="5" t="s">
        <v>6246</v>
      </c>
      <c r="W760" s="5" t="s">
        <v>6247</v>
      </c>
      <c r="X760" s="5" t="s">
        <v>6248</v>
      </c>
      <c r="Y760" s="5" t="s">
        <v>6249</v>
      </c>
      <c r="Z760" s="5" t="s">
        <v>6250</v>
      </c>
    </row>
    <row r="761" spans="1:26" ht="15.75">
      <c r="A761" s="5" t="s">
        <v>6251</v>
      </c>
      <c r="B761" s="5" t="s">
        <v>6252</v>
      </c>
      <c r="C761" s="5" t="str">
        <f>LEFT(Table1[[#This Row],[product_name]], 27)</f>
        <v>Logitech MK215 Wireless Key</v>
      </c>
      <c r="D761" s="5" t="s">
        <v>5102</v>
      </c>
      <c r="E761" s="5" t="str">
        <f>TRIM(LEFT(Table1[[#This Row],[category]], FIND("|", Table1[[#This Row],[category]]) - 1))</f>
        <v>Computers&amp;Accessories</v>
      </c>
      <c r="F761" s="5" t="str">
        <f>TRIM(MID(Table1[[#This Row],[category]], FIND("|", Table1[[#This Row],[category]]) + 1, FIND("|", Table1[[#This Row],[category]], FIND("|", Table1[[#This Row],[category]]) + 1) - FIND("|", Table1[[#This Row],[category]]) - 1))</f>
        <v>Accessories&amp;Peripherals</v>
      </c>
      <c r="G76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61" s="6">
        <v>1295</v>
      </c>
      <c r="I761" s="6">
        <v>1795</v>
      </c>
      <c r="J761" s="7">
        <v>0.28000000000000003</v>
      </c>
      <c r="K761" s="7" t="str">
        <f>IF(Table1[[#This Row],[discount_percentage]]&gt;=50%, "YES", "NO")</f>
        <v>NO</v>
      </c>
      <c r="L761" s="7" t="str">
        <f>IF(Table1[[#This Row],[discount_percentage]]&lt;20%, "&lt;20%", IF(Table1[[#This Row],[discount_percentage]]&lt;=40%, "20%-40%", IF(Table1[[#This Row],[discount_percentage]]&lt;=60%, "41%-60%", IF(Table1[[#This Row],[discount_percentage]]&lt;=80%, "61%-80%", "&gt;80%"))))</f>
        <v>20%-40%</v>
      </c>
      <c r="M761" s="7" t="str">
        <f>IF(Table1[[#This Row],[discounted_price]]&lt;200, "&lt;200", IF(Table1[[#This Row],[discounted_price]]&lt;=500, "200-500", "&gt;500"))</f>
        <v>&gt;500</v>
      </c>
      <c r="N761" s="5">
        <v>4.0999999999999996</v>
      </c>
      <c r="O761" s="8">
        <v>25771</v>
      </c>
      <c r="P761" s="9" t="str">
        <f>IF(Table1[[#This Row],[rating_count]]&gt;1000, "More than 1000", "Fewer than 1000")</f>
        <v>More than 1000</v>
      </c>
      <c r="Q761" s="8">
        <f>IFERROR( VALUE(Table1[[#This Row],[rating]]) * VALUE((Table1[[#This Row],[rating_count]]/1000)), 0)</f>
        <v>105.66109999999999</v>
      </c>
      <c r="R761" s="6">
        <f>IFERROR( VALUE(Table1[[#This Row],[actual_price]]) * VALUE(Table1[[#This Row],[rating_count]]), 0)</f>
        <v>46258945</v>
      </c>
      <c r="S761" s="5" t="s">
        <v>6253</v>
      </c>
      <c r="T761" s="5" t="s">
        <v>6254</v>
      </c>
      <c r="U761" s="5" t="s">
        <v>6255</v>
      </c>
      <c r="V761" s="5" t="s">
        <v>6256</v>
      </c>
      <c r="W761" s="5" t="s">
        <v>6257</v>
      </c>
      <c r="X761" s="5" t="s">
        <v>6258</v>
      </c>
      <c r="Y761" s="5" t="s">
        <v>6259</v>
      </c>
      <c r="Z761" s="5" t="s">
        <v>6260</v>
      </c>
    </row>
    <row r="762" spans="1:26" ht="15.75">
      <c r="A762" s="5" t="s">
        <v>6261</v>
      </c>
      <c r="B762" s="5" t="s">
        <v>6262</v>
      </c>
      <c r="C762" s="5" t="str">
        <f>LEFT(Table1[[#This Row],[product_name]], 27)</f>
        <v>boAt Bassheads 225 in Ear W</v>
      </c>
      <c r="D762" s="5" t="s">
        <v>3066</v>
      </c>
      <c r="E762" s="5" t="str">
        <f>TRIM(LEFT(Table1[[#This Row],[category]], FIND("|", Table1[[#This Row],[category]]) - 1))</f>
        <v>Electronics</v>
      </c>
      <c r="F762" s="5" t="str">
        <f>TRIM(MID(Table1[[#This Row],[category]], FIND("|", Table1[[#This Row],[category]]) + 1, FIND("|", Table1[[#This Row],[category]], FIND("|", Table1[[#This Row],[category]]) + 1) - FIND("|", Table1[[#This Row],[category]]) - 1))</f>
        <v>Headphones,Earbuds&amp;Accessories</v>
      </c>
      <c r="G762" s="5" t="str">
        <f>TRIM(MID(Table1[[#This Row],[category]], FIND("|", Table1[[#This Row],[category]], FIND("|", Table1[[#This Row],[category]]) + 1) + 1, FIND("|", Table1[[#This Row],[category]], FIND("|", Table1[[#This Row],[category]], FIND("|", Table1[[#This Row],[category]]) + 1) + 1) - FIND("|", Table1[[#This Row],[category]], FIND("|", Table1[[#This Row],[category]]) + 1) - 1))</f>
        <v>Headphones</v>
      </c>
      <c r="H762" s="5">
        <v>699</v>
      </c>
      <c r="I762" s="6">
        <v>999</v>
      </c>
      <c r="J762" s="7">
        <v>0.3</v>
      </c>
      <c r="K762" s="7" t="str">
        <f>IF(Table1[[#This Row],[discount_percentage]]&gt;=50%, "YES", "NO")</f>
        <v>NO</v>
      </c>
      <c r="L762" s="7" t="str">
        <f>IF(Table1[[#This Row],[discount_percentage]]&lt;20%, "&lt;20%", IF(Table1[[#This Row],[discount_percentage]]&lt;=40%, "20%-40%", IF(Table1[[#This Row],[discount_percentage]]&lt;=60%, "41%-60%", IF(Table1[[#This Row],[discount_percentage]]&lt;=80%, "61%-80%", "&gt;80%"))))</f>
        <v>20%-40%</v>
      </c>
      <c r="M762" s="7" t="str">
        <f>IF(Table1[[#This Row],[discounted_price]]&lt;200, "&lt;200", IF(Table1[[#This Row],[discounted_price]]&lt;=500, "200-500", "&gt;500"))</f>
        <v>&gt;500</v>
      </c>
      <c r="N762" s="5">
        <v>4.0999999999999996</v>
      </c>
      <c r="O762" s="8">
        <v>273189</v>
      </c>
      <c r="P762" s="9" t="str">
        <f>IF(Table1[[#This Row],[rating_count]]&gt;1000, "More than 1000", "Fewer than 1000")</f>
        <v>More than 1000</v>
      </c>
      <c r="Q762" s="8">
        <f>IFERROR( VALUE(Table1[[#This Row],[rating]]) * VALUE((Table1[[#This Row],[rating_count]]/1000)), 0)</f>
        <v>1120.0749000000001</v>
      </c>
      <c r="R762" s="6">
        <f>IFERROR( VALUE(Table1[[#This Row],[actual_price]]) * VALUE(Table1[[#This Row],[rating_count]]), 0)</f>
        <v>272915811</v>
      </c>
      <c r="S762" s="5" t="s">
        <v>6263</v>
      </c>
      <c r="T762" s="5" t="s">
        <v>6264</v>
      </c>
      <c r="U762" s="5" t="s">
        <v>6265</v>
      </c>
      <c r="V762" s="5" t="s">
        <v>6266</v>
      </c>
      <c r="W762" s="5" t="s">
        <v>6267</v>
      </c>
      <c r="X762" s="5" t="s">
        <v>6268</v>
      </c>
      <c r="Y762" s="5" t="s">
        <v>6269</v>
      </c>
      <c r="Z762" s="5" t="s">
        <v>6270</v>
      </c>
    </row>
    <row r="763" spans="1:26" ht="15.75">
      <c r="A763" s="5" t="s">
        <v>6271</v>
      </c>
      <c r="B763" s="5" t="s">
        <v>6272</v>
      </c>
      <c r="C763" s="5" t="str">
        <f>LEFT(Table1[[#This Row],[product_name]], 27)</f>
        <v>Luxor 5 Subject Single Rule</v>
      </c>
      <c r="D763" s="5" t="s">
        <v>6273</v>
      </c>
      <c r="E763" s="5" t="str">
        <f>TRIM(LEFT(Table1[[#This Row],[category]], FIND("|", Table1[[#This Row],[category]]) - 1))</f>
        <v>OfficeProducts</v>
      </c>
      <c r="F763" s="5" t="str">
        <f>TRIM(MID(Table1[[#This Row],[category]], FIND("|", Table1[[#This Row],[category]]) + 1, FIND("|", Table1[[#This Row],[category]], FIND("|", Table1[[#This Row],[category]]) + 1) - FIND("|", Table1[[#This Row],[category]]) - 1))</f>
        <v>OfficePaperProducts</v>
      </c>
      <c r="G763" s="5" t="str">
        <f>TRIM(MID(Table1[[#This Row],[category]], FIND("|", Table1[[#This Row],[category]], FIND("|", Table1[[#This Row],[category]]) + 1) + 1, FIND("|", Table1[[#This Row],[category]], FIND("|", Table1[[#This Row],[category]], FIND("|", Table1[[#This Row],[category]]) + 1) + 1) - FIND("|", Table1[[#This Row],[category]], FIND("|", Table1[[#This Row],[category]]) + 1) - 1))</f>
        <v>Paper</v>
      </c>
      <c r="H763" s="5">
        <v>252</v>
      </c>
      <c r="I763" s="6">
        <v>315</v>
      </c>
      <c r="J763" s="7">
        <v>0.2</v>
      </c>
      <c r="K763" s="7" t="str">
        <f>IF(Table1[[#This Row],[discount_percentage]]&gt;=50%, "YES", "NO")</f>
        <v>NO</v>
      </c>
      <c r="L763" s="7" t="str">
        <f>IF(Table1[[#This Row],[discount_percentage]]&lt;20%, "&lt;20%", IF(Table1[[#This Row],[discount_percentage]]&lt;=40%, "20%-40%", IF(Table1[[#This Row],[discount_percentage]]&lt;=60%, "41%-60%", IF(Table1[[#This Row],[discount_percentage]]&lt;=80%, "61%-80%", "&gt;80%"))))</f>
        <v>20%-40%</v>
      </c>
      <c r="M763" s="7" t="str">
        <f>IF(Table1[[#This Row],[discounted_price]]&lt;200, "&lt;200", IF(Table1[[#This Row],[discounted_price]]&lt;=500, "200-500", "&gt;500"))</f>
        <v>200-500</v>
      </c>
      <c r="N763" s="5">
        <v>4.5</v>
      </c>
      <c r="O763" s="8">
        <v>3785</v>
      </c>
      <c r="P763" s="9" t="str">
        <f>IF(Table1[[#This Row],[rating_count]]&gt;1000, "More than 1000", "Fewer than 1000")</f>
        <v>More than 1000</v>
      </c>
      <c r="Q763" s="8">
        <f>IFERROR( VALUE(Table1[[#This Row],[rating]]) * VALUE((Table1[[#This Row],[rating_count]]/1000)), 0)</f>
        <v>17.032499999999999</v>
      </c>
      <c r="R763" s="6">
        <f>IFERROR( VALUE(Table1[[#This Row],[actual_price]]) * VALUE(Table1[[#This Row],[rating_count]]), 0)</f>
        <v>1192275</v>
      </c>
      <c r="S763" s="5" t="s">
        <v>6274</v>
      </c>
      <c r="T763" s="5" t="s">
        <v>6275</v>
      </c>
      <c r="U763" s="5" t="s">
        <v>6276</v>
      </c>
      <c r="V763" s="5" t="s">
        <v>6277</v>
      </c>
      <c r="W763" s="5" t="s">
        <v>6278</v>
      </c>
      <c r="X763" s="5" t="s">
        <v>6279</v>
      </c>
      <c r="Y763" s="5" t="s">
        <v>6280</v>
      </c>
      <c r="Z763" s="5" t="s">
        <v>6281</v>
      </c>
    </row>
    <row r="764" spans="1:26" ht="15.75">
      <c r="A764" s="5" t="s">
        <v>6282</v>
      </c>
      <c r="B764" s="5" t="s">
        <v>6283</v>
      </c>
      <c r="C764" s="5" t="str">
        <f>LEFT(Table1[[#This Row],[product_name]], 27)</f>
        <v>Duracell Chhota Power AA Ba</v>
      </c>
      <c r="D764" s="5" t="s">
        <v>5047</v>
      </c>
      <c r="E764" s="5" t="str">
        <f>TRIM(LEFT(Table1[[#This Row],[category]], FIND("|", Table1[[#This Row],[category]]) - 1))</f>
        <v>Electronics</v>
      </c>
      <c r="F764" s="5" t="str">
        <f>TRIM(MID(Table1[[#This Row],[category]], FIND("|", Table1[[#This Row],[category]]) + 1, FIND("|", Table1[[#This Row],[category]], FIND("|", Table1[[#This Row],[category]]) + 1) - FIND("|", Table1[[#This Row],[category]]) - 1))</f>
        <v>GeneralPurposeBatteries&amp;BatteryChargers</v>
      </c>
      <c r="G764" s="5" t="e">
        <f>TRIM(MID(Table1[[#This Row],[category]], FIND("|", Table1[[#This Row],[category]], FIND("|", Table1[[#This Row],[category]]) + 1) + 1, FIND("|", Table1[[#This Row],[category]], FIND("|", Table1[[#This Row],[category]], FIND("|", Table1[[#This Row],[category]]) + 1) + 1) - FIND("|", Table1[[#This Row],[category]], FIND("|", Table1[[#This Row],[category]]) + 1) - 1))</f>
        <v>#VALUE!</v>
      </c>
      <c r="H764" s="5">
        <v>190</v>
      </c>
      <c r="I764" s="6">
        <v>220</v>
      </c>
      <c r="J764" s="7">
        <v>0.14000000000000001</v>
      </c>
      <c r="K764" s="7" t="str">
        <f>IF(Table1[[#This Row],[discount_percentage]]&gt;=50%, "YES", "NO")</f>
        <v>NO</v>
      </c>
      <c r="L764" s="7" t="str">
        <f>IF(Table1[[#This Row],[discount_percentage]]&lt;20%, "&lt;20%", IF(Table1[[#This Row],[discount_percentage]]&lt;=40%, "20%-40%", IF(Table1[[#This Row],[discount_percentage]]&lt;=60%, "41%-60%", IF(Table1[[#This Row],[discount_percentage]]&lt;=80%, "61%-80%", "&gt;80%"))))</f>
        <v>&lt;20%</v>
      </c>
      <c r="M764" s="7" t="str">
        <f>IF(Table1[[#This Row],[discounted_price]]&lt;200, "&lt;200", IF(Table1[[#This Row],[discounted_price]]&lt;=500, "200-500", "&gt;500"))</f>
        <v>&lt;200</v>
      </c>
      <c r="N764" s="5">
        <v>4.4000000000000004</v>
      </c>
      <c r="O764" s="8">
        <v>2866</v>
      </c>
      <c r="P764" s="9" t="str">
        <f>IF(Table1[[#This Row],[rating_count]]&gt;1000, "More than 1000", "Fewer than 1000")</f>
        <v>More than 1000</v>
      </c>
      <c r="Q764" s="8">
        <f>IFERROR( VALUE(Table1[[#This Row],[rating]]) * VALUE((Table1[[#This Row],[rating_count]]/1000)), 0)</f>
        <v>12.610400000000002</v>
      </c>
      <c r="R764" s="6">
        <f>IFERROR( VALUE(Table1[[#This Row],[actual_price]]) * VALUE(Table1[[#This Row],[rating_count]]), 0)</f>
        <v>630520</v>
      </c>
      <c r="S764" s="5" t="s">
        <v>6284</v>
      </c>
      <c r="T764" s="5" t="s">
        <v>6285</v>
      </c>
      <c r="U764" s="5" t="s">
        <v>6286</v>
      </c>
      <c r="V764" s="5" t="s">
        <v>6287</v>
      </c>
      <c r="W764" s="5" t="s">
        <v>6288</v>
      </c>
      <c r="X764" s="5" t="s">
        <v>6289</v>
      </c>
      <c r="Y764" s="5" t="s">
        <v>6290</v>
      </c>
      <c r="Z764" s="5" t="s">
        <v>6291</v>
      </c>
    </row>
    <row r="765" spans="1:26" ht="15.75">
      <c r="A765" s="5" t="s">
        <v>6292</v>
      </c>
      <c r="B765" s="5" t="s">
        <v>6293</v>
      </c>
      <c r="C765" s="5" t="str">
        <f>LEFT(Table1[[#This Row],[product_name]], 27)</f>
        <v>Zebronics Zeb-Transformer G</v>
      </c>
      <c r="D765" s="5" t="s">
        <v>5102</v>
      </c>
      <c r="E765" s="5" t="str">
        <f>TRIM(LEFT(Table1[[#This Row],[category]], FIND("|", Table1[[#This Row],[category]]) - 1))</f>
        <v>Computers&amp;Accessories</v>
      </c>
      <c r="F765" s="5" t="str">
        <f>TRIM(MID(Table1[[#This Row],[category]], FIND("|", Table1[[#This Row],[category]]) + 1, FIND("|", Table1[[#This Row],[category]], FIND("|", Table1[[#This Row],[category]]) + 1) - FIND("|", Table1[[#This Row],[category]]) - 1))</f>
        <v>Accessories&amp;Peripherals</v>
      </c>
      <c r="G765"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65" s="6">
        <v>1299</v>
      </c>
      <c r="I765" s="6">
        <v>1599</v>
      </c>
      <c r="J765" s="7">
        <v>0.19</v>
      </c>
      <c r="K765" s="7" t="str">
        <f>IF(Table1[[#This Row],[discount_percentage]]&gt;=50%, "YES", "NO")</f>
        <v>NO</v>
      </c>
      <c r="L765" s="7" t="str">
        <f>IF(Table1[[#This Row],[discount_percentage]]&lt;20%, "&lt;20%", IF(Table1[[#This Row],[discount_percentage]]&lt;=40%, "20%-40%", IF(Table1[[#This Row],[discount_percentage]]&lt;=60%, "41%-60%", IF(Table1[[#This Row],[discount_percentage]]&lt;=80%, "61%-80%", "&gt;80%"))))</f>
        <v>&lt;20%</v>
      </c>
      <c r="M765" s="7" t="str">
        <f>IF(Table1[[#This Row],[discounted_price]]&lt;200, "&lt;200", IF(Table1[[#This Row],[discounted_price]]&lt;=500, "200-500", "&gt;500"))</f>
        <v>&gt;500</v>
      </c>
      <c r="N765" s="5">
        <v>4.3</v>
      </c>
      <c r="O765" s="8">
        <v>27223</v>
      </c>
      <c r="P765" s="9" t="str">
        <f>IF(Table1[[#This Row],[rating_count]]&gt;1000, "More than 1000", "Fewer than 1000")</f>
        <v>More than 1000</v>
      </c>
      <c r="Q765" s="8">
        <f>IFERROR( VALUE(Table1[[#This Row],[rating]]) * VALUE((Table1[[#This Row],[rating_count]]/1000)), 0)</f>
        <v>117.05889999999999</v>
      </c>
      <c r="R765" s="6">
        <f>IFERROR( VALUE(Table1[[#This Row],[actual_price]]) * VALUE(Table1[[#This Row],[rating_count]]), 0)</f>
        <v>43529577</v>
      </c>
      <c r="S765" s="5" t="s">
        <v>6294</v>
      </c>
      <c r="T765" s="5" t="s">
        <v>6295</v>
      </c>
      <c r="U765" s="5" t="s">
        <v>6296</v>
      </c>
      <c r="V765" s="5" t="s">
        <v>6297</v>
      </c>
      <c r="W765" s="5" t="s">
        <v>6298</v>
      </c>
      <c r="X765" s="5" t="s">
        <v>6299</v>
      </c>
      <c r="Y765" s="5" t="s">
        <v>6300</v>
      </c>
      <c r="Z765" s="5" t="s">
        <v>6301</v>
      </c>
    </row>
    <row r="766" spans="1:26" ht="15.75">
      <c r="A766" s="5" t="s">
        <v>6302</v>
      </c>
      <c r="B766" s="5" t="s">
        <v>6303</v>
      </c>
      <c r="C766" s="5" t="str">
        <f>LEFT(Table1[[#This Row],[product_name]], 27)</f>
        <v>SanDisk Ultra 64 GB USB Pen</v>
      </c>
      <c r="D766" s="5" t="s">
        <v>4834</v>
      </c>
      <c r="E766" s="5" t="str">
        <f>TRIM(LEFT(Table1[[#This Row],[category]], FIND("|", Table1[[#This Row],[category]]) - 1))</f>
        <v>Computers&amp;Accessories</v>
      </c>
      <c r="F766" s="5" t="str">
        <f>TRIM(MID(Table1[[#This Row],[category]], FIND("|", Table1[[#This Row],[category]]) + 1, FIND("|", Table1[[#This Row],[category]], FIND("|", Table1[[#This Row],[category]]) + 1) - FIND("|", Table1[[#This Row],[category]]) - 1))</f>
        <v>ExternalDevices&amp;DataStorage</v>
      </c>
      <c r="G766" s="5" t="e">
        <f>TRIM(MID(Table1[[#This Row],[category]], FIND("|", Table1[[#This Row],[category]], FIND("|", Table1[[#This Row],[category]]) + 1) + 1, FIND("|", Table1[[#This Row],[category]], FIND("|", Table1[[#This Row],[category]], FIND("|", Table1[[#This Row],[category]]) + 1) + 1) - FIND("|", Table1[[#This Row],[category]], FIND("|", Table1[[#This Row],[category]]) + 1) - 1))</f>
        <v>#VALUE!</v>
      </c>
      <c r="H766" s="5">
        <v>729</v>
      </c>
      <c r="I766" s="6">
        <v>1650</v>
      </c>
      <c r="J766" s="7">
        <v>0.56000000000000005</v>
      </c>
      <c r="K766" s="7" t="str">
        <f>IF(Table1[[#This Row],[discount_percentage]]&gt;=50%, "YES", "NO")</f>
        <v>YES</v>
      </c>
      <c r="L766" s="7" t="str">
        <f>IF(Table1[[#This Row],[discount_percentage]]&lt;20%, "&lt;20%", IF(Table1[[#This Row],[discount_percentage]]&lt;=40%, "20%-40%", IF(Table1[[#This Row],[discount_percentage]]&lt;=60%, "41%-60%", IF(Table1[[#This Row],[discount_percentage]]&lt;=80%, "61%-80%", "&gt;80%"))))</f>
        <v>41%-60%</v>
      </c>
      <c r="M766" s="7" t="str">
        <f>IF(Table1[[#This Row],[discounted_price]]&lt;200, "&lt;200", IF(Table1[[#This Row],[discounted_price]]&lt;=500, "200-500", "&gt;500"))</f>
        <v>&gt;500</v>
      </c>
      <c r="N766" s="5">
        <v>4.3</v>
      </c>
      <c r="O766" s="8">
        <v>82356</v>
      </c>
      <c r="P766" s="9" t="str">
        <f>IF(Table1[[#This Row],[rating_count]]&gt;1000, "More than 1000", "Fewer than 1000")</f>
        <v>More than 1000</v>
      </c>
      <c r="Q766" s="8">
        <f>IFERROR( VALUE(Table1[[#This Row],[rating]]) * VALUE((Table1[[#This Row],[rating_count]]/1000)), 0)</f>
        <v>354.13079999999997</v>
      </c>
      <c r="R766" s="6">
        <f>IFERROR( VALUE(Table1[[#This Row],[actual_price]]) * VALUE(Table1[[#This Row],[rating_count]]), 0)</f>
        <v>135887400</v>
      </c>
      <c r="S766" s="5" t="s">
        <v>6304</v>
      </c>
      <c r="T766" s="5" t="s">
        <v>6305</v>
      </c>
      <c r="U766" s="5" t="s">
        <v>6306</v>
      </c>
      <c r="V766" s="5" t="s">
        <v>6307</v>
      </c>
      <c r="W766" s="5" t="s">
        <v>6308</v>
      </c>
      <c r="X766" s="5" t="s">
        <v>6309</v>
      </c>
      <c r="Y766" s="5" t="s">
        <v>6310</v>
      </c>
      <c r="Z766" s="5" t="s">
        <v>6311</v>
      </c>
    </row>
    <row r="767" spans="1:26" ht="15.75">
      <c r="A767" s="5" t="s">
        <v>6312</v>
      </c>
      <c r="B767" s="5" t="s">
        <v>6313</v>
      </c>
      <c r="C767" s="5" t="str">
        <f>LEFT(Table1[[#This Row],[product_name]], 27)</f>
        <v>Parker Classic Gold Gold Tr</v>
      </c>
      <c r="D767" s="5" t="s">
        <v>6314</v>
      </c>
      <c r="E767" s="5" t="str">
        <f>TRIM(LEFT(Table1[[#This Row],[category]], FIND("|", Table1[[#This Row],[category]]) - 1))</f>
        <v>OfficeProducts</v>
      </c>
      <c r="F767" s="5" t="str">
        <f>TRIM(MID(Table1[[#This Row],[category]], FIND("|", Table1[[#This Row],[category]]) + 1, FIND("|", Table1[[#This Row],[category]], FIND("|", Table1[[#This Row],[category]]) + 1) - FIND("|", Table1[[#This Row],[category]]) - 1))</f>
        <v>OfficePaperProducts</v>
      </c>
      <c r="G767" s="5" t="str">
        <f>TRIM(MID(Table1[[#This Row],[category]], FIND("|", Table1[[#This Row],[category]], FIND("|", Table1[[#This Row],[category]]) + 1) + 1, FIND("|", Table1[[#This Row],[category]], FIND("|", Table1[[#This Row],[category]], FIND("|", Table1[[#This Row],[category]]) + 1) + 1) - FIND("|", Table1[[#This Row],[category]], FIND("|", Table1[[#This Row],[category]]) + 1) - 1))</f>
        <v>Paper</v>
      </c>
      <c r="H767" s="5">
        <v>480</v>
      </c>
      <c r="I767" s="6">
        <v>600</v>
      </c>
      <c r="J767" s="7">
        <v>0.2</v>
      </c>
      <c r="K767" s="7" t="str">
        <f>IF(Table1[[#This Row],[discount_percentage]]&gt;=50%, "YES", "NO")</f>
        <v>NO</v>
      </c>
      <c r="L767" s="7" t="str">
        <f>IF(Table1[[#This Row],[discount_percentage]]&lt;20%, "&lt;20%", IF(Table1[[#This Row],[discount_percentage]]&lt;=40%, "20%-40%", IF(Table1[[#This Row],[discount_percentage]]&lt;=60%, "41%-60%", IF(Table1[[#This Row],[discount_percentage]]&lt;=80%, "61%-80%", "&gt;80%"))))</f>
        <v>20%-40%</v>
      </c>
      <c r="M767" s="7" t="str">
        <f>IF(Table1[[#This Row],[discounted_price]]&lt;200, "&lt;200", IF(Table1[[#This Row],[discounted_price]]&lt;=500, "200-500", "&gt;500"))</f>
        <v>200-500</v>
      </c>
      <c r="N767" s="5">
        <v>4.3</v>
      </c>
      <c r="O767" s="8">
        <v>5719</v>
      </c>
      <c r="P767" s="9" t="str">
        <f>IF(Table1[[#This Row],[rating_count]]&gt;1000, "More than 1000", "Fewer than 1000")</f>
        <v>More than 1000</v>
      </c>
      <c r="Q767" s="8">
        <f>IFERROR( VALUE(Table1[[#This Row],[rating]]) * VALUE((Table1[[#This Row],[rating_count]]/1000)), 0)</f>
        <v>24.591699999999999</v>
      </c>
      <c r="R767" s="6">
        <f>IFERROR( VALUE(Table1[[#This Row],[actual_price]]) * VALUE(Table1[[#This Row],[rating_count]]), 0)</f>
        <v>3431400</v>
      </c>
      <c r="S767" s="5" t="s">
        <v>6315</v>
      </c>
      <c r="T767" s="5" t="s">
        <v>6316</v>
      </c>
      <c r="U767" s="5" t="s">
        <v>6317</v>
      </c>
      <c r="V767" s="5" t="s">
        <v>6318</v>
      </c>
      <c r="W767" s="5" t="s">
        <v>6319</v>
      </c>
      <c r="X767" s="5" t="s">
        <v>6320</v>
      </c>
      <c r="Y767" s="5" t="s">
        <v>6321</v>
      </c>
      <c r="Z767" s="5" t="s">
        <v>6322</v>
      </c>
    </row>
    <row r="768" spans="1:26" ht="15.75">
      <c r="A768" s="5" t="s">
        <v>4122</v>
      </c>
      <c r="B768" s="5" t="s">
        <v>4123</v>
      </c>
      <c r="C768" s="5" t="str">
        <f>LEFT(Table1[[#This Row],[product_name]], 27)</f>
        <v>boAt Flash Edition Smart Wa</v>
      </c>
      <c r="D768" s="5" t="s">
        <v>2948</v>
      </c>
      <c r="E768" s="5" t="str">
        <f>TRIM(LEFT(Table1[[#This Row],[category]], FIND("|", Table1[[#This Row],[category]]) - 1))</f>
        <v>Electronics</v>
      </c>
      <c r="F768" s="5" t="str">
        <f>TRIM(MID(Table1[[#This Row],[category]], FIND("|", Table1[[#This Row],[category]]) + 1, FIND("|", Table1[[#This Row],[category]], FIND("|", Table1[[#This Row],[category]]) + 1) - FIND("|", Table1[[#This Row],[category]]) - 1))</f>
        <v>WearableTechnology</v>
      </c>
      <c r="G768" s="5" t="e">
        <f>TRIM(MID(Table1[[#This Row],[category]], FIND("|", Table1[[#This Row],[category]], FIND("|", Table1[[#This Row],[category]]) + 1) + 1, FIND("|", Table1[[#This Row],[category]], FIND("|", Table1[[#This Row],[category]], FIND("|", Table1[[#This Row],[category]]) + 1) + 1) - FIND("|", Table1[[#This Row],[category]], FIND("|", Table1[[#This Row],[category]]) + 1) - 1))</f>
        <v>#VALUE!</v>
      </c>
      <c r="H768" s="6">
        <v>1799</v>
      </c>
      <c r="I768" s="6">
        <v>6990</v>
      </c>
      <c r="J768" s="7">
        <v>0.74</v>
      </c>
      <c r="K768" s="7" t="str">
        <f>IF(Table1[[#This Row],[discount_percentage]]&gt;=50%, "YES", "NO")</f>
        <v>YES</v>
      </c>
      <c r="L768" s="7" t="str">
        <f>IF(Table1[[#This Row],[discount_percentage]]&lt;20%, "&lt;20%", IF(Table1[[#This Row],[discount_percentage]]&lt;=40%, "20%-40%", IF(Table1[[#This Row],[discount_percentage]]&lt;=60%, "41%-60%", IF(Table1[[#This Row],[discount_percentage]]&lt;=80%, "61%-80%", "&gt;80%"))))</f>
        <v>61%-80%</v>
      </c>
      <c r="M768" s="7" t="str">
        <f>IF(Table1[[#This Row],[discounted_price]]&lt;200, "&lt;200", IF(Table1[[#This Row],[discounted_price]]&lt;=500, "200-500", "&gt;500"))</f>
        <v>&gt;500</v>
      </c>
      <c r="N768" s="5">
        <v>4</v>
      </c>
      <c r="O768" s="8">
        <v>26880</v>
      </c>
      <c r="P768" s="9" t="str">
        <f>IF(Table1[[#This Row],[rating_count]]&gt;1000, "More than 1000", "Fewer than 1000")</f>
        <v>More than 1000</v>
      </c>
      <c r="Q768" s="8">
        <f>IFERROR( VALUE(Table1[[#This Row],[rating]]) * VALUE((Table1[[#This Row],[rating_count]]/1000)), 0)</f>
        <v>107.52</v>
      </c>
      <c r="R768" s="6">
        <f>IFERROR( VALUE(Table1[[#This Row],[actual_price]]) * VALUE(Table1[[#This Row],[rating_count]]), 0)</f>
        <v>187891200</v>
      </c>
      <c r="S768" s="5" t="s">
        <v>4124</v>
      </c>
      <c r="T768" s="5" t="s">
        <v>4125</v>
      </c>
      <c r="U768" s="5" t="s">
        <v>4126</v>
      </c>
      <c r="V768" s="5" t="s">
        <v>4127</v>
      </c>
      <c r="W768" s="5" t="s">
        <v>4128</v>
      </c>
      <c r="X768" s="5" t="s">
        <v>6323</v>
      </c>
      <c r="Y768" s="5" t="s">
        <v>6324</v>
      </c>
      <c r="Z768" s="5" t="s">
        <v>6325</v>
      </c>
    </row>
    <row r="769" spans="1:26" ht="15.75">
      <c r="A769" s="5" t="s">
        <v>6326</v>
      </c>
      <c r="B769" s="5" t="s">
        <v>6327</v>
      </c>
      <c r="C769" s="5" t="str">
        <f>LEFT(Table1[[#This Row],[product_name]], 27)</f>
        <v>Tarkan Portable Folding Lap</v>
      </c>
      <c r="D769" s="5" t="s">
        <v>4876</v>
      </c>
      <c r="E769" s="5" t="str">
        <f>TRIM(LEFT(Table1[[#This Row],[category]], FIND("|", Table1[[#This Row],[category]]) - 1))</f>
        <v>Computers&amp;Accessories</v>
      </c>
      <c r="F769" s="5" t="str">
        <f>TRIM(MID(Table1[[#This Row],[category]], FIND("|", Table1[[#This Row],[category]]) + 1, FIND("|", Table1[[#This Row],[category]], FIND("|", Table1[[#This Row],[category]]) + 1) - FIND("|", Table1[[#This Row],[category]]) - 1))</f>
        <v>Accessories&amp;Peripherals</v>
      </c>
      <c r="G769"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69" s="5">
        <v>999</v>
      </c>
      <c r="I769" s="6">
        <v>2499</v>
      </c>
      <c r="J769" s="7">
        <v>0.6</v>
      </c>
      <c r="K769" s="7" t="str">
        <f>IF(Table1[[#This Row],[discount_percentage]]&gt;=50%, "YES", "NO")</f>
        <v>YES</v>
      </c>
      <c r="L769" s="7" t="str">
        <f>IF(Table1[[#This Row],[discount_percentage]]&lt;20%, "&lt;20%", IF(Table1[[#This Row],[discount_percentage]]&lt;=40%, "20%-40%", IF(Table1[[#This Row],[discount_percentage]]&lt;=60%, "41%-60%", IF(Table1[[#This Row],[discount_percentage]]&lt;=80%, "61%-80%", "&gt;80%"))))</f>
        <v>41%-60%</v>
      </c>
      <c r="M769" s="7" t="str">
        <f>IF(Table1[[#This Row],[discounted_price]]&lt;200, "&lt;200", IF(Table1[[#This Row],[discounted_price]]&lt;=500, "200-500", "&gt;500"))</f>
        <v>&gt;500</v>
      </c>
      <c r="N769" s="5">
        <v>4.3</v>
      </c>
      <c r="O769" s="8">
        <v>1690</v>
      </c>
      <c r="P769" s="9" t="str">
        <f>IF(Table1[[#This Row],[rating_count]]&gt;1000, "More than 1000", "Fewer than 1000")</f>
        <v>More than 1000</v>
      </c>
      <c r="Q769" s="8">
        <f>IFERROR( VALUE(Table1[[#This Row],[rating]]) * VALUE((Table1[[#This Row],[rating_count]]/1000)), 0)</f>
        <v>7.2669999999999995</v>
      </c>
      <c r="R769" s="6">
        <f>IFERROR( VALUE(Table1[[#This Row],[actual_price]]) * VALUE(Table1[[#This Row],[rating_count]]), 0)</f>
        <v>4223310</v>
      </c>
      <c r="S769" s="5" t="s">
        <v>6328</v>
      </c>
      <c r="T769" s="5" t="s">
        <v>6329</v>
      </c>
      <c r="U769" s="5" t="s">
        <v>6330</v>
      </c>
      <c r="V769" s="5" t="s">
        <v>6331</v>
      </c>
      <c r="W769" s="5" t="s">
        <v>6332</v>
      </c>
      <c r="X769" s="5" t="s">
        <v>6333</v>
      </c>
      <c r="Y769" s="5" t="s">
        <v>6334</v>
      </c>
      <c r="Z769" s="5" t="s">
        <v>6335</v>
      </c>
    </row>
    <row r="770" spans="1:26" ht="15.75">
      <c r="A770" s="5" t="s">
        <v>272</v>
      </c>
      <c r="B770" s="5" t="s">
        <v>273</v>
      </c>
      <c r="C770" s="5" t="str">
        <f>LEFT(Table1[[#This Row],[product_name]], 27)</f>
        <v xml:space="preserve">Ambrane Unbreakable 3 in 1 </v>
      </c>
      <c r="D770" s="5" t="s">
        <v>18</v>
      </c>
      <c r="E770" s="5" t="str">
        <f>TRIM(LEFT(Table1[[#This Row],[category]], FIND("|", Table1[[#This Row],[category]]) - 1))</f>
        <v>Computers&amp;Accessories</v>
      </c>
      <c r="F770" s="5" t="str">
        <f>TRIM(MID(Table1[[#This Row],[category]], FIND("|", Table1[[#This Row],[category]]) + 1, FIND("|", Table1[[#This Row],[category]], FIND("|", Table1[[#This Row],[category]]) + 1) - FIND("|", Table1[[#This Row],[category]]) - 1))</f>
        <v>Accessories&amp;Peripherals</v>
      </c>
      <c r="G77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70" s="5">
        <v>299</v>
      </c>
      <c r="I770" s="6">
        <v>399</v>
      </c>
      <c r="J770" s="7">
        <v>0.25</v>
      </c>
      <c r="K770" s="7" t="str">
        <f>IF(Table1[[#This Row],[discount_percentage]]&gt;=50%, "YES", "NO")</f>
        <v>NO</v>
      </c>
      <c r="L770" s="7" t="str">
        <f>IF(Table1[[#This Row],[discount_percentage]]&lt;20%, "&lt;20%", IF(Table1[[#This Row],[discount_percentage]]&lt;=40%, "20%-40%", IF(Table1[[#This Row],[discount_percentage]]&lt;=60%, "41%-60%", IF(Table1[[#This Row],[discount_percentage]]&lt;=80%, "61%-80%", "&gt;80%"))))</f>
        <v>20%-40%</v>
      </c>
      <c r="M770" s="7" t="str">
        <f>IF(Table1[[#This Row],[discounted_price]]&lt;200, "&lt;200", IF(Table1[[#This Row],[discounted_price]]&lt;=500, "200-500", "&gt;500"))</f>
        <v>200-500</v>
      </c>
      <c r="N770" s="5">
        <v>4</v>
      </c>
      <c r="O770" s="8">
        <v>2766</v>
      </c>
      <c r="P770" s="9" t="str">
        <f>IF(Table1[[#This Row],[rating_count]]&gt;1000, "More than 1000", "Fewer than 1000")</f>
        <v>More than 1000</v>
      </c>
      <c r="Q770" s="8">
        <f>IFERROR( VALUE(Table1[[#This Row],[rating]]) * VALUE((Table1[[#This Row],[rating_count]]/1000)), 0)</f>
        <v>11.064</v>
      </c>
      <c r="R770" s="6">
        <f>IFERROR( VALUE(Table1[[#This Row],[actual_price]]) * VALUE(Table1[[#This Row],[rating_count]]), 0)</f>
        <v>1103634</v>
      </c>
      <c r="S770" s="5" t="s">
        <v>274</v>
      </c>
      <c r="T770" s="5" t="s">
        <v>275</v>
      </c>
      <c r="U770" s="5" t="s">
        <v>276</v>
      </c>
      <c r="V770" s="5" t="s">
        <v>277</v>
      </c>
      <c r="W770" s="5" t="s">
        <v>278</v>
      </c>
      <c r="X770" s="5" t="s">
        <v>279</v>
      </c>
      <c r="Y770" s="5" t="s">
        <v>6336</v>
      </c>
      <c r="Z770" s="5" t="s">
        <v>6337</v>
      </c>
    </row>
    <row r="771" spans="1:26" ht="15.75">
      <c r="A771" s="5" t="s">
        <v>6338</v>
      </c>
      <c r="B771" s="5" t="s">
        <v>6339</v>
      </c>
      <c r="C771" s="5" t="str">
        <f>LEFT(Table1[[#This Row],[product_name]], 27)</f>
        <v>Quantum RJ45 Ethernet Patch</v>
      </c>
      <c r="D771" s="5" t="s">
        <v>6340</v>
      </c>
      <c r="E771" s="5" t="str">
        <f>TRIM(LEFT(Table1[[#This Row],[category]], FIND("|", Table1[[#This Row],[category]]) - 1))</f>
        <v>Computers&amp;Accessories</v>
      </c>
      <c r="F771" s="5" t="str">
        <f>TRIM(MID(Table1[[#This Row],[category]], FIND("|", Table1[[#This Row],[category]]) + 1, FIND("|", Table1[[#This Row],[category]], FIND("|", Table1[[#This Row],[category]]) + 1) - FIND("|", Table1[[#This Row],[category]]) - 1))</f>
        <v>Accessories&amp;Peripherals</v>
      </c>
      <c r="G77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71" s="5">
        <v>238</v>
      </c>
      <c r="I771" s="6">
        <v>699</v>
      </c>
      <c r="J771" s="7">
        <v>0.66</v>
      </c>
      <c r="K771" s="7" t="str">
        <f>IF(Table1[[#This Row],[discount_percentage]]&gt;=50%, "YES", "NO")</f>
        <v>YES</v>
      </c>
      <c r="L771" s="7" t="str">
        <f>IF(Table1[[#This Row],[discount_percentage]]&lt;20%, "&lt;20%", IF(Table1[[#This Row],[discount_percentage]]&lt;=40%, "20%-40%", IF(Table1[[#This Row],[discount_percentage]]&lt;=60%, "41%-60%", IF(Table1[[#This Row],[discount_percentage]]&lt;=80%, "61%-80%", "&gt;80%"))))</f>
        <v>61%-80%</v>
      </c>
      <c r="M771" s="7" t="str">
        <f>IF(Table1[[#This Row],[discounted_price]]&lt;200, "&lt;200", IF(Table1[[#This Row],[discounted_price]]&lt;=500, "200-500", "&gt;500"))</f>
        <v>200-500</v>
      </c>
      <c r="N771" s="5">
        <v>4.4000000000000004</v>
      </c>
      <c r="O771" s="8">
        <v>8372</v>
      </c>
      <c r="P771" s="9" t="str">
        <f>IF(Table1[[#This Row],[rating_count]]&gt;1000, "More than 1000", "Fewer than 1000")</f>
        <v>More than 1000</v>
      </c>
      <c r="Q771" s="8">
        <f>IFERROR( VALUE(Table1[[#This Row],[rating]]) * VALUE((Table1[[#This Row],[rating_count]]/1000)), 0)</f>
        <v>36.836800000000004</v>
      </c>
      <c r="R771" s="6">
        <f>IFERROR( VALUE(Table1[[#This Row],[actual_price]]) * VALUE(Table1[[#This Row],[rating_count]]), 0)</f>
        <v>5852028</v>
      </c>
      <c r="S771" s="5" t="s">
        <v>6341</v>
      </c>
      <c r="T771" s="5" t="s">
        <v>6342</v>
      </c>
      <c r="U771" s="5" t="s">
        <v>6343</v>
      </c>
      <c r="V771" s="5" t="s">
        <v>6344</v>
      </c>
      <c r="W771" s="5" t="s">
        <v>6345</v>
      </c>
      <c r="X771" s="5" t="s">
        <v>6346</v>
      </c>
      <c r="Y771" s="5" t="s">
        <v>6347</v>
      </c>
      <c r="Z771" s="5" t="s">
        <v>6348</v>
      </c>
    </row>
    <row r="772" spans="1:26" ht="15.75">
      <c r="A772" s="5" t="s">
        <v>6349</v>
      </c>
      <c r="B772" s="5" t="s">
        <v>6350</v>
      </c>
      <c r="C772" s="5" t="str">
        <f>LEFT(Table1[[#This Row],[product_name]], 27)</f>
        <v>HP USB Wireless Spill Resis</v>
      </c>
      <c r="D772" s="5" t="s">
        <v>5102</v>
      </c>
      <c r="E772" s="5" t="str">
        <f>TRIM(LEFT(Table1[[#This Row],[category]], FIND("|", Table1[[#This Row],[category]]) - 1))</f>
        <v>Computers&amp;Accessories</v>
      </c>
      <c r="F772" s="5" t="str">
        <f>TRIM(MID(Table1[[#This Row],[category]], FIND("|", Table1[[#This Row],[category]]) + 1, FIND("|", Table1[[#This Row],[category]], FIND("|", Table1[[#This Row],[category]]) + 1) - FIND("|", Table1[[#This Row],[category]]) - 1))</f>
        <v>Accessories&amp;Peripherals</v>
      </c>
      <c r="G772"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72" s="6">
        <v>1349</v>
      </c>
      <c r="I772" s="6">
        <v>2198</v>
      </c>
      <c r="J772" s="7">
        <v>0.39</v>
      </c>
      <c r="K772" s="7" t="str">
        <f>IF(Table1[[#This Row],[discount_percentage]]&gt;=50%, "YES", "NO")</f>
        <v>NO</v>
      </c>
      <c r="L772" s="7" t="str">
        <f>IF(Table1[[#This Row],[discount_percentage]]&lt;20%, "&lt;20%", IF(Table1[[#This Row],[discount_percentage]]&lt;=40%, "20%-40%", IF(Table1[[#This Row],[discount_percentage]]&lt;=60%, "41%-60%", IF(Table1[[#This Row],[discount_percentage]]&lt;=80%, "61%-80%", "&gt;80%"))))</f>
        <v>20%-40%</v>
      </c>
      <c r="M772" s="7" t="str">
        <f>IF(Table1[[#This Row],[discounted_price]]&lt;200, "&lt;200", IF(Table1[[#This Row],[discounted_price]]&lt;=500, "200-500", "&gt;500"))</f>
        <v>&gt;500</v>
      </c>
      <c r="N772" s="5">
        <v>4</v>
      </c>
      <c r="O772" s="8">
        <v>7113</v>
      </c>
      <c r="P772" s="9" t="str">
        <f>IF(Table1[[#This Row],[rating_count]]&gt;1000, "More than 1000", "Fewer than 1000")</f>
        <v>More than 1000</v>
      </c>
      <c r="Q772" s="8">
        <f>IFERROR( VALUE(Table1[[#This Row],[rating]]) * VALUE((Table1[[#This Row],[rating_count]]/1000)), 0)</f>
        <v>28.452000000000002</v>
      </c>
      <c r="R772" s="6">
        <f>IFERROR( VALUE(Table1[[#This Row],[actual_price]]) * VALUE(Table1[[#This Row],[rating_count]]), 0)</f>
        <v>15634374</v>
      </c>
      <c r="S772" s="5" t="s">
        <v>6351</v>
      </c>
      <c r="T772" s="5" t="s">
        <v>6352</v>
      </c>
      <c r="U772" s="5" t="s">
        <v>6353</v>
      </c>
      <c r="V772" s="5" t="s">
        <v>6354</v>
      </c>
      <c r="W772" s="5" t="s">
        <v>6355</v>
      </c>
      <c r="X772" s="5" t="s">
        <v>6356</v>
      </c>
      <c r="Y772" s="5" t="s">
        <v>6357</v>
      </c>
      <c r="Z772" s="5" t="s">
        <v>6358</v>
      </c>
    </row>
    <row r="773" spans="1:26" ht="15.75">
      <c r="A773" s="5" t="s">
        <v>292</v>
      </c>
      <c r="B773" s="5" t="s">
        <v>293</v>
      </c>
      <c r="C773" s="5" t="str">
        <f>LEFT(Table1[[#This Row],[product_name]], 27)</f>
        <v>boAt A400 USB Type-C to USB</v>
      </c>
      <c r="D773" s="5" t="s">
        <v>18</v>
      </c>
      <c r="E773" s="5" t="str">
        <f>TRIM(LEFT(Table1[[#This Row],[category]], FIND("|", Table1[[#This Row],[category]]) - 1))</f>
        <v>Computers&amp;Accessories</v>
      </c>
      <c r="F773" s="5" t="str">
        <f>TRIM(MID(Table1[[#This Row],[category]], FIND("|", Table1[[#This Row],[category]]) + 1, FIND("|", Table1[[#This Row],[category]], FIND("|", Table1[[#This Row],[category]]) + 1) - FIND("|", Table1[[#This Row],[category]]) - 1))</f>
        <v>Accessories&amp;Peripherals</v>
      </c>
      <c r="G77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73" s="5">
        <v>299</v>
      </c>
      <c r="I773" s="6">
        <v>999</v>
      </c>
      <c r="J773" s="7">
        <v>0.7</v>
      </c>
      <c r="K773" s="7" t="str">
        <f>IF(Table1[[#This Row],[discount_percentage]]&gt;=50%, "YES", "NO")</f>
        <v>YES</v>
      </c>
      <c r="L773" s="7" t="str">
        <f>IF(Table1[[#This Row],[discount_percentage]]&lt;20%, "&lt;20%", IF(Table1[[#This Row],[discount_percentage]]&lt;=40%, "20%-40%", IF(Table1[[#This Row],[discount_percentage]]&lt;=60%, "41%-60%", IF(Table1[[#This Row],[discount_percentage]]&lt;=80%, "61%-80%", "&gt;80%"))))</f>
        <v>61%-80%</v>
      </c>
      <c r="M773" s="7" t="str">
        <f>IF(Table1[[#This Row],[discounted_price]]&lt;200, "&lt;200", IF(Table1[[#This Row],[discounted_price]]&lt;=500, "200-500", "&gt;500"))</f>
        <v>200-500</v>
      </c>
      <c r="N773" s="5">
        <v>4.3</v>
      </c>
      <c r="O773" s="8">
        <v>20850</v>
      </c>
      <c r="P773" s="9" t="str">
        <f>IF(Table1[[#This Row],[rating_count]]&gt;1000, "More than 1000", "Fewer than 1000")</f>
        <v>More than 1000</v>
      </c>
      <c r="Q773" s="8">
        <f>IFERROR( VALUE(Table1[[#This Row],[rating]]) * VALUE((Table1[[#This Row],[rating_count]]/1000)), 0)</f>
        <v>89.655000000000001</v>
      </c>
      <c r="R773" s="6">
        <f>IFERROR( VALUE(Table1[[#This Row],[actual_price]]) * VALUE(Table1[[#This Row],[rating_count]]), 0)</f>
        <v>20829150</v>
      </c>
      <c r="S773" s="5" t="s">
        <v>294</v>
      </c>
      <c r="T773" s="5" t="s">
        <v>295</v>
      </c>
      <c r="U773" s="5" t="s">
        <v>296</v>
      </c>
      <c r="V773" s="5" t="s">
        <v>297</v>
      </c>
      <c r="W773" s="5" t="s">
        <v>298</v>
      </c>
      <c r="X773" s="5" t="s">
        <v>299</v>
      </c>
      <c r="Y773" s="5" t="s">
        <v>300</v>
      </c>
      <c r="Z773" s="5" t="s">
        <v>6359</v>
      </c>
    </row>
    <row r="774" spans="1:26" ht="15.75">
      <c r="A774" s="5" t="s">
        <v>6360</v>
      </c>
      <c r="B774" s="5" t="s">
        <v>6361</v>
      </c>
      <c r="C774" s="5" t="str">
        <f>LEFT(Table1[[#This Row],[product_name]], 27)</f>
        <v>HUMBLE Dynamic Lapel Collar</v>
      </c>
      <c r="D774" s="5" t="s">
        <v>6139</v>
      </c>
      <c r="E774" s="5" t="str">
        <f>TRIM(LEFT(Table1[[#This Row],[category]], FIND("|", Table1[[#This Row],[category]]) - 1))</f>
        <v>Computers&amp;Accessories</v>
      </c>
      <c r="F774" s="5" t="str">
        <f>TRIM(MID(Table1[[#This Row],[category]], FIND("|", Table1[[#This Row],[category]]) + 1, FIND("|", Table1[[#This Row],[category]], FIND("|", Table1[[#This Row],[category]]) + 1) - FIND("|", Table1[[#This Row],[category]]) - 1))</f>
        <v>Accessories&amp;Peripherals</v>
      </c>
      <c r="G774"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774" s="5">
        <v>199</v>
      </c>
      <c r="I774" s="6">
        <v>499</v>
      </c>
      <c r="J774" s="7">
        <v>0.6</v>
      </c>
      <c r="K774" s="7" t="str">
        <f>IF(Table1[[#This Row],[discount_percentage]]&gt;=50%, "YES", "NO")</f>
        <v>YES</v>
      </c>
      <c r="L774" s="7" t="str">
        <f>IF(Table1[[#This Row],[discount_percentage]]&lt;20%, "&lt;20%", IF(Table1[[#This Row],[discount_percentage]]&lt;=40%, "20%-40%", IF(Table1[[#This Row],[discount_percentage]]&lt;=60%, "41%-60%", IF(Table1[[#This Row],[discount_percentage]]&lt;=80%, "61%-80%", "&gt;80%"))))</f>
        <v>41%-60%</v>
      </c>
      <c r="M774" s="7" t="str">
        <f>IF(Table1[[#This Row],[discounted_price]]&lt;200, "&lt;200", IF(Table1[[#This Row],[discounted_price]]&lt;=500, "200-500", "&gt;500"))</f>
        <v>&lt;200</v>
      </c>
      <c r="N774" s="5">
        <v>3.3</v>
      </c>
      <c r="O774" s="8">
        <v>2804</v>
      </c>
      <c r="P774" s="9" t="str">
        <f>IF(Table1[[#This Row],[rating_count]]&gt;1000, "More than 1000", "Fewer than 1000")</f>
        <v>More than 1000</v>
      </c>
      <c r="Q774" s="8">
        <f>IFERROR( VALUE(Table1[[#This Row],[rating]]) * VALUE((Table1[[#This Row],[rating_count]]/1000)), 0)</f>
        <v>9.2531999999999996</v>
      </c>
      <c r="R774" s="6">
        <f>IFERROR( VALUE(Table1[[#This Row],[actual_price]]) * VALUE(Table1[[#This Row],[rating_count]]), 0)</f>
        <v>1399196</v>
      </c>
      <c r="S774" s="5" t="s">
        <v>6362</v>
      </c>
      <c r="T774" s="5" t="s">
        <v>6363</v>
      </c>
      <c r="U774" s="5" t="s">
        <v>6364</v>
      </c>
      <c r="V774" s="5" t="s">
        <v>6365</v>
      </c>
      <c r="W774" s="5" t="s">
        <v>6366</v>
      </c>
      <c r="X774" s="5" t="s">
        <v>6367</v>
      </c>
      <c r="Y774" s="5" t="s">
        <v>6368</v>
      </c>
      <c r="Z774" s="5" t="s">
        <v>6369</v>
      </c>
    </row>
    <row r="775" spans="1:26" ht="15.75">
      <c r="A775" s="5" t="s">
        <v>6370</v>
      </c>
      <c r="B775" s="5" t="s">
        <v>6371</v>
      </c>
      <c r="C775" s="5" t="str">
        <f>LEFT(Table1[[#This Row],[product_name]], 27)</f>
        <v>Boult Audio Omega with 30dB</v>
      </c>
      <c r="D775" s="5" t="s">
        <v>3066</v>
      </c>
      <c r="E775" s="5" t="str">
        <f>TRIM(LEFT(Table1[[#This Row],[category]], FIND("|", Table1[[#This Row],[category]]) - 1))</f>
        <v>Electronics</v>
      </c>
      <c r="F775" s="5" t="str">
        <f>TRIM(MID(Table1[[#This Row],[category]], FIND("|", Table1[[#This Row],[category]]) + 1, FIND("|", Table1[[#This Row],[category]], FIND("|", Table1[[#This Row],[category]]) + 1) - FIND("|", Table1[[#This Row],[category]]) - 1))</f>
        <v>Headphones,Earbuds&amp;Accessories</v>
      </c>
      <c r="G775" s="5" t="str">
        <f>TRIM(MID(Table1[[#This Row],[category]], FIND("|", Table1[[#This Row],[category]], FIND("|", Table1[[#This Row],[category]]) + 1) + 1, FIND("|", Table1[[#This Row],[category]], FIND("|", Table1[[#This Row],[category]], FIND("|", Table1[[#This Row],[category]]) + 1) + 1) - FIND("|", Table1[[#This Row],[category]], FIND("|", Table1[[#This Row],[category]]) + 1) - 1))</f>
        <v>Headphones</v>
      </c>
      <c r="H775" s="6">
        <v>1999</v>
      </c>
      <c r="I775" s="6">
        <v>9999</v>
      </c>
      <c r="J775" s="7">
        <v>0.8</v>
      </c>
      <c r="K775" s="7" t="str">
        <f>IF(Table1[[#This Row],[discount_percentage]]&gt;=50%, "YES", "NO")</f>
        <v>YES</v>
      </c>
      <c r="L775" s="7" t="str">
        <f>IF(Table1[[#This Row],[discount_percentage]]&lt;20%, "&lt;20%", IF(Table1[[#This Row],[discount_percentage]]&lt;=40%, "20%-40%", IF(Table1[[#This Row],[discount_percentage]]&lt;=60%, "41%-60%", IF(Table1[[#This Row],[discount_percentage]]&lt;=80%, "61%-80%", "&gt;80%"))))</f>
        <v>61%-80%</v>
      </c>
      <c r="M775" s="7" t="str">
        <f>IF(Table1[[#This Row],[discounted_price]]&lt;200, "&lt;200", IF(Table1[[#This Row],[discounted_price]]&lt;=500, "200-500", "&gt;500"))</f>
        <v>&gt;500</v>
      </c>
      <c r="N775" s="5">
        <v>3.7</v>
      </c>
      <c r="O775" s="8">
        <v>1986</v>
      </c>
      <c r="P775" s="9" t="str">
        <f>IF(Table1[[#This Row],[rating_count]]&gt;1000, "More than 1000", "Fewer than 1000")</f>
        <v>More than 1000</v>
      </c>
      <c r="Q775" s="8">
        <f>IFERROR( VALUE(Table1[[#This Row],[rating]]) * VALUE((Table1[[#This Row],[rating_count]]/1000)), 0)</f>
        <v>7.3482000000000003</v>
      </c>
      <c r="R775" s="6">
        <f>IFERROR( VALUE(Table1[[#This Row],[actual_price]]) * VALUE(Table1[[#This Row],[rating_count]]), 0)</f>
        <v>19858014</v>
      </c>
      <c r="S775" s="5" t="s">
        <v>5296</v>
      </c>
      <c r="T775" s="5" t="s">
        <v>6372</v>
      </c>
      <c r="U775" s="5" t="s">
        <v>6373</v>
      </c>
      <c r="V775" s="5" t="s">
        <v>6374</v>
      </c>
      <c r="W775" s="5" t="s">
        <v>6375</v>
      </c>
      <c r="X775" s="5" t="s">
        <v>6376</v>
      </c>
      <c r="Y775" s="5" t="s">
        <v>6377</v>
      </c>
      <c r="Z775" s="5" t="s">
        <v>6378</v>
      </c>
    </row>
    <row r="776" spans="1:26" ht="15.75">
      <c r="A776" s="5" t="s">
        <v>6379</v>
      </c>
      <c r="B776" s="5" t="s">
        <v>6380</v>
      </c>
      <c r="C776" s="5" t="str">
        <f>LEFT(Table1[[#This Row],[product_name]], 27)</f>
        <v>STRIFF UPH2W Multi Angle Ta</v>
      </c>
      <c r="D776" s="5" t="s">
        <v>3495</v>
      </c>
      <c r="E776" s="5" t="str">
        <f>TRIM(LEFT(Table1[[#This Row],[category]], FIND("|", Table1[[#This Row],[category]]) - 1))</f>
        <v>Electronics</v>
      </c>
      <c r="F776" s="5" t="str">
        <f>TRIM(MID(Table1[[#This Row],[category]], FIND("|", Table1[[#This Row],[category]]) + 1, FIND("|", Table1[[#This Row],[category]], FIND("|", Table1[[#This Row],[category]]) + 1) - FIND("|", Table1[[#This Row],[category]]) - 1))</f>
        <v>Mobiles&amp;Accessories</v>
      </c>
      <c r="G776"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76" s="5">
        <v>99</v>
      </c>
      <c r="I776" s="6">
        <v>499</v>
      </c>
      <c r="J776" s="7">
        <v>0.8</v>
      </c>
      <c r="K776" s="7" t="str">
        <f>IF(Table1[[#This Row],[discount_percentage]]&gt;=50%, "YES", "NO")</f>
        <v>YES</v>
      </c>
      <c r="L776" s="7" t="str">
        <f>IF(Table1[[#This Row],[discount_percentage]]&lt;20%, "&lt;20%", IF(Table1[[#This Row],[discount_percentage]]&lt;=40%, "20%-40%", IF(Table1[[#This Row],[discount_percentage]]&lt;=60%, "41%-60%", IF(Table1[[#This Row],[discount_percentage]]&lt;=80%, "61%-80%", "&gt;80%"))))</f>
        <v>61%-80%</v>
      </c>
      <c r="M776" s="7" t="str">
        <f>IF(Table1[[#This Row],[discounted_price]]&lt;200, "&lt;200", IF(Table1[[#This Row],[discounted_price]]&lt;=500, "200-500", "&gt;500"))</f>
        <v>&lt;200</v>
      </c>
      <c r="N776" s="5">
        <v>4.0999999999999996</v>
      </c>
      <c r="O776" s="8">
        <v>2451</v>
      </c>
      <c r="P776" s="9" t="str">
        <f>IF(Table1[[#This Row],[rating_count]]&gt;1000, "More than 1000", "Fewer than 1000")</f>
        <v>More than 1000</v>
      </c>
      <c r="Q776" s="8">
        <f>IFERROR( VALUE(Table1[[#This Row],[rating]]) * VALUE((Table1[[#This Row],[rating_count]]/1000)), 0)</f>
        <v>10.049099999999999</v>
      </c>
      <c r="R776" s="6">
        <f>IFERROR( VALUE(Table1[[#This Row],[actual_price]]) * VALUE(Table1[[#This Row],[rating_count]]), 0)</f>
        <v>1223049</v>
      </c>
      <c r="S776" s="5" t="s">
        <v>3496</v>
      </c>
      <c r="T776" s="5" t="s">
        <v>6381</v>
      </c>
      <c r="U776" s="5" t="s">
        <v>6382</v>
      </c>
      <c r="V776" s="5" t="s">
        <v>6383</v>
      </c>
      <c r="W776" s="5" t="s">
        <v>6384</v>
      </c>
      <c r="X776" s="5" t="s">
        <v>6385</v>
      </c>
      <c r="Y776" s="5" t="s">
        <v>6386</v>
      </c>
      <c r="Z776" s="5" t="s">
        <v>6387</v>
      </c>
    </row>
    <row r="777" spans="1:26" ht="15.75">
      <c r="A777" s="5" t="s">
        <v>6388</v>
      </c>
      <c r="B777" s="5" t="s">
        <v>6389</v>
      </c>
      <c r="C777" s="5" t="str">
        <f>LEFT(Table1[[#This Row],[product_name]], 27)</f>
        <v>Amazon Basics Wireless Mous</v>
      </c>
      <c r="D777" s="5" t="s">
        <v>4845</v>
      </c>
      <c r="E777" s="5" t="str">
        <f>TRIM(LEFT(Table1[[#This Row],[category]], FIND("|", Table1[[#This Row],[category]]) - 1))</f>
        <v>Computers&amp;Accessories</v>
      </c>
      <c r="F777" s="5" t="str">
        <f>TRIM(MID(Table1[[#This Row],[category]], FIND("|", Table1[[#This Row],[category]]) + 1, FIND("|", Table1[[#This Row],[category]], FIND("|", Table1[[#This Row],[category]]) + 1) - FIND("|", Table1[[#This Row],[category]]) - 1))</f>
        <v>Accessories&amp;Peripherals</v>
      </c>
      <c r="G77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77" s="5">
        <v>499</v>
      </c>
      <c r="I777" s="6">
        <v>1000</v>
      </c>
      <c r="J777" s="7">
        <v>0.5</v>
      </c>
      <c r="K777" s="7" t="str">
        <f>IF(Table1[[#This Row],[discount_percentage]]&gt;=50%, "YES", "NO")</f>
        <v>YES</v>
      </c>
      <c r="L777" s="7" t="str">
        <f>IF(Table1[[#This Row],[discount_percentage]]&lt;20%, "&lt;20%", IF(Table1[[#This Row],[discount_percentage]]&lt;=40%, "20%-40%", IF(Table1[[#This Row],[discount_percentage]]&lt;=60%, "41%-60%", IF(Table1[[#This Row],[discount_percentage]]&lt;=80%, "61%-80%", "&gt;80%"))))</f>
        <v>41%-60%</v>
      </c>
      <c r="M777" s="7" t="str">
        <f>IF(Table1[[#This Row],[discounted_price]]&lt;200, "&lt;200", IF(Table1[[#This Row],[discounted_price]]&lt;=500, "200-500", "&gt;500"))</f>
        <v>200-500</v>
      </c>
      <c r="N777" s="5">
        <v>5</v>
      </c>
      <c r="O777" s="8">
        <v>23</v>
      </c>
      <c r="P777" s="9" t="str">
        <f>IF(Table1[[#This Row],[rating_count]]&gt;1000, "More than 1000", "Fewer than 1000")</f>
        <v>Fewer than 1000</v>
      </c>
      <c r="Q777" s="8">
        <f>IFERROR( VALUE(Table1[[#This Row],[rating]]) * VALUE((Table1[[#This Row],[rating_count]]/1000)), 0)</f>
        <v>0.11499999999999999</v>
      </c>
      <c r="R777" s="6">
        <f>IFERROR( VALUE(Table1[[#This Row],[actual_price]]) * VALUE(Table1[[#This Row],[rating_count]]), 0)</f>
        <v>23000</v>
      </c>
      <c r="S777" s="5" t="s">
        <v>6390</v>
      </c>
      <c r="T777" s="5" t="s">
        <v>6391</v>
      </c>
      <c r="U777" s="5" t="s">
        <v>6392</v>
      </c>
      <c r="V777" s="5" t="s">
        <v>6393</v>
      </c>
      <c r="W777" s="5" t="s">
        <v>6394</v>
      </c>
      <c r="X777" s="5" t="s">
        <v>6395</v>
      </c>
      <c r="Y777" s="5" t="s">
        <v>6396</v>
      </c>
      <c r="Z777" s="5" t="s">
        <v>6397</v>
      </c>
    </row>
    <row r="778" spans="1:26" ht="15.75">
      <c r="A778" s="5" t="s">
        <v>6398</v>
      </c>
      <c r="B778" s="5" t="s">
        <v>6399</v>
      </c>
      <c r="C778" s="5" t="str">
        <f>LEFT(Table1[[#This Row],[product_name]], 27)</f>
        <v>Crucial RAM 8GB DDR4 3200MH</v>
      </c>
      <c r="D778" s="5" t="s">
        <v>6400</v>
      </c>
      <c r="E778" s="5" t="str">
        <f>TRIM(LEFT(Table1[[#This Row],[category]], FIND("|", Table1[[#This Row],[category]]) - 1))</f>
        <v>Computers&amp;Accessories</v>
      </c>
      <c r="F778" s="5" t="str">
        <f>TRIM(MID(Table1[[#This Row],[category]], FIND("|", Table1[[#This Row],[category]]) + 1, FIND("|", Table1[[#This Row],[category]], FIND("|", Table1[[#This Row],[category]]) + 1) - FIND("|", Table1[[#This Row],[category]]) - 1))</f>
        <v>Components</v>
      </c>
      <c r="G778" s="5" t="e">
        <f>TRIM(MID(Table1[[#This Row],[category]], FIND("|", Table1[[#This Row],[category]], FIND("|", Table1[[#This Row],[category]]) + 1) + 1, FIND("|", Table1[[#This Row],[category]], FIND("|", Table1[[#This Row],[category]], FIND("|", Table1[[#This Row],[category]]) + 1) + 1) - FIND("|", Table1[[#This Row],[category]], FIND("|", Table1[[#This Row],[category]]) + 1) - 1))</f>
        <v>#VALUE!</v>
      </c>
      <c r="H778" s="6">
        <v>1792</v>
      </c>
      <c r="I778" s="6">
        <v>3500</v>
      </c>
      <c r="J778" s="7">
        <v>0.49</v>
      </c>
      <c r="K778" s="7" t="str">
        <f>IF(Table1[[#This Row],[discount_percentage]]&gt;=50%, "YES", "NO")</f>
        <v>NO</v>
      </c>
      <c r="L778" s="7" t="str">
        <f>IF(Table1[[#This Row],[discount_percentage]]&lt;20%, "&lt;20%", IF(Table1[[#This Row],[discount_percentage]]&lt;=40%, "20%-40%", IF(Table1[[#This Row],[discount_percentage]]&lt;=60%, "41%-60%", IF(Table1[[#This Row],[discount_percentage]]&lt;=80%, "61%-80%", "&gt;80%"))))</f>
        <v>41%-60%</v>
      </c>
      <c r="M778" s="7" t="str">
        <f>IF(Table1[[#This Row],[discounted_price]]&lt;200, "&lt;200", IF(Table1[[#This Row],[discounted_price]]&lt;=500, "200-500", "&gt;500"))</f>
        <v>&gt;500</v>
      </c>
      <c r="N778" s="5">
        <v>4.5</v>
      </c>
      <c r="O778" s="8">
        <v>26194</v>
      </c>
      <c r="P778" s="9" t="str">
        <f>IF(Table1[[#This Row],[rating_count]]&gt;1000, "More than 1000", "Fewer than 1000")</f>
        <v>More than 1000</v>
      </c>
      <c r="Q778" s="8">
        <f>IFERROR( VALUE(Table1[[#This Row],[rating]]) * VALUE((Table1[[#This Row],[rating_count]]/1000)), 0)</f>
        <v>117.87299999999999</v>
      </c>
      <c r="R778" s="6">
        <f>IFERROR( VALUE(Table1[[#This Row],[actual_price]]) * VALUE(Table1[[#This Row],[rating_count]]), 0)</f>
        <v>91679000</v>
      </c>
      <c r="S778" s="5" t="s">
        <v>6401</v>
      </c>
      <c r="T778" s="5" t="s">
        <v>6402</v>
      </c>
      <c r="U778" s="5" t="s">
        <v>6403</v>
      </c>
      <c r="V778" s="5" t="s">
        <v>6404</v>
      </c>
      <c r="W778" s="5" t="s">
        <v>6405</v>
      </c>
      <c r="X778" s="5" t="s">
        <v>6406</v>
      </c>
      <c r="Y778" s="5" t="s">
        <v>6407</v>
      </c>
      <c r="Z778" s="5" t="s">
        <v>6408</v>
      </c>
    </row>
    <row r="779" spans="1:26" ht="15.75">
      <c r="A779" s="5" t="s">
        <v>6409</v>
      </c>
      <c r="B779" s="5" t="s">
        <v>6410</v>
      </c>
      <c r="C779" s="5" t="str">
        <f>LEFT(Table1[[#This Row],[product_name]], 27)</f>
        <v>APC Back-UPS BX600C-IN 600V</v>
      </c>
      <c r="D779" s="5" t="s">
        <v>6411</v>
      </c>
      <c r="E779" s="5" t="str">
        <f>TRIM(LEFT(Table1[[#This Row],[category]], FIND("|", Table1[[#This Row],[category]]) - 1))</f>
        <v>Computers&amp;Accessories</v>
      </c>
      <c r="F779" s="5" t="str">
        <f>TRIM(MID(Table1[[#This Row],[category]], FIND("|", Table1[[#This Row],[category]]) + 1, FIND("|", Table1[[#This Row],[category]], FIND("|", Table1[[#This Row],[category]]) + 1) - FIND("|", Table1[[#This Row],[category]]) - 1))</f>
        <v>Accessories&amp;Peripherals</v>
      </c>
      <c r="G779" s="5" t="e">
        <f>TRIM(MID(Table1[[#This Row],[category]], FIND("|", Table1[[#This Row],[category]], FIND("|", Table1[[#This Row],[category]]) + 1) + 1, FIND("|", Table1[[#This Row],[category]], FIND("|", Table1[[#This Row],[category]], FIND("|", Table1[[#This Row],[category]]) + 1) + 1) - FIND("|", Table1[[#This Row],[category]], FIND("|", Table1[[#This Row],[category]]) + 1) - 1))</f>
        <v>#VALUE!</v>
      </c>
      <c r="H779" s="6">
        <v>3299</v>
      </c>
      <c r="I779" s="6">
        <v>4100</v>
      </c>
      <c r="J779" s="7">
        <v>0.2</v>
      </c>
      <c r="K779" s="7" t="str">
        <f>IF(Table1[[#This Row],[discount_percentage]]&gt;=50%, "YES", "NO")</f>
        <v>NO</v>
      </c>
      <c r="L779" s="7" t="str">
        <f>IF(Table1[[#This Row],[discount_percentage]]&lt;20%, "&lt;20%", IF(Table1[[#This Row],[discount_percentage]]&lt;=40%, "20%-40%", IF(Table1[[#This Row],[discount_percentage]]&lt;=60%, "41%-60%", IF(Table1[[#This Row],[discount_percentage]]&lt;=80%, "61%-80%", "&gt;80%"))))</f>
        <v>20%-40%</v>
      </c>
      <c r="M779" s="7" t="str">
        <f>IF(Table1[[#This Row],[discounted_price]]&lt;200, "&lt;200", IF(Table1[[#This Row],[discounted_price]]&lt;=500, "200-500", "&gt;500"))</f>
        <v>&gt;500</v>
      </c>
      <c r="N779" s="5">
        <v>3.9</v>
      </c>
      <c r="O779" s="8">
        <v>15783</v>
      </c>
      <c r="P779" s="9" t="str">
        <f>IF(Table1[[#This Row],[rating_count]]&gt;1000, "More than 1000", "Fewer than 1000")</f>
        <v>More than 1000</v>
      </c>
      <c r="Q779" s="8">
        <f>IFERROR( VALUE(Table1[[#This Row],[rating]]) * VALUE((Table1[[#This Row],[rating_count]]/1000)), 0)</f>
        <v>61.553699999999999</v>
      </c>
      <c r="R779" s="6">
        <f>IFERROR( VALUE(Table1[[#This Row],[actual_price]]) * VALUE(Table1[[#This Row],[rating_count]]), 0)</f>
        <v>64710300</v>
      </c>
      <c r="S779" s="5" t="s">
        <v>6412</v>
      </c>
      <c r="T779" s="5" t="s">
        <v>6413</v>
      </c>
      <c r="U779" s="5" t="s">
        <v>6414</v>
      </c>
      <c r="V779" s="5" t="s">
        <v>6415</v>
      </c>
      <c r="W779" s="5" t="s">
        <v>6416</v>
      </c>
      <c r="X779" s="5" t="s">
        <v>6417</v>
      </c>
      <c r="Y779" s="5" t="s">
        <v>6418</v>
      </c>
      <c r="Z779" s="5" t="s">
        <v>6419</v>
      </c>
    </row>
    <row r="780" spans="1:26" ht="15.75">
      <c r="A780" s="5" t="s">
        <v>6420</v>
      </c>
      <c r="B780" s="5" t="s">
        <v>6421</v>
      </c>
      <c r="C780" s="5" t="str">
        <f>LEFT(Table1[[#This Row],[product_name]], 27)</f>
        <v>Luxor 5 Subject Single Rule</v>
      </c>
      <c r="D780" s="5" t="s">
        <v>6273</v>
      </c>
      <c r="E780" s="5" t="str">
        <f>TRIM(LEFT(Table1[[#This Row],[category]], FIND("|", Table1[[#This Row],[category]]) - 1))</f>
        <v>OfficeProducts</v>
      </c>
      <c r="F780" s="5" t="str">
        <f>TRIM(MID(Table1[[#This Row],[category]], FIND("|", Table1[[#This Row],[category]]) + 1, FIND("|", Table1[[#This Row],[category]], FIND("|", Table1[[#This Row],[category]]) + 1) - FIND("|", Table1[[#This Row],[category]]) - 1))</f>
        <v>OfficePaperProducts</v>
      </c>
      <c r="G780" s="5" t="str">
        <f>TRIM(MID(Table1[[#This Row],[category]], FIND("|", Table1[[#This Row],[category]], FIND("|", Table1[[#This Row],[category]]) + 1) + 1, FIND("|", Table1[[#This Row],[category]], FIND("|", Table1[[#This Row],[category]], FIND("|", Table1[[#This Row],[category]]) + 1) + 1) - FIND("|", Table1[[#This Row],[category]], FIND("|", Table1[[#This Row],[category]]) + 1) - 1))</f>
        <v>Paper</v>
      </c>
      <c r="H780" s="5">
        <v>125</v>
      </c>
      <c r="I780" s="6">
        <v>180</v>
      </c>
      <c r="J780" s="7">
        <v>0.31</v>
      </c>
      <c r="K780" s="7" t="str">
        <f>IF(Table1[[#This Row],[discount_percentage]]&gt;=50%, "YES", "NO")</f>
        <v>NO</v>
      </c>
      <c r="L780" s="7" t="str">
        <f>IF(Table1[[#This Row],[discount_percentage]]&lt;20%, "&lt;20%", IF(Table1[[#This Row],[discount_percentage]]&lt;=40%, "20%-40%", IF(Table1[[#This Row],[discount_percentage]]&lt;=60%, "41%-60%", IF(Table1[[#This Row],[discount_percentage]]&lt;=80%, "61%-80%", "&gt;80%"))))</f>
        <v>20%-40%</v>
      </c>
      <c r="M780" s="7" t="str">
        <f>IF(Table1[[#This Row],[discounted_price]]&lt;200, "&lt;200", IF(Table1[[#This Row],[discounted_price]]&lt;=500, "200-500", "&gt;500"))</f>
        <v>&lt;200</v>
      </c>
      <c r="N780" s="5">
        <v>4.4000000000000004</v>
      </c>
      <c r="O780" s="8">
        <v>8053</v>
      </c>
      <c r="P780" s="9" t="str">
        <f>IF(Table1[[#This Row],[rating_count]]&gt;1000, "More than 1000", "Fewer than 1000")</f>
        <v>More than 1000</v>
      </c>
      <c r="Q780" s="8">
        <f>IFERROR( VALUE(Table1[[#This Row],[rating]]) * VALUE((Table1[[#This Row],[rating_count]]/1000)), 0)</f>
        <v>35.433200000000006</v>
      </c>
      <c r="R780" s="6">
        <f>IFERROR( VALUE(Table1[[#This Row],[actual_price]]) * VALUE(Table1[[#This Row],[rating_count]]), 0)</f>
        <v>1449540</v>
      </c>
      <c r="S780" s="5" t="s">
        <v>6422</v>
      </c>
      <c r="T780" s="5" t="s">
        <v>6423</v>
      </c>
      <c r="U780" s="5" t="s">
        <v>6424</v>
      </c>
      <c r="V780" s="5" t="s">
        <v>6425</v>
      </c>
      <c r="W780" s="5" t="s">
        <v>6426</v>
      </c>
      <c r="X780" s="5" t="s">
        <v>6427</v>
      </c>
      <c r="Y780" s="5" t="s">
        <v>6428</v>
      </c>
      <c r="Z780" s="5" t="s">
        <v>6429</v>
      </c>
    </row>
    <row r="781" spans="1:26" ht="15.75">
      <c r="A781" s="5" t="s">
        <v>6430</v>
      </c>
      <c r="B781" s="5" t="s">
        <v>6431</v>
      </c>
      <c r="C781" s="5" t="str">
        <f>LEFT(Table1[[#This Row],[product_name]], 27)</f>
        <v>Zebronics Zeb-Jaguar Wirele</v>
      </c>
      <c r="D781" s="5" t="s">
        <v>4845</v>
      </c>
      <c r="E781" s="5" t="str">
        <f>TRIM(LEFT(Table1[[#This Row],[category]], FIND("|", Table1[[#This Row],[category]]) - 1))</f>
        <v>Computers&amp;Accessories</v>
      </c>
      <c r="F781" s="5" t="str">
        <f>TRIM(MID(Table1[[#This Row],[category]], FIND("|", Table1[[#This Row],[category]]) + 1, FIND("|", Table1[[#This Row],[category]], FIND("|", Table1[[#This Row],[category]]) + 1) - FIND("|", Table1[[#This Row],[category]]) - 1))</f>
        <v>Accessories&amp;Peripherals</v>
      </c>
      <c r="G78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81" s="5">
        <v>399</v>
      </c>
      <c r="I781" s="6">
        <v>1190</v>
      </c>
      <c r="J781" s="7">
        <v>0.66</v>
      </c>
      <c r="K781" s="7" t="str">
        <f>IF(Table1[[#This Row],[discount_percentage]]&gt;=50%, "YES", "NO")</f>
        <v>YES</v>
      </c>
      <c r="L781" s="7" t="str">
        <f>IF(Table1[[#This Row],[discount_percentage]]&lt;20%, "&lt;20%", IF(Table1[[#This Row],[discount_percentage]]&lt;=40%, "20%-40%", IF(Table1[[#This Row],[discount_percentage]]&lt;=60%, "41%-60%", IF(Table1[[#This Row],[discount_percentage]]&lt;=80%, "61%-80%", "&gt;80%"))))</f>
        <v>61%-80%</v>
      </c>
      <c r="M781" s="7" t="str">
        <f>IF(Table1[[#This Row],[discounted_price]]&lt;200, "&lt;200", IF(Table1[[#This Row],[discounted_price]]&lt;=500, "200-500", "&gt;500"))</f>
        <v>200-500</v>
      </c>
      <c r="N781" s="5">
        <v>4.0999999999999996</v>
      </c>
      <c r="O781" s="8">
        <v>2809</v>
      </c>
      <c r="P781" s="9" t="str">
        <f>IF(Table1[[#This Row],[rating_count]]&gt;1000, "More than 1000", "Fewer than 1000")</f>
        <v>More than 1000</v>
      </c>
      <c r="Q781" s="8">
        <f>IFERROR( VALUE(Table1[[#This Row],[rating]]) * VALUE((Table1[[#This Row],[rating_count]]/1000)), 0)</f>
        <v>11.5169</v>
      </c>
      <c r="R781" s="6">
        <f>IFERROR( VALUE(Table1[[#This Row],[actual_price]]) * VALUE(Table1[[#This Row],[rating_count]]), 0)</f>
        <v>3342710</v>
      </c>
      <c r="S781" s="5" t="s">
        <v>6432</v>
      </c>
      <c r="T781" s="5" t="s">
        <v>6433</v>
      </c>
      <c r="U781" s="5" t="s">
        <v>6434</v>
      </c>
      <c r="V781" s="5" t="s">
        <v>6435</v>
      </c>
      <c r="W781" s="5" t="s">
        <v>6436</v>
      </c>
      <c r="X781" s="5" t="s">
        <v>6437</v>
      </c>
      <c r="Y781" s="5" t="s">
        <v>6438</v>
      </c>
      <c r="Z781" s="5" t="s">
        <v>6439</v>
      </c>
    </row>
    <row r="782" spans="1:26" ht="15.75">
      <c r="A782" s="5" t="s">
        <v>6440</v>
      </c>
      <c r="B782" s="5" t="s">
        <v>6441</v>
      </c>
      <c r="C782" s="5" t="str">
        <f>LEFT(Table1[[#This Row],[product_name]], 27)</f>
        <v>Boult Audio Truebuds with 3</v>
      </c>
      <c r="D782" s="5" t="s">
        <v>3066</v>
      </c>
      <c r="E782" s="5" t="str">
        <f>TRIM(LEFT(Table1[[#This Row],[category]], FIND("|", Table1[[#This Row],[category]]) - 1))</f>
        <v>Electronics</v>
      </c>
      <c r="F782" s="5" t="str">
        <f>TRIM(MID(Table1[[#This Row],[category]], FIND("|", Table1[[#This Row],[category]]) + 1, FIND("|", Table1[[#This Row],[category]], FIND("|", Table1[[#This Row],[category]]) + 1) - FIND("|", Table1[[#This Row],[category]]) - 1))</f>
        <v>Headphones,Earbuds&amp;Accessories</v>
      </c>
      <c r="G782" s="5" t="str">
        <f>TRIM(MID(Table1[[#This Row],[category]], FIND("|", Table1[[#This Row],[category]], FIND("|", Table1[[#This Row],[category]]) + 1) + 1, FIND("|", Table1[[#This Row],[category]], FIND("|", Table1[[#This Row],[category]], FIND("|", Table1[[#This Row],[category]]) + 1) + 1) - FIND("|", Table1[[#This Row],[category]], FIND("|", Table1[[#This Row],[category]]) + 1) - 1))</f>
        <v>Headphones</v>
      </c>
      <c r="H782" s="6">
        <v>1199</v>
      </c>
      <c r="I782" s="6">
        <v>7999</v>
      </c>
      <c r="J782" s="7">
        <v>0.85</v>
      </c>
      <c r="K782" s="7" t="str">
        <f>IF(Table1[[#This Row],[discount_percentage]]&gt;=50%, "YES", "NO")</f>
        <v>YES</v>
      </c>
      <c r="L782" s="7" t="str">
        <f>IF(Table1[[#This Row],[discount_percentage]]&lt;20%, "&lt;20%", IF(Table1[[#This Row],[discount_percentage]]&lt;=40%, "20%-40%", IF(Table1[[#This Row],[discount_percentage]]&lt;=60%, "41%-60%", IF(Table1[[#This Row],[discount_percentage]]&lt;=80%, "61%-80%", "&gt;80%"))))</f>
        <v>&gt;80%</v>
      </c>
      <c r="M782" s="7" t="str">
        <f>IF(Table1[[#This Row],[discounted_price]]&lt;200, "&lt;200", IF(Table1[[#This Row],[discounted_price]]&lt;=500, "200-500", "&gt;500"))</f>
        <v>&gt;500</v>
      </c>
      <c r="N782" s="5">
        <v>3.6</v>
      </c>
      <c r="O782" s="8">
        <v>25910</v>
      </c>
      <c r="P782" s="9" t="str">
        <f>IF(Table1[[#This Row],[rating_count]]&gt;1000, "More than 1000", "Fewer than 1000")</f>
        <v>More than 1000</v>
      </c>
      <c r="Q782" s="8">
        <f>IFERROR( VALUE(Table1[[#This Row],[rating]]) * VALUE((Table1[[#This Row],[rating_count]]/1000)), 0)</f>
        <v>93.275999999999996</v>
      </c>
      <c r="R782" s="6">
        <f>IFERROR( VALUE(Table1[[#This Row],[actual_price]]) * VALUE(Table1[[#This Row],[rating_count]]), 0)</f>
        <v>207254090</v>
      </c>
      <c r="S782" s="5" t="s">
        <v>6442</v>
      </c>
      <c r="T782" s="5" t="s">
        <v>6443</v>
      </c>
      <c r="U782" s="5" t="s">
        <v>6444</v>
      </c>
      <c r="V782" s="5" t="s">
        <v>6445</v>
      </c>
      <c r="W782" s="5" t="s">
        <v>6446</v>
      </c>
      <c r="X782" s="5" t="s">
        <v>6447</v>
      </c>
      <c r="Y782" s="5" t="s">
        <v>6448</v>
      </c>
      <c r="Z782" s="5" t="s">
        <v>6449</v>
      </c>
    </row>
    <row r="783" spans="1:26" ht="15.75">
      <c r="A783" s="5" t="s">
        <v>6450</v>
      </c>
      <c r="B783" s="5" t="s">
        <v>6451</v>
      </c>
      <c r="C783" s="5" t="str">
        <f>LEFT(Table1[[#This Row],[product_name]], 27)</f>
        <v>Wembley LCD Writing Pad/Tab</v>
      </c>
      <c r="D783" s="5" t="s">
        <v>4856</v>
      </c>
      <c r="E783" s="5" t="str">
        <f>TRIM(LEFT(Table1[[#This Row],[category]], FIND("|", Table1[[#This Row],[category]]) - 1))</f>
        <v>Computers&amp;Accessories</v>
      </c>
      <c r="F783" s="5" t="str">
        <f>TRIM(MID(Table1[[#This Row],[category]], FIND("|", Table1[[#This Row],[category]]) + 1, FIND("|", Table1[[#This Row],[category]], FIND("|", Table1[[#This Row],[category]]) + 1) - FIND("|", Table1[[#This Row],[category]]) - 1))</f>
        <v>Accessories&amp;Peripherals</v>
      </c>
      <c r="G78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83" s="5">
        <v>235</v>
      </c>
      <c r="I783" s="6">
        <v>1599</v>
      </c>
      <c r="J783" s="7">
        <v>0.85</v>
      </c>
      <c r="K783" s="7" t="str">
        <f>IF(Table1[[#This Row],[discount_percentage]]&gt;=50%, "YES", "NO")</f>
        <v>YES</v>
      </c>
      <c r="L783" s="7" t="str">
        <f>IF(Table1[[#This Row],[discount_percentage]]&lt;20%, "&lt;20%", IF(Table1[[#This Row],[discount_percentage]]&lt;=40%, "20%-40%", IF(Table1[[#This Row],[discount_percentage]]&lt;=60%, "41%-60%", IF(Table1[[#This Row],[discount_percentage]]&lt;=80%, "61%-80%", "&gt;80%"))))</f>
        <v>&gt;80%</v>
      </c>
      <c r="M783" s="7" t="str">
        <f>IF(Table1[[#This Row],[discounted_price]]&lt;200, "&lt;200", IF(Table1[[#This Row],[discounted_price]]&lt;=500, "200-500", "&gt;500"))</f>
        <v>200-500</v>
      </c>
      <c r="N783" s="5">
        <v>3.8</v>
      </c>
      <c r="O783" s="8">
        <v>1173</v>
      </c>
      <c r="P783" s="9" t="str">
        <f>IF(Table1[[#This Row],[rating_count]]&gt;1000, "More than 1000", "Fewer than 1000")</f>
        <v>More than 1000</v>
      </c>
      <c r="Q783" s="8">
        <f>IFERROR( VALUE(Table1[[#This Row],[rating]]) * VALUE((Table1[[#This Row],[rating_count]]/1000)), 0)</f>
        <v>4.4573999999999998</v>
      </c>
      <c r="R783" s="6">
        <f>IFERROR( VALUE(Table1[[#This Row],[actual_price]]) * VALUE(Table1[[#This Row],[rating_count]]), 0)</f>
        <v>1875627</v>
      </c>
      <c r="S783" s="5" t="s">
        <v>6452</v>
      </c>
      <c r="T783" s="5" t="s">
        <v>6453</v>
      </c>
      <c r="U783" s="5" t="s">
        <v>6454</v>
      </c>
      <c r="V783" s="5" t="s">
        <v>6455</v>
      </c>
      <c r="W783" s="5" t="s">
        <v>6456</v>
      </c>
      <c r="X783" s="5" t="s">
        <v>6457</v>
      </c>
      <c r="Y783" s="5" t="s">
        <v>6458</v>
      </c>
      <c r="Z783" s="5" t="s">
        <v>6459</v>
      </c>
    </row>
    <row r="784" spans="1:26" ht="15.75">
      <c r="A784" s="5" t="s">
        <v>6460</v>
      </c>
      <c r="B784" s="5" t="s">
        <v>6461</v>
      </c>
      <c r="C784" s="5" t="str">
        <f>LEFT(Table1[[#This Row],[product_name]], 27)</f>
        <v>Gizga Essentials Multi-Purp</v>
      </c>
      <c r="D784" s="5" t="s">
        <v>4876</v>
      </c>
      <c r="E784" s="5" t="str">
        <f>TRIM(LEFT(Table1[[#This Row],[category]], FIND("|", Table1[[#This Row],[category]]) - 1))</f>
        <v>Computers&amp;Accessories</v>
      </c>
      <c r="F784" s="5" t="str">
        <f>TRIM(MID(Table1[[#This Row],[category]], FIND("|", Table1[[#This Row],[category]]) + 1, FIND("|", Table1[[#This Row],[category]], FIND("|", Table1[[#This Row],[category]]) + 1) - FIND("|", Table1[[#This Row],[category]]) - 1))</f>
        <v>Accessories&amp;Peripherals</v>
      </c>
      <c r="G784"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84" s="5">
        <v>549</v>
      </c>
      <c r="I784" s="6">
        <v>1999</v>
      </c>
      <c r="J784" s="7">
        <v>0.73</v>
      </c>
      <c r="K784" s="7" t="str">
        <f>IF(Table1[[#This Row],[discount_percentage]]&gt;=50%, "YES", "NO")</f>
        <v>YES</v>
      </c>
      <c r="L784" s="7" t="str">
        <f>IF(Table1[[#This Row],[discount_percentage]]&lt;20%, "&lt;20%", IF(Table1[[#This Row],[discount_percentage]]&lt;=40%, "20%-40%", IF(Table1[[#This Row],[discount_percentage]]&lt;=60%, "41%-60%", IF(Table1[[#This Row],[discount_percentage]]&lt;=80%, "61%-80%", "&gt;80%"))))</f>
        <v>61%-80%</v>
      </c>
      <c r="M784" s="7" t="str">
        <f>IF(Table1[[#This Row],[discounted_price]]&lt;200, "&lt;200", IF(Table1[[#This Row],[discounted_price]]&lt;=500, "200-500", "&gt;500"))</f>
        <v>&gt;500</v>
      </c>
      <c r="N784" s="5">
        <v>3.6</v>
      </c>
      <c r="O784" s="8">
        <v>6422</v>
      </c>
      <c r="P784" s="9" t="str">
        <f>IF(Table1[[#This Row],[rating_count]]&gt;1000, "More than 1000", "Fewer than 1000")</f>
        <v>More than 1000</v>
      </c>
      <c r="Q784" s="8">
        <f>IFERROR( VALUE(Table1[[#This Row],[rating]]) * VALUE((Table1[[#This Row],[rating_count]]/1000)), 0)</f>
        <v>23.119199999999999</v>
      </c>
      <c r="R784" s="6">
        <f>IFERROR( VALUE(Table1[[#This Row],[actual_price]]) * VALUE(Table1[[#This Row],[rating_count]]), 0)</f>
        <v>12837578</v>
      </c>
      <c r="S784" s="5" t="s">
        <v>6462</v>
      </c>
      <c r="T784" s="5" t="s">
        <v>6463</v>
      </c>
      <c r="U784" s="5" t="s">
        <v>6464</v>
      </c>
      <c r="V784" s="5" t="s">
        <v>6465</v>
      </c>
      <c r="W784" s="5" t="s">
        <v>6466</v>
      </c>
      <c r="X784" s="5" t="s">
        <v>6467</v>
      </c>
      <c r="Y784" s="5" t="s">
        <v>6468</v>
      </c>
      <c r="Z784" s="5" t="s">
        <v>6469</v>
      </c>
    </row>
    <row r="785" spans="1:26" ht="15.75">
      <c r="A785" s="5" t="s">
        <v>6470</v>
      </c>
      <c r="B785" s="5" t="s">
        <v>6471</v>
      </c>
      <c r="C785" s="5" t="str">
        <f>LEFT(Table1[[#This Row],[product_name]], 27)</f>
        <v xml:space="preserve">E-COSMOS Plug in LED Night </v>
      </c>
      <c r="D785" s="5" t="s">
        <v>5829</v>
      </c>
      <c r="E785" s="5" t="str">
        <f>TRIM(LEFT(Table1[[#This Row],[category]], FIND("|", Table1[[#This Row],[category]]) - 1))</f>
        <v>Computers&amp;Accessories</v>
      </c>
      <c r="F785" s="5" t="str">
        <f>TRIM(MID(Table1[[#This Row],[category]], FIND("|", Table1[[#This Row],[category]]) + 1, FIND("|", Table1[[#This Row],[category]], FIND("|", Table1[[#This Row],[category]]) + 1) - FIND("|", Table1[[#This Row],[category]]) - 1))</f>
        <v>Accessories&amp;Peripherals</v>
      </c>
      <c r="G785" s="5" t="str">
        <f>TRIM(MID(Table1[[#This Row],[category]], FIND("|", Table1[[#This Row],[category]], FIND("|", Table1[[#This Row],[category]]) + 1) + 1, FIND("|", Table1[[#This Row],[category]], FIND("|", Table1[[#This Row],[category]], FIND("|", Table1[[#This Row],[category]]) + 1) + 1) - FIND("|", Table1[[#This Row],[category]], FIND("|", Table1[[#This Row],[category]]) + 1) - 1))</f>
        <v>USBGadgets</v>
      </c>
      <c r="H785" s="5">
        <v>89</v>
      </c>
      <c r="I785" s="6">
        <v>99</v>
      </c>
      <c r="J785" s="7">
        <v>0.1</v>
      </c>
      <c r="K785" s="7" t="str">
        <f>IF(Table1[[#This Row],[discount_percentage]]&gt;=50%, "YES", "NO")</f>
        <v>NO</v>
      </c>
      <c r="L785" s="7" t="str">
        <f>IF(Table1[[#This Row],[discount_percentage]]&lt;20%, "&lt;20%", IF(Table1[[#This Row],[discount_percentage]]&lt;=40%, "20%-40%", IF(Table1[[#This Row],[discount_percentage]]&lt;=60%, "41%-60%", IF(Table1[[#This Row],[discount_percentage]]&lt;=80%, "61%-80%", "&gt;80%"))))</f>
        <v>&lt;20%</v>
      </c>
      <c r="M785" s="7" t="str">
        <f>IF(Table1[[#This Row],[discounted_price]]&lt;200, "&lt;200", IF(Table1[[#This Row],[discounted_price]]&lt;=500, "200-500", "&gt;500"))</f>
        <v>&lt;200</v>
      </c>
      <c r="N785" s="5">
        <v>4.2</v>
      </c>
      <c r="O785" s="8">
        <v>241</v>
      </c>
      <c r="P785" s="9" t="str">
        <f>IF(Table1[[#This Row],[rating_count]]&gt;1000, "More than 1000", "Fewer than 1000")</f>
        <v>Fewer than 1000</v>
      </c>
      <c r="Q785" s="8">
        <f>IFERROR( VALUE(Table1[[#This Row],[rating]]) * VALUE((Table1[[#This Row],[rating_count]]/1000)), 0)</f>
        <v>1.0122</v>
      </c>
      <c r="R785" s="6">
        <f>IFERROR( VALUE(Table1[[#This Row],[actual_price]]) * VALUE(Table1[[#This Row],[rating_count]]), 0)</f>
        <v>23859</v>
      </c>
      <c r="S785" s="5" t="s">
        <v>6472</v>
      </c>
      <c r="T785" s="5" t="s">
        <v>6473</v>
      </c>
      <c r="U785" s="5" t="s">
        <v>6474</v>
      </c>
      <c r="V785" s="5" t="s">
        <v>6475</v>
      </c>
      <c r="W785" s="5" t="s">
        <v>6476</v>
      </c>
      <c r="X785" s="5" t="s">
        <v>6477</v>
      </c>
      <c r="Y785" s="5" t="s">
        <v>6478</v>
      </c>
      <c r="Z785" s="5" t="s">
        <v>6479</v>
      </c>
    </row>
    <row r="786" spans="1:26" ht="15.75">
      <c r="A786" s="5" t="s">
        <v>282</v>
      </c>
      <c r="B786" s="5" t="s">
        <v>283</v>
      </c>
      <c r="C786" s="5" t="str">
        <f>LEFT(Table1[[#This Row],[product_name]], 27)</f>
        <v>Duracell USB C To Lightning</v>
      </c>
      <c r="D786" s="5" t="s">
        <v>18</v>
      </c>
      <c r="E786" s="5" t="str">
        <f>TRIM(LEFT(Table1[[#This Row],[category]], FIND("|", Table1[[#This Row],[category]]) - 1))</f>
        <v>Computers&amp;Accessories</v>
      </c>
      <c r="F786" s="5" t="str">
        <f>TRIM(MID(Table1[[#This Row],[category]], FIND("|", Table1[[#This Row],[category]]) + 1, FIND("|", Table1[[#This Row],[category]], FIND("|", Table1[[#This Row],[category]]) + 1) - FIND("|", Table1[[#This Row],[category]]) - 1))</f>
        <v>Accessories&amp;Peripherals</v>
      </c>
      <c r="G78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86" s="5">
        <v>970</v>
      </c>
      <c r="I786" s="6">
        <v>1999</v>
      </c>
      <c r="J786" s="7">
        <v>0.51</v>
      </c>
      <c r="K786" s="7" t="str">
        <f>IF(Table1[[#This Row],[discount_percentage]]&gt;=50%, "YES", "NO")</f>
        <v>YES</v>
      </c>
      <c r="L786" s="7" t="str">
        <f>IF(Table1[[#This Row],[discount_percentage]]&lt;20%, "&lt;20%", IF(Table1[[#This Row],[discount_percentage]]&lt;=40%, "20%-40%", IF(Table1[[#This Row],[discount_percentage]]&lt;=60%, "41%-60%", IF(Table1[[#This Row],[discount_percentage]]&lt;=80%, "61%-80%", "&gt;80%"))))</f>
        <v>41%-60%</v>
      </c>
      <c r="M786" s="7" t="str">
        <f>IF(Table1[[#This Row],[discounted_price]]&lt;200, "&lt;200", IF(Table1[[#This Row],[discounted_price]]&lt;=500, "200-500", "&gt;500"))</f>
        <v>&gt;500</v>
      </c>
      <c r="N786" s="5">
        <v>4.4000000000000004</v>
      </c>
      <c r="O786" s="8">
        <v>184</v>
      </c>
      <c r="P786" s="9" t="str">
        <f>IF(Table1[[#This Row],[rating_count]]&gt;1000, "More than 1000", "Fewer than 1000")</f>
        <v>Fewer than 1000</v>
      </c>
      <c r="Q786" s="8">
        <f>IFERROR( VALUE(Table1[[#This Row],[rating]]) * VALUE((Table1[[#This Row],[rating_count]]/1000)), 0)</f>
        <v>0.8096000000000001</v>
      </c>
      <c r="R786" s="6">
        <f>IFERROR( VALUE(Table1[[#This Row],[actual_price]]) * VALUE(Table1[[#This Row],[rating_count]]), 0)</f>
        <v>367816</v>
      </c>
      <c r="S786" s="5" t="s">
        <v>284</v>
      </c>
      <c r="T786" s="5" t="s">
        <v>285</v>
      </c>
      <c r="U786" s="5" t="s">
        <v>286</v>
      </c>
      <c r="V786" s="5" t="s">
        <v>287</v>
      </c>
      <c r="W786" s="5" t="s">
        <v>288</v>
      </c>
      <c r="X786" s="5" t="s">
        <v>289</v>
      </c>
      <c r="Y786" s="5" t="s">
        <v>6480</v>
      </c>
      <c r="Z786" s="5" t="s">
        <v>6481</v>
      </c>
    </row>
    <row r="787" spans="1:26" ht="15.75">
      <c r="A787" s="5" t="s">
        <v>6482</v>
      </c>
      <c r="B787" s="5" t="s">
        <v>6483</v>
      </c>
      <c r="C787" s="5" t="str">
        <f>LEFT(Table1[[#This Row],[product_name]], 27)</f>
        <v xml:space="preserve">Noise Buds VS201 V2 in-Ear </v>
      </c>
      <c r="D787" s="5" t="s">
        <v>3066</v>
      </c>
      <c r="E787" s="5" t="str">
        <f>TRIM(LEFT(Table1[[#This Row],[category]], FIND("|", Table1[[#This Row],[category]]) - 1))</f>
        <v>Electronics</v>
      </c>
      <c r="F787" s="5" t="str">
        <f>TRIM(MID(Table1[[#This Row],[category]], FIND("|", Table1[[#This Row],[category]]) + 1, FIND("|", Table1[[#This Row],[category]], FIND("|", Table1[[#This Row],[category]]) + 1) - FIND("|", Table1[[#This Row],[category]]) - 1))</f>
        <v>Headphones,Earbuds&amp;Accessories</v>
      </c>
      <c r="G787" s="5" t="str">
        <f>TRIM(MID(Table1[[#This Row],[category]], FIND("|", Table1[[#This Row],[category]], FIND("|", Table1[[#This Row],[category]]) + 1) + 1, FIND("|", Table1[[#This Row],[category]], FIND("|", Table1[[#This Row],[category]], FIND("|", Table1[[#This Row],[category]]) + 1) + 1) - FIND("|", Table1[[#This Row],[category]], FIND("|", Table1[[#This Row],[category]]) + 1) - 1))</f>
        <v>Headphones</v>
      </c>
      <c r="H787" s="6">
        <v>1299</v>
      </c>
      <c r="I787" s="6">
        <v>2999</v>
      </c>
      <c r="J787" s="7">
        <v>0.56999999999999995</v>
      </c>
      <c r="K787" s="7" t="str">
        <f>IF(Table1[[#This Row],[discount_percentage]]&gt;=50%, "YES", "NO")</f>
        <v>YES</v>
      </c>
      <c r="L787" s="7" t="str">
        <f>IF(Table1[[#This Row],[discount_percentage]]&lt;20%, "&lt;20%", IF(Table1[[#This Row],[discount_percentage]]&lt;=40%, "20%-40%", IF(Table1[[#This Row],[discount_percentage]]&lt;=60%, "41%-60%", IF(Table1[[#This Row],[discount_percentage]]&lt;=80%, "61%-80%", "&gt;80%"))))</f>
        <v>41%-60%</v>
      </c>
      <c r="M787" s="7" t="str">
        <f>IF(Table1[[#This Row],[discounted_price]]&lt;200, "&lt;200", IF(Table1[[#This Row],[discounted_price]]&lt;=500, "200-500", "&gt;500"))</f>
        <v>&gt;500</v>
      </c>
      <c r="N787" s="5">
        <v>3.8</v>
      </c>
      <c r="O787" s="8">
        <v>14629</v>
      </c>
      <c r="P787" s="9" t="str">
        <f>IF(Table1[[#This Row],[rating_count]]&gt;1000, "More than 1000", "Fewer than 1000")</f>
        <v>More than 1000</v>
      </c>
      <c r="Q787" s="8">
        <f>IFERROR( VALUE(Table1[[#This Row],[rating]]) * VALUE((Table1[[#This Row],[rating_count]]/1000)), 0)</f>
        <v>55.590199999999996</v>
      </c>
      <c r="R787" s="6">
        <f>IFERROR( VALUE(Table1[[#This Row],[actual_price]]) * VALUE(Table1[[#This Row],[rating_count]]), 0)</f>
        <v>43872371</v>
      </c>
      <c r="S787" s="5" t="s">
        <v>6484</v>
      </c>
      <c r="T787" s="5" t="s">
        <v>6485</v>
      </c>
      <c r="U787" s="5" t="s">
        <v>6486</v>
      </c>
      <c r="V787" s="5" t="s">
        <v>6487</v>
      </c>
      <c r="W787" s="5" t="s">
        <v>6488</v>
      </c>
      <c r="X787" s="5" t="s">
        <v>6489</v>
      </c>
      <c r="Y787" s="5" t="s">
        <v>6490</v>
      </c>
      <c r="Z787" s="5" t="s">
        <v>6491</v>
      </c>
    </row>
    <row r="788" spans="1:26" ht="15.75">
      <c r="A788" s="5" t="s">
        <v>6492</v>
      </c>
      <c r="B788" s="5" t="s">
        <v>6493</v>
      </c>
      <c r="C788" s="5" t="str">
        <f>LEFT(Table1[[#This Row],[product_name]], 27)</f>
        <v xml:space="preserve">Lapster Gel Mouse pad with </v>
      </c>
      <c r="D788" s="5" t="s">
        <v>5358</v>
      </c>
      <c r="E788" s="5" t="str">
        <f>TRIM(LEFT(Table1[[#This Row],[category]], FIND("|", Table1[[#This Row],[category]]) - 1))</f>
        <v>Computers&amp;Accessories</v>
      </c>
      <c r="F788" s="5" t="str">
        <f>TRIM(MID(Table1[[#This Row],[category]], FIND("|", Table1[[#This Row],[category]]) + 1, FIND("|", Table1[[#This Row],[category]], FIND("|", Table1[[#This Row],[category]]) + 1) - FIND("|", Table1[[#This Row],[category]]) - 1))</f>
        <v>Accessories&amp;Peripherals</v>
      </c>
      <c r="G78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88" s="5">
        <v>230</v>
      </c>
      <c r="I788" s="6">
        <v>999</v>
      </c>
      <c r="J788" s="7">
        <v>0.77</v>
      </c>
      <c r="K788" s="7" t="str">
        <f>IF(Table1[[#This Row],[discount_percentage]]&gt;=50%, "YES", "NO")</f>
        <v>YES</v>
      </c>
      <c r="L788" s="7" t="str">
        <f>IF(Table1[[#This Row],[discount_percentage]]&lt;20%, "&lt;20%", IF(Table1[[#This Row],[discount_percentage]]&lt;=40%, "20%-40%", IF(Table1[[#This Row],[discount_percentage]]&lt;=60%, "41%-60%", IF(Table1[[#This Row],[discount_percentage]]&lt;=80%, "61%-80%", "&gt;80%"))))</f>
        <v>61%-80%</v>
      </c>
      <c r="M788" s="7" t="str">
        <f>IF(Table1[[#This Row],[discounted_price]]&lt;200, "&lt;200", IF(Table1[[#This Row],[discounted_price]]&lt;=500, "200-500", "&gt;500"))</f>
        <v>200-500</v>
      </c>
      <c r="N788" s="5">
        <v>4.2</v>
      </c>
      <c r="O788" s="8">
        <v>1528</v>
      </c>
      <c r="P788" s="9" t="str">
        <f>IF(Table1[[#This Row],[rating_count]]&gt;1000, "More than 1000", "Fewer than 1000")</f>
        <v>More than 1000</v>
      </c>
      <c r="Q788" s="8">
        <f>IFERROR( VALUE(Table1[[#This Row],[rating]]) * VALUE((Table1[[#This Row],[rating_count]]/1000)), 0)</f>
        <v>6.4176000000000002</v>
      </c>
      <c r="R788" s="6">
        <f>IFERROR( VALUE(Table1[[#This Row],[actual_price]]) * VALUE(Table1[[#This Row],[rating_count]]), 0)</f>
        <v>1526472</v>
      </c>
      <c r="S788" s="5" t="s">
        <v>6494</v>
      </c>
      <c r="T788" s="5" t="s">
        <v>6495</v>
      </c>
      <c r="U788" s="5" t="s">
        <v>6496</v>
      </c>
      <c r="V788" s="5" t="s">
        <v>6497</v>
      </c>
      <c r="W788" s="5" t="s">
        <v>6498</v>
      </c>
      <c r="X788" s="5" t="s">
        <v>6499</v>
      </c>
      <c r="Y788" s="5" t="s">
        <v>6500</v>
      </c>
      <c r="Z788" s="5" t="s">
        <v>6501</v>
      </c>
    </row>
    <row r="789" spans="1:26" ht="15.75">
      <c r="A789" s="5" t="s">
        <v>6502</v>
      </c>
      <c r="B789" s="5" t="s">
        <v>6503</v>
      </c>
      <c r="C789" s="5" t="str">
        <f>LEFT(Table1[[#This Row],[product_name]], 27)</f>
        <v>Gizga Essentials Earphone C</v>
      </c>
      <c r="D789" s="5" t="s">
        <v>6504</v>
      </c>
      <c r="E789" s="5" t="str">
        <f>TRIM(LEFT(Table1[[#This Row],[category]], FIND("|", Table1[[#This Row],[category]]) - 1))</f>
        <v>Electronics</v>
      </c>
      <c r="F789" s="5" t="str">
        <f>TRIM(MID(Table1[[#This Row],[category]], FIND("|", Table1[[#This Row],[category]]) + 1, FIND("|", Table1[[#This Row],[category]], FIND("|", Table1[[#This Row],[category]]) + 1) - FIND("|", Table1[[#This Row],[category]]) - 1))</f>
        <v>Headphones,Earbuds&amp;Accessories</v>
      </c>
      <c r="G789" s="5" t="e">
        <f>TRIM(MID(Table1[[#This Row],[category]], FIND("|", Table1[[#This Row],[category]], FIND("|", Table1[[#This Row],[category]]) + 1) + 1, FIND("|", Table1[[#This Row],[category]], FIND("|", Table1[[#This Row],[category]], FIND("|", Table1[[#This Row],[category]]) + 1) + 1) - FIND("|", Table1[[#This Row],[category]], FIND("|", Table1[[#This Row],[category]]) + 1) - 1))</f>
        <v>#VALUE!</v>
      </c>
      <c r="H789" s="5">
        <v>119</v>
      </c>
      <c r="I789" s="6">
        <v>499</v>
      </c>
      <c r="J789" s="7">
        <v>0.76</v>
      </c>
      <c r="K789" s="7" t="str">
        <f>IF(Table1[[#This Row],[discount_percentage]]&gt;=50%, "YES", "NO")</f>
        <v>YES</v>
      </c>
      <c r="L789" s="7" t="str">
        <f>IF(Table1[[#This Row],[discount_percentage]]&lt;20%, "&lt;20%", IF(Table1[[#This Row],[discount_percentage]]&lt;=40%, "20%-40%", IF(Table1[[#This Row],[discount_percentage]]&lt;=60%, "41%-60%", IF(Table1[[#This Row],[discount_percentage]]&lt;=80%, "61%-80%", "&gt;80%"))))</f>
        <v>61%-80%</v>
      </c>
      <c r="M789" s="7" t="str">
        <f>IF(Table1[[#This Row],[discounted_price]]&lt;200, "&lt;200", IF(Table1[[#This Row],[discounted_price]]&lt;=500, "200-500", "&gt;500"))</f>
        <v>&lt;200</v>
      </c>
      <c r="N789" s="5">
        <v>4.3</v>
      </c>
      <c r="O789" s="8">
        <v>15032</v>
      </c>
      <c r="P789" s="9" t="str">
        <f>IF(Table1[[#This Row],[rating_count]]&gt;1000, "More than 1000", "Fewer than 1000")</f>
        <v>More than 1000</v>
      </c>
      <c r="Q789" s="8">
        <f>IFERROR( VALUE(Table1[[#This Row],[rating]]) * VALUE((Table1[[#This Row],[rating_count]]/1000)), 0)</f>
        <v>64.637599999999992</v>
      </c>
      <c r="R789" s="6">
        <f>IFERROR( VALUE(Table1[[#This Row],[actual_price]]) * VALUE(Table1[[#This Row],[rating_count]]), 0)</f>
        <v>7500968</v>
      </c>
      <c r="S789" s="5" t="s">
        <v>6505</v>
      </c>
      <c r="T789" s="5" t="s">
        <v>6506</v>
      </c>
      <c r="U789" s="5" t="s">
        <v>6507</v>
      </c>
      <c r="V789" s="5" t="s">
        <v>6508</v>
      </c>
      <c r="W789" s="5" t="s">
        <v>6509</v>
      </c>
      <c r="X789" s="5" t="s">
        <v>6510</v>
      </c>
      <c r="Y789" s="5" t="s">
        <v>6511</v>
      </c>
      <c r="Z789" s="5" t="s">
        <v>6512</v>
      </c>
    </row>
    <row r="790" spans="1:26" ht="15.75">
      <c r="A790" s="5" t="s">
        <v>6513</v>
      </c>
      <c r="B790" s="5" t="s">
        <v>6514</v>
      </c>
      <c r="C790" s="5" t="str">
        <f>LEFT(Table1[[#This Row],[product_name]], 27)</f>
        <v>SanDisk Ultra SDHC UHS-I Ca</v>
      </c>
      <c r="D790" s="5" t="s">
        <v>6515</v>
      </c>
      <c r="E790" s="5" t="str">
        <f>TRIM(LEFT(Table1[[#This Row],[category]], FIND("|", Table1[[#This Row],[category]]) - 1))</f>
        <v>Electronics</v>
      </c>
      <c r="F790" s="5" t="str">
        <f>TRIM(MID(Table1[[#This Row],[category]], FIND("|", Table1[[#This Row],[category]]) + 1, FIND("|", Table1[[#This Row],[category]], FIND("|", Table1[[#This Row],[category]]) + 1) - FIND("|", Table1[[#This Row],[category]]) - 1))</f>
        <v>Accessories</v>
      </c>
      <c r="G790" s="5" t="str">
        <f>TRIM(MID(Table1[[#This Row],[category]], FIND("|", Table1[[#This Row],[category]], FIND("|", Table1[[#This Row],[category]]) + 1) + 1, FIND("|", Table1[[#This Row],[category]], FIND("|", Table1[[#This Row],[category]], FIND("|", Table1[[#This Row],[category]]) + 1) + 1) - FIND("|", Table1[[#This Row],[category]], FIND("|", Table1[[#This Row],[category]]) + 1) - 1))</f>
        <v>MemoryCards</v>
      </c>
      <c r="H790" s="5">
        <v>449</v>
      </c>
      <c r="I790" s="6">
        <v>800</v>
      </c>
      <c r="J790" s="7">
        <v>0.44</v>
      </c>
      <c r="K790" s="7" t="str">
        <f>IF(Table1[[#This Row],[discount_percentage]]&gt;=50%, "YES", "NO")</f>
        <v>NO</v>
      </c>
      <c r="L790" s="7" t="str">
        <f>IF(Table1[[#This Row],[discount_percentage]]&lt;20%, "&lt;20%", IF(Table1[[#This Row],[discount_percentage]]&lt;=40%, "20%-40%", IF(Table1[[#This Row],[discount_percentage]]&lt;=60%, "41%-60%", IF(Table1[[#This Row],[discount_percentage]]&lt;=80%, "61%-80%", "&gt;80%"))))</f>
        <v>41%-60%</v>
      </c>
      <c r="M790" s="7" t="str">
        <f>IF(Table1[[#This Row],[discounted_price]]&lt;200, "&lt;200", IF(Table1[[#This Row],[discounted_price]]&lt;=500, "200-500", "&gt;500"))</f>
        <v>200-500</v>
      </c>
      <c r="N790" s="5">
        <v>4.4000000000000004</v>
      </c>
      <c r="O790" s="8">
        <v>69585</v>
      </c>
      <c r="P790" s="9" t="str">
        <f>IF(Table1[[#This Row],[rating_count]]&gt;1000, "More than 1000", "Fewer than 1000")</f>
        <v>More than 1000</v>
      </c>
      <c r="Q790" s="8">
        <f>IFERROR( VALUE(Table1[[#This Row],[rating]]) * VALUE((Table1[[#This Row],[rating_count]]/1000)), 0)</f>
        <v>306.17399999999998</v>
      </c>
      <c r="R790" s="6">
        <f>IFERROR( VALUE(Table1[[#This Row],[actual_price]]) * VALUE(Table1[[#This Row],[rating_count]]), 0)</f>
        <v>55668000</v>
      </c>
      <c r="S790" s="5" t="s">
        <v>6516</v>
      </c>
      <c r="T790" s="5" t="s">
        <v>6517</v>
      </c>
      <c r="U790" s="5" t="s">
        <v>6518</v>
      </c>
      <c r="V790" s="5" t="s">
        <v>6519</v>
      </c>
      <c r="W790" s="5" t="s">
        <v>6520</v>
      </c>
      <c r="X790" s="5" t="s">
        <v>6521</v>
      </c>
      <c r="Y790" s="5" t="s">
        <v>6522</v>
      </c>
      <c r="Z790" s="5" t="s">
        <v>6523</v>
      </c>
    </row>
    <row r="791" spans="1:26" ht="15.75">
      <c r="A791" s="5" t="s">
        <v>6524</v>
      </c>
      <c r="B791" s="5" t="s">
        <v>6525</v>
      </c>
      <c r="C791" s="5" t="str">
        <f>LEFT(Table1[[#This Row],[product_name]], 27)</f>
        <v>DIGITEK¬Æ (DRL-14C) Profess</v>
      </c>
      <c r="D791" s="5" t="s">
        <v>6526</v>
      </c>
      <c r="E791" s="5" t="str">
        <f>TRIM(LEFT(Table1[[#This Row],[category]], FIND("|", Table1[[#This Row],[category]]) - 1))</f>
        <v>Electronics</v>
      </c>
      <c r="F791" s="5" t="str">
        <f>TRIM(MID(Table1[[#This Row],[category]], FIND("|", Table1[[#This Row],[category]]) + 1, FIND("|", Table1[[#This Row],[category]], FIND("|", Table1[[#This Row],[category]]) + 1) - FIND("|", Table1[[#This Row],[category]]) - 1))</f>
        <v>Mobiles&amp;Accessories</v>
      </c>
      <c r="G791"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91" s="6">
        <v>1699</v>
      </c>
      <c r="I791" s="6">
        <v>3495</v>
      </c>
      <c r="J791" s="7">
        <v>0.51</v>
      </c>
      <c r="K791" s="7" t="str">
        <f>IF(Table1[[#This Row],[discount_percentage]]&gt;=50%, "YES", "NO")</f>
        <v>YES</v>
      </c>
      <c r="L791" s="7" t="str">
        <f>IF(Table1[[#This Row],[discount_percentage]]&lt;20%, "&lt;20%", IF(Table1[[#This Row],[discount_percentage]]&lt;=40%, "20%-40%", IF(Table1[[#This Row],[discount_percentage]]&lt;=60%, "41%-60%", IF(Table1[[#This Row],[discount_percentage]]&lt;=80%, "61%-80%", "&gt;80%"))))</f>
        <v>41%-60%</v>
      </c>
      <c r="M791" s="7" t="str">
        <f>IF(Table1[[#This Row],[discounted_price]]&lt;200, "&lt;200", IF(Table1[[#This Row],[discounted_price]]&lt;=500, "200-500", "&gt;500"))</f>
        <v>&gt;500</v>
      </c>
      <c r="N791" s="5">
        <v>4.0999999999999996</v>
      </c>
      <c r="O791" s="8">
        <v>14371</v>
      </c>
      <c r="P791" s="9" t="str">
        <f>IF(Table1[[#This Row],[rating_count]]&gt;1000, "More than 1000", "Fewer than 1000")</f>
        <v>More than 1000</v>
      </c>
      <c r="Q791" s="8">
        <f>IFERROR( VALUE(Table1[[#This Row],[rating]]) * VALUE((Table1[[#This Row],[rating_count]]/1000)), 0)</f>
        <v>58.921099999999996</v>
      </c>
      <c r="R791" s="6">
        <f>IFERROR( VALUE(Table1[[#This Row],[actual_price]]) * VALUE(Table1[[#This Row],[rating_count]]), 0)</f>
        <v>50226645</v>
      </c>
      <c r="S791" s="5" t="s">
        <v>6527</v>
      </c>
      <c r="T791" s="5" t="s">
        <v>6528</v>
      </c>
      <c r="U791" s="5" t="s">
        <v>6529</v>
      </c>
      <c r="V791" s="5" t="s">
        <v>6530</v>
      </c>
      <c r="W791" s="5" t="s">
        <v>6531</v>
      </c>
      <c r="X791" s="5" t="s">
        <v>6532</v>
      </c>
      <c r="Y791" s="5" t="s">
        <v>6533</v>
      </c>
      <c r="Z791" s="5" t="s">
        <v>6534</v>
      </c>
    </row>
    <row r="792" spans="1:26" ht="15.75">
      <c r="A792" s="5" t="s">
        <v>6535</v>
      </c>
      <c r="B792" s="5" t="s">
        <v>6536</v>
      </c>
      <c r="C792" s="5" t="str">
        <f>LEFT(Table1[[#This Row],[product_name]], 27)</f>
        <v>Classmate Long Notebook - 1</v>
      </c>
      <c r="D792" s="5" t="s">
        <v>6273</v>
      </c>
      <c r="E792" s="5" t="str">
        <f>TRIM(LEFT(Table1[[#This Row],[category]], FIND("|", Table1[[#This Row],[category]]) - 1))</f>
        <v>OfficeProducts</v>
      </c>
      <c r="F792" s="5" t="str">
        <f>TRIM(MID(Table1[[#This Row],[category]], FIND("|", Table1[[#This Row],[category]]) + 1, FIND("|", Table1[[#This Row],[category]], FIND("|", Table1[[#This Row],[category]]) + 1) - FIND("|", Table1[[#This Row],[category]]) - 1))</f>
        <v>OfficePaperProducts</v>
      </c>
      <c r="G792" s="5" t="str">
        <f>TRIM(MID(Table1[[#This Row],[category]], FIND("|", Table1[[#This Row],[category]], FIND("|", Table1[[#This Row],[category]]) + 1) + 1, FIND("|", Table1[[#This Row],[category]], FIND("|", Table1[[#This Row],[category]], FIND("|", Table1[[#This Row],[category]]) + 1) + 1) - FIND("|", Table1[[#This Row],[category]], FIND("|", Table1[[#This Row],[category]]) + 1) - 1))</f>
        <v>Paper</v>
      </c>
      <c r="H792" s="5">
        <v>561</v>
      </c>
      <c r="I792" s="6">
        <v>720</v>
      </c>
      <c r="J792" s="7">
        <v>0.22</v>
      </c>
      <c r="K792" s="7" t="str">
        <f>IF(Table1[[#This Row],[discount_percentage]]&gt;=50%, "YES", "NO")</f>
        <v>NO</v>
      </c>
      <c r="L792" s="7" t="str">
        <f>IF(Table1[[#This Row],[discount_percentage]]&lt;20%, "&lt;20%", IF(Table1[[#This Row],[discount_percentage]]&lt;=40%, "20%-40%", IF(Table1[[#This Row],[discount_percentage]]&lt;=60%, "41%-60%", IF(Table1[[#This Row],[discount_percentage]]&lt;=80%, "61%-80%", "&gt;80%"))))</f>
        <v>20%-40%</v>
      </c>
      <c r="M792" s="7" t="str">
        <f>IF(Table1[[#This Row],[discounted_price]]&lt;200, "&lt;200", IF(Table1[[#This Row],[discounted_price]]&lt;=500, "200-500", "&gt;500"))</f>
        <v>&gt;500</v>
      </c>
      <c r="N792" s="5">
        <v>4.4000000000000004</v>
      </c>
      <c r="O792" s="8">
        <v>3182</v>
      </c>
      <c r="P792" s="9" t="str">
        <f>IF(Table1[[#This Row],[rating_count]]&gt;1000, "More than 1000", "Fewer than 1000")</f>
        <v>More than 1000</v>
      </c>
      <c r="Q792" s="8">
        <f>IFERROR( VALUE(Table1[[#This Row],[rating]]) * VALUE((Table1[[#This Row],[rating_count]]/1000)), 0)</f>
        <v>14.000800000000002</v>
      </c>
      <c r="R792" s="6">
        <f>IFERROR( VALUE(Table1[[#This Row],[actual_price]]) * VALUE(Table1[[#This Row],[rating_count]]), 0)</f>
        <v>2291040</v>
      </c>
      <c r="S792" s="5" t="s">
        <v>6537</v>
      </c>
      <c r="T792" s="5" t="s">
        <v>6538</v>
      </c>
      <c r="U792" s="5" t="s">
        <v>6539</v>
      </c>
      <c r="V792" s="5" t="s">
        <v>6540</v>
      </c>
      <c r="W792" s="5" t="s">
        <v>6541</v>
      </c>
      <c r="X792" s="5" t="s">
        <v>6542</v>
      </c>
      <c r="Y792" s="5" t="s">
        <v>6543</v>
      </c>
      <c r="Z792" s="5" t="s">
        <v>6544</v>
      </c>
    </row>
    <row r="793" spans="1:26" ht="15.75">
      <c r="A793" s="5" t="s">
        <v>6545</v>
      </c>
      <c r="B793" s="5" t="s">
        <v>6546</v>
      </c>
      <c r="C793" s="5" t="str">
        <f>LEFT(Table1[[#This Row],[product_name]], 27)</f>
        <v>Lenovo 300 Wired Plug &amp; Pla</v>
      </c>
      <c r="D793" s="5" t="s">
        <v>4845</v>
      </c>
      <c r="E793" s="5" t="str">
        <f>TRIM(LEFT(Table1[[#This Row],[category]], FIND("|", Table1[[#This Row],[category]]) - 1))</f>
        <v>Computers&amp;Accessories</v>
      </c>
      <c r="F793" s="5" t="str">
        <f>TRIM(MID(Table1[[#This Row],[category]], FIND("|", Table1[[#This Row],[category]]) + 1, FIND("|", Table1[[#This Row],[category]], FIND("|", Table1[[#This Row],[category]]) + 1) - FIND("|", Table1[[#This Row],[category]]) - 1))</f>
        <v>Accessories&amp;Peripherals</v>
      </c>
      <c r="G79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93" s="5">
        <v>289</v>
      </c>
      <c r="I793" s="6">
        <v>590</v>
      </c>
      <c r="J793" s="7">
        <v>0.51</v>
      </c>
      <c r="K793" s="7" t="str">
        <f>IF(Table1[[#This Row],[discount_percentage]]&gt;=50%, "YES", "NO")</f>
        <v>YES</v>
      </c>
      <c r="L793" s="7" t="str">
        <f>IF(Table1[[#This Row],[discount_percentage]]&lt;20%, "&lt;20%", IF(Table1[[#This Row],[discount_percentage]]&lt;=40%, "20%-40%", IF(Table1[[#This Row],[discount_percentage]]&lt;=60%, "41%-60%", IF(Table1[[#This Row],[discount_percentage]]&lt;=80%, "61%-80%", "&gt;80%"))))</f>
        <v>41%-60%</v>
      </c>
      <c r="M793" s="7" t="str">
        <f>IF(Table1[[#This Row],[discounted_price]]&lt;200, "&lt;200", IF(Table1[[#This Row],[discounted_price]]&lt;=500, "200-500", "&gt;500"))</f>
        <v>200-500</v>
      </c>
      <c r="N793" s="5">
        <v>4.4000000000000004</v>
      </c>
      <c r="O793" s="8">
        <v>25886</v>
      </c>
      <c r="P793" s="9" t="str">
        <f>IF(Table1[[#This Row],[rating_count]]&gt;1000, "More than 1000", "Fewer than 1000")</f>
        <v>More than 1000</v>
      </c>
      <c r="Q793" s="8">
        <f>IFERROR( VALUE(Table1[[#This Row],[rating]]) * VALUE((Table1[[#This Row],[rating_count]]/1000)), 0)</f>
        <v>113.89840000000001</v>
      </c>
      <c r="R793" s="6">
        <f>IFERROR( VALUE(Table1[[#This Row],[actual_price]]) * VALUE(Table1[[#This Row],[rating_count]]), 0)</f>
        <v>15272740</v>
      </c>
      <c r="S793" s="5" t="s">
        <v>6547</v>
      </c>
      <c r="T793" s="5" t="s">
        <v>6548</v>
      </c>
      <c r="U793" s="5" t="s">
        <v>6549</v>
      </c>
      <c r="V793" s="5" t="s">
        <v>6550</v>
      </c>
      <c r="W793" s="5" t="s">
        <v>6551</v>
      </c>
      <c r="X793" s="5" t="s">
        <v>6552</v>
      </c>
      <c r="Y793" s="5" t="s">
        <v>6553</v>
      </c>
      <c r="Z793" s="5" t="s">
        <v>6554</v>
      </c>
    </row>
    <row r="794" spans="1:26" ht="15.75">
      <c r="A794" s="5" t="s">
        <v>6555</v>
      </c>
      <c r="B794" s="5" t="s">
        <v>6556</v>
      </c>
      <c r="C794" s="5" t="str">
        <f>LEFT(Table1[[#This Row],[product_name]], 27)</f>
        <v>Dyazo 6 Angles Adjustable A</v>
      </c>
      <c r="D794" s="5" t="s">
        <v>4901</v>
      </c>
      <c r="E794" s="5" t="str">
        <f>TRIM(LEFT(Table1[[#This Row],[category]], FIND("|", Table1[[#This Row],[category]]) - 1))</f>
        <v>Computers&amp;Accessories</v>
      </c>
      <c r="F794" s="5" t="str">
        <f>TRIM(MID(Table1[[#This Row],[category]], FIND("|", Table1[[#This Row],[category]]) + 1, FIND("|", Table1[[#This Row],[category]], FIND("|", Table1[[#This Row],[category]]) + 1) - FIND("|", Table1[[#This Row],[category]]) - 1))</f>
        <v>Accessories&amp;Peripherals</v>
      </c>
      <c r="G794"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94" s="5">
        <v>599</v>
      </c>
      <c r="I794" s="6">
        <v>1999</v>
      </c>
      <c r="J794" s="7">
        <v>0.7</v>
      </c>
      <c r="K794" s="7" t="str">
        <f>IF(Table1[[#This Row],[discount_percentage]]&gt;=50%, "YES", "NO")</f>
        <v>YES</v>
      </c>
      <c r="L794" s="7" t="str">
        <f>IF(Table1[[#This Row],[discount_percentage]]&lt;20%, "&lt;20%", IF(Table1[[#This Row],[discount_percentage]]&lt;=40%, "20%-40%", IF(Table1[[#This Row],[discount_percentage]]&lt;=60%, "41%-60%", IF(Table1[[#This Row],[discount_percentage]]&lt;=80%, "61%-80%", "&gt;80%"))))</f>
        <v>61%-80%</v>
      </c>
      <c r="M794" s="7" t="str">
        <f>IF(Table1[[#This Row],[discounted_price]]&lt;200, "&lt;200", IF(Table1[[#This Row],[discounted_price]]&lt;=500, "200-500", "&gt;500"))</f>
        <v>&gt;500</v>
      </c>
      <c r="N794" s="5">
        <v>4.4000000000000004</v>
      </c>
      <c r="O794" s="8">
        <v>4736</v>
      </c>
      <c r="P794" s="9" t="str">
        <f>IF(Table1[[#This Row],[rating_count]]&gt;1000, "More than 1000", "Fewer than 1000")</f>
        <v>More than 1000</v>
      </c>
      <c r="Q794" s="8">
        <f>IFERROR( VALUE(Table1[[#This Row],[rating]]) * VALUE((Table1[[#This Row],[rating_count]]/1000)), 0)</f>
        <v>20.8384</v>
      </c>
      <c r="R794" s="6">
        <f>IFERROR( VALUE(Table1[[#This Row],[actual_price]]) * VALUE(Table1[[#This Row],[rating_count]]), 0)</f>
        <v>9467264</v>
      </c>
      <c r="S794" s="5" t="s">
        <v>6557</v>
      </c>
      <c r="T794" s="5" t="s">
        <v>6558</v>
      </c>
      <c r="U794" s="5" t="s">
        <v>6559</v>
      </c>
      <c r="V794" s="5" t="s">
        <v>6560</v>
      </c>
      <c r="W794" s="5" t="s">
        <v>6561</v>
      </c>
      <c r="X794" s="5" t="s">
        <v>6562</v>
      </c>
      <c r="Y794" s="5" t="s">
        <v>6563</v>
      </c>
      <c r="Z794" s="5" t="s">
        <v>6564</v>
      </c>
    </row>
    <row r="795" spans="1:26" ht="15.75">
      <c r="A795" s="5" t="s">
        <v>6565</v>
      </c>
      <c r="B795" s="5" t="s">
        <v>6566</v>
      </c>
      <c r="C795" s="5" t="str">
        <f>LEFT(Table1[[#This Row],[product_name]], 27)</f>
        <v>Western Digital WD 2TB My P</v>
      </c>
      <c r="D795" s="5" t="s">
        <v>5122</v>
      </c>
      <c r="E795" s="5" t="str">
        <f>TRIM(LEFT(Table1[[#This Row],[category]], FIND("|", Table1[[#This Row],[category]]) - 1))</f>
        <v>Computers&amp;Accessories</v>
      </c>
      <c r="F795" s="5" t="str">
        <f>TRIM(MID(Table1[[#This Row],[category]], FIND("|", Table1[[#This Row],[category]]) + 1, FIND("|", Table1[[#This Row],[category]], FIND("|", Table1[[#This Row],[category]]) + 1) - FIND("|", Table1[[#This Row],[category]]) - 1))</f>
        <v>ExternalDevices&amp;DataStorage</v>
      </c>
      <c r="G795" s="5" t="e">
        <f>TRIM(MID(Table1[[#This Row],[category]], FIND("|", Table1[[#This Row],[category]], FIND("|", Table1[[#This Row],[category]]) + 1) + 1, FIND("|", Table1[[#This Row],[category]], FIND("|", Table1[[#This Row],[category]], FIND("|", Table1[[#This Row],[category]]) + 1) + 1) - FIND("|", Table1[[#This Row],[category]], FIND("|", Table1[[#This Row],[category]]) + 1) - 1))</f>
        <v>#VALUE!</v>
      </c>
      <c r="H795" s="6">
        <v>5599</v>
      </c>
      <c r="I795" s="6">
        <v>7350</v>
      </c>
      <c r="J795" s="7">
        <v>0.24</v>
      </c>
      <c r="K795" s="7" t="str">
        <f>IF(Table1[[#This Row],[discount_percentage]]&gt;=50%, "YES", "NO")</f>
        <v>NO</v>
      </c>
      <c r="L795" s="7" t="str">
        <f>IF(Table1[[#This Row],[discount_percentage]]&lt;20%, "&lt;20%", IF(Table1[[#This Row],[discount_percentage]]&lt;=40%, "20%-40%", IF(Table1[[#This Row],[discount_percentage]]&lt;=60%, "41%-60%", IF(Table1[[#This Row],[discount_percentage]]&lt;=80%, "61%-80%", "&gt;80%"))))</f>
        <v>20%-40%</v>
      </c>
      <c r="M795" s="7" t="str">
        <f>IF(Table1[[#This Row],[discounted_price]]&lt;200, "&lt;200", IF(Table1[[#This Row],[discounted_price]]&lt;=500, "200-500", "&gt;500"))</f>
        <v>&gt;500</v>
      </c>
      <c r="N795" s="5">
        <v>4.4000000000000004</v>
      </c>
      <c r="O795" s="8">
        <v>73005</v>
      </c>
      <c r="P795" s="9" t="str">
        <f>IF(Table1[[#This Row],[rating_count]]&gt;1000, "More than 1000", "Fewer than 1000")</f>
        <v>More than 1000</v>
      </c>
      <c r="Q795" s="8">
        <f>IFERROR( VALUE(Table1[[#This Row],[rating]]) * VALUE((Table1[[#This Row],[rating_count]]/1000)), 0)</f>
        <v>321.22199999999998</v>
      </c>
      <c r="R795" s="6">
        <f>IFERROR( VALUE(Table1[[#This Row],[actual_price]]) * VALUE(Table1[[#This Row],[rating_count]]), 0)</f>
        <v>536586750</v>
      </c>
      <c r="S795" s="5" t="s">
        <v>6567</v>
      </c>
      <c r="T795" s="5" t="s">
        <v>6568</v>
      </c>
      <c r="U795" s="5" t="s">
        <v>6569</v>
      </c>
      <c r="V795" s="5" t="s">
        <v>6570</v>
      </c>
      <c r="W795" s="5" t="s">
        <v>6571</v>
      </c>
      <c r="X795" s="5" t="s">
        <v>6572</v>
      </c>
      <c r="Y795" s="5" t="s">
        <v>6573</v>
      </c>
      <c r="Z795" s="5" t="s">
        <v>6574</v>
      </c>
    </row>
    <row r="796" spans="1:26" ht="15.75">
      <c r="A796" s="5" t="s">
        <v>6575</v>
      </c>
      <c r="B796" s="5" t="s">
        <v>6576</v>
      </c>
      <c r="C796" s="5" t="str">
        <f>LEFT(Table1[[#This Row],[product_name]], 27)</f>
        <v>Logitech C270 Digital HD We</v>
      </c>
      <c r="D796" s="5" t="s">
        <v>6577</v>
      </c>
      <c r="E796" s="5" t="str">
        <f>TRIM(LEFT(Table1[[#This Row],[category]], FIND("|", Table1[[#This Row],[category]]) - 1))</f>
        <v>Computers&amp;Accessories</v>
      </c>
      <c r="F796" s="5" t="str">
        <f>TRIM(MID(Table1[[#This Row],[category]], FIND("|", Table1[[#This Row],[category]]) + 1, FIND("|", Table1[[#This Row],[category]], FIND("|", Table1[[#This Row],[category]]) + 1) - FIND("|", Table1[[#This Row],[category]]) - 1))</f>
        <v>Accessories&amp;Peripherals</v>
      </c>
      <c r="G796"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796" s="6">
        <v>1990</v>
      </c>
      <c r="I796" s="6">
        <v>2595</v>
      </c>
      <c r="J796" s="7">
        <v>0.23</v>
      </c>
      <c r="K796" s="7" t="str">
        <f>IF(Table1[[#This Row],[discount_percentage]]&gt;=50%, "YES", "NO")</f>
        <v>NO</v>
      </c>
      <c r="L796" s="7" t="str">
        <f>IF(Table1[[#This Row],[discount_percentage]]&lt;20%, "&lt;20%", IF(Table1[[#This Row],[discount_percentage]]&lt;=40%, "20%-40%", IF(Table1[[#This Row],[discount_percentage]]&lt;=60%, "41%-60%", IF(Table1[[#This Row],[discount_percentage]]&lt;=80%, "61%-80%", "&gt;80%"))))</f>
        <v>20%-40%</v>
      </c>
      <c r="M796" s="7" t="str">
        <f>IF(Table1[[#This Row],[discounted_price]]&lt;200, "&lt;200", IF(Table1[[#This Row],[discounted_price]]&lt;=500, "200-500", "&gt;500"))</f>
        <v>&gt;500</v>
      </c>
      <c r="N796" s="5">
        <v>4.3</v>
      </c>
      <c r="O796" s="8">
        <v>20398</v>
      </c>
      <c r="P796" s="9" t="str">
        <f>IF(Table1[[#This Row],[rating_count]]&gt;1000, "More than 1000", "Fewer than 1000")</f>
        <v>More than 1000</v>
      </c>
      <c r="Q796" s="8">
        <f>IFERROR( VALUE(Table1[[#This Row],[rating]]) * VALUE((Table1[[#This Row],[rating_count]]/1000)), 0)</f>
        <v>87.711399999999998</v>
      </c>
      <c r="R796" s="6">
        <f>IFERROR( VALUE(Table1[[#This Row],[actual_price]]) * VALUE(Table1[[#This Row],[rating_count]]), 0)</f>
        <v>52932810</v>
      </c>
      <c r="S796" s="5" t="s">
        <v>6578</v>
      </c>
      <c r="T796" s="5" t="s">
        <v>6579</v>
      </c>
      <c r="U796" s="5" t="s">
        <v>6580</v>
      </c>
      <c r="V796" s="5" t="s">
        <v>6581</v>
      </c>
      <c r="W796" s="5" t="s">
        <v>6582</v>
      </c>
      <c r="X796" s="5" t="s">
        <v>13054</v>
      </c>
      <c r="Y796" s="5" t="s">
        <v>6583</v>
      </c>
      <c r="Z796" s="5" t="s">
        <v>6584</v>
      </c>
    </row>
    <row r="797" spans="1:26" ht="15.75">
      <c r="A797" s="5" t="s">
        <v>6585</v>
      </c>
      <c r="B797" s="5" t="s">
        <v>6586</v>
      </c>
      <c r="C797" s="5" t="str">
        <f>LEFT(Table1[[#This Row],[product_name]], 27)</f>
        <v>Portronics MPORT 31 4 Ports</v>
      </c>
      <c r="D797" s="5" t="s">
        <v>6103</v>
      </c>
      <c r="E797" s="5" t="str">
        <f>TRIM(LEFT(Table1[[#This Row],[category]], FIND("|", Table1[[#This Row],[category]]) - 1))</f>
        <v>Computers&amp;Accessories</v>
      </c>
      <c r="F797" s="5" t="str">
        <f>TRIM(MID(Table1[[#This Row],[category]], FIND("|", Table1[[#This Row],[category]]) + 1, FIND("|", Table1[[#This Row],[category]], FIND("|", Table1[[#This Row],[category]]) + 1) - FIND("|", Table1[[#This Row],[category]]) - 1))</f>
        <v>Accessories&amp;Peripherals</v>
      </c>
      <c r="G797" s="5" t="e">
        <f>TRIM(MID(Table1[[#This Row],[category]], FIND("|", Table1[[#This Row],[category]], FIND("|", Table1[[#This Row],[category]]) + 1) + 1, FIND("|", Table1[[#This Row],[category]], FIND("|", Table1[[#This Row],[category]], FIND("|", Table1[[#This Row],[category]]) + 1) + 1) - FIND("|", Table1[[#This Row],[category]], FIND("|", Table1[[#This Row],[category]]) + 1) - 1))</f>
        <v>#VALUE!</v>
      </c>
      <c r="H797" s="5">
        <v>499</v>
      </c>
      <c r="I797" s="6">
        <v>799</v>
      </c>
      <c r="J797" s="7">
        <v>0.38</v>
      </c>
      <c r="K797" s="7" t="str">
        <f>IF(Table1[[#This Row],[discount_percentage]]&gt;=50%, "YES", "NO")</f>
        <v>NO</v>
      </c>
      <c r="L797" s="7" t="str">
        <f>IF(Table1[[#This Row],[discount_percentage]]&lt;20%, "&lt;20%", IF(Table1[[#This Row],[discount_percentage]]&lt;=40%, "20%-40%", IF(Table1[[#This Row],[discount_percentage]]&lt;=60%, "41%-60%", IF(Table1[[#This Row],[discount_percentage]]&lt;=80%, "61%-80%", "&gt;80%"))))</f>
        <v>20%-40%</v>
      </c>
      <c r="M797" s="7" t="str">
        <f>IF(Table1[[#This Row],[discounted_price]]&lt;200, "&lt;200", IF(Table1[[#This Row],[discounted_price]]&lt;=500, "200-500", "&gt;500"))</f>
        <v>200-500</v>
      </c>
      <c r="N797" s="5">
        <v>4.3</v>
      </c>
      <c r="O797" s="8">
        <v>2125</v>
      </c>
      <c r="P797" s="9" t="str">
        <f>IF(Table1[[#This Row],[rating_count]]&gt;1000, "More than 1000", "Fewer than 1000")</f>
        <v>More than 1000</v>
      </c>
      <c r="Q797" s="8">
        <f>IFERROR( VALUE(Table1[[#This Row],[rating]]) * VALUE((Table1[[#This Row],[rating_count]]/1000)), 0)</f>
        <v>9.1374999999999993</v>
      </c>
      <c r="R797" s="6">
        <f>IFERROR( VALUE(Table1[[#This Row],[actual_price]]) * VALUE(Table1[[#This Row],[rating_count]]), 0)</f>
        <v>1697875</v>
      </c>
      <c r="S797" s="5" t="s">
        <v>6587</v>
      </c>
      <c r="T797" s="5" t="s">
        <v>6588</v>
      </c>
      <c r="U797" s="5" t="s">
        <v>6589</v>
      </c>
      <c r="V797" s="5" t="s">
        <v>6590</v>
      </c>
      <c r="W797" s="5" t="s">
        <v>6591</v>
      </c>
      <c r="X797" s="5" t="s">
        <v>6592</v>
      </c>
      <c r="Y797" s="5" t="s">
        <v>6593</v>
      </c>
      <c r="Z797" s="5" t="s">
        <v>6594</v>
      </c>
    </row>
    <row r="798" spans="1:26" ht="15.75">
      <c r="A798" s="5" t="s">
        <v>6595</v>
      </c>
      <c r="B798" s="5" t="s">
        <v>6596</v>
      </c>
      <c r="C798" s="5" t="str">
        <f>LEFT(Table1[[#This Row],[product_name]], 27)</f>
        <v>AirCase Protective Laptop B</v>
      </c>
      <c r="D798" s="5" t="s">
        <v>6200</v>
      </c>
      <c r="E798" s="5" t="str">
        <f>TRIM(LEFT(Table1[[#This Row],[category]], FIND("|", Table1[[#This Row],[category]]) - 1))</f>
        <v>Computers&amp;Accessories</v>
      </c>
      <c r="F798" s="5" t="str">
        <f>TRIM(MID(Table1[[#This Row],[category]], FIND("|", Table1[[#This Row],[category]]) + 1, FIND("|", Table1[[#This Row],[category]], FIND("|", Table1[[#This Row],[category]]) + 1) - FIND("|", Table1[[#This Row],[category]]) - 1))</f>
        <v>Accessories&amp;Peripherals</v>
      </c>
      <c r="G798"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98" s="5">
        <v>449</v>
      </c>
      <c r="I798" s="6">
        <v>999</v>
      </c>
      <c r="J798" s="7">
        <v>0.55000000000000004</v>
      </c>
      <c r="K798" s="7" t="str">
        <f>IF(Table1[[#This Row],[discount_percentage]]&gt;=50%, "YES", "NO")</f>
        <v>YES</v>
      </c>
      <c r="L798" s="7" t="str">
        <f>IF(Table1[[#This Row],[discount_percentage]]&lt;20%, "&lt;20%", IF(Table1[[#This Row],[discount_percentage]]&lt;=40%, "20%-40%", IF(Table1[[#This Row],[discount_percentage]]&lt;=60%, "41%-60%", IF(Table1[[#This Row],[discount_percentage]]&lt;=80%, "61%-80%", "&gt;80%"))))</f>
        <v>41%-60%</v>
      </c>
      <c r="M798" s="7" t="str">
        <f>IF(Table1[[#This Row],[discounted_price]]&lt;200, "&lt;200", IF(Table1[[#This Row],[discounted_price]]&lt;=500, "200-500", "&gt;500"))</f>
        <v>200-500</v>
      </c>
      <c r="N798" s="5">
        <v>4.3</v>
      </c>
      <c r="O798" s="8">
        <v>11330</v>
      </c>
      <c r="P798" s="9" t="str">
        <f>IF(Table1[[#This Row],[rating_count]]&gt;1000, "More than 1000", "Fewer than 1000")</f>
        <v>More than 1000</v>
      </c>
      <c r="Q798" s="8">
        <f>IFERROR( VALUE(Table1[[#This Row],[rating]]) * VALUE((Table1[[#This Row],[rating_count]]/1000)), 0)</f>
        <v>48.719000000000001</v>
      </c>
      <c r="R798" s="6">
        <f>IFERROR( VALUE(Table1[[#This Row],[actual_price]]) * VALUE(Table1[[#This Row],[rating_count]]), 0)</f>
        <v>11318670</v>
      </c>
      <c r="S798" s="5" t="s">
        <v>6597</v>
      </c>
      <c r="T798" s="5" t="s">
        <v>6598</v>
      </c>
      <c r="U798" s="5" t="s">
        <v>6599</v>
      </c>
      <c r="V798" s="5" t="s">
        <v>6600</v>
      </c>
      <c r="W798" s="5" t="s">
        <v>6601</v>
      </c>
      <c r="X798" s="5" t="s">
        <v>6602</v>
      </c>
      <c r="Y798" s="5" t="s">
        <v>6207</v>
      </c>
      <c r="Z798" s="5" t="s">
        <v>6603</v>
      </c>
    </row>
    <row r="799" spans="1:26" ht="15.75">
      <c r="A799" s="5" t="s">
        <v>6604</v>
      </c>
      <c r="B799" s="5" t="s">
        <v>6605</v>
      </c>
      <c r="C799" s="5" t="str">
        <f>LEFT(Table1[[#This Row],[product_name]], 27)</f>
        <v>Zinq Five Fan Cooling Pad a</v>
      </c>
      <c r="D799" s="5" t="s">
        <v>6606</v>
      </c>
      <c r="E799" s="5" t="str">
        <f>TRIM(LEFT(Table1[[#This Row],[category]], FIND("|", Table1[[#This Row],[category]]) - 1))</f>
        <v>Computers&amp;Accessories</v>
      </c>
      <c r="F799" s="5" t="str">
        <f>TRIM(MID(Table1[[#This Row],[category]], FIND("|", Table1[[#This Row],[category]]) + 1, FIND("|", Table1[[#This Row],[category]], FIND("|", Table1[[#This Row],[category]]) + 1) - FIND("|", Table1[[#This Row],[category]]) - 1))</f>
        <v>Accessories&amp;Peripherals</v>
      </c>
      <c r="G799"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99" s="5">
        <v>999</v>
      </c>
      <c r="I799" s="6">
        <v>1999</v>
      </c>
      <c r="J799" s="7">
        <v>0.5</v>
      </c>
      <c r="K799" s="7" t="str">
        <f>IF(Table1[[#This Row],[discount_percentage]]&gt;=50%, "YES", "NO")</f>
        <v>YES</v>
      </c>
      <c r="L799" s="7" t="str">
        <f>IF(Table1[[#This Row],[discount_percentage]]&lt;20%, "&lt;20%", IF(Table1[[#This Row],[discount_percentage]]&lt;=40%, "20%-40%", IF(Table1[[#This Row],[discount_percentage]]&lt;=60%, "41%-60%", IF(Table1[[#This Row],[discount_percentage]]&lt;=80%, "61%-80%", "&gt;80%"))))</f>
        <v>41%-60%</v>
      </c>
      <c r="M799" s="7" t="str">
        <f>IF(Table1[[#This Row],[discounted_price]]&lt;200, "&lt;200", IF(Table1[[#This Row],[discounted_price]]&lt;=500, "200-500", "&gt;500"))</f>
        <v>&gt;500</v>
      </c>
      <c r="N799" s="5">
        <v>4.2</v>
      </c>
      <c r="O799" s="8">
        <v>27441</v>
      </c>
      <c r="P799" s="9" t="str">
        <f>IF(Table1[[#This Row],[rating_count]]&gt;1000, "More than 1000", "Fewer than 1000")</f>
        <v>More than 1000</v>
      </c>
      <c r="Q799" s="8">
        <f>IFERROR( VALUE(Table1[[#This Row],[rating]]) * VALUE((Table1[[#This Row],[rating_count]]/1000)), 0)</f>
        <v>115.2522</v>
      </c>
      <c r="R799" s="6">
        <f>IFERROR( VALUE(Table1[[#This Row],[actual_price]]) * VALUE(Table1[[#This Row],[rating_count]]), 0)</f>
        <v>54854559</v>
      </c>
      <c r="S799" s="5" t="s">
        <v>6607</v>
      </c>
      <c r="T799" s="5" t="s">
        <v>6608</v>
      </c>
      <c r="U799" s="5" t="s">
        <v>6609</v>
      </c>
      <c r="V799" s="5" t="s">
        <v>6610</v>
      </c>
      <c r="W799" s="5" t="s">
        <v>6611</v>
      </c>
      <c r="X799" s="5" t="s">
        <v>6612</v>
      </c>
      <c r="Y799" s="5" t="s">
        <v>6613</v>
      </c>
      <c r="Z799" s="5" t="s">
        <v>6614</v>
      </c>
    </row>
    <row r="800" spans="1:26" ht="15.75">
      <c r="A800" s="5" t="s">
        <v>6615</v>
      </c>
      <c r="B800" s="5" t="s">
        <v>6616</v>
      </c>
      <c r="C800" s="5" t="str">
        <f>LEFT(Table1[[#This Row],[product_name]], 27)</f>
        <v>Gizga Essentials Webcam Cov</v>
      </c>
      <c r="D800" s="5" t="s">
        <v>4450</v>
      </c>
      <c r="E800" s="5" t="str">
        <f>TRIM(LEFT(Table1[[#This Row],[category]], FIND("|", Table1[[#This Row],[category]]) - 1))</f>
        <v>Computers&amp;Accessories</v>
      </c>
      <c r="F800" s="5" t="str">
        <f>TRIM(MID(Table1[[#This Row],[category]], FIND("|", Table1[[#This Row],[category]]) + 1, FIND("|", Table1[[#This Row],[category]], FIND("|", Table1[[#This Row],[category]]) + 1) - FIND("|", Table1[[#This Row],[category]]) - 1))</f>
        <v>Accessories&amp;Peripherals</v>
      </c>
      <c r="G800"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00" s="5">
        <v>69</v>
      </c>
      <c r="I800" s="6">
        <v>299</v>
      </c>
      <c r="J800" s="7">
        <v>0.77</v>
      </c>
      <c r="K800" s="7" t="str">
        <f>IF(Table1[[#This Row],[discount_percentage]]&gt;=50%, "YES", "NO")</f>
        <v>YES</v>
      </c>
      <c r="L800" s="7" t="str">
        <f>IF(Table1[[#This Row],[discount_percentage]]&lt;20%, "&lt;20%", IF(Table1[[#This Row],[discount_percentage]]&lt;=40%, "20%-40%", IF(Table1[[#This Row],[discount_percentage]]&lt;=60%, "41%-60%", IF(Table1[[#This Row],[discount_percentage]]&lt;=80%, "61%-80%", "&gt;80%"))))</f>
        <v>61%-80%</v>
      </c>
      <c r="M800" s="7" t="str">
        <f>IF(Table1[[#This Row],[discounted_price]]&lt;200, "&lt;200", IF(Table1[[#This Row],[discounted_price]]&lt;=500, "200-500", "&gt;500"))</f>
        <v>&lt;200</v>
      </c>
      <c r="N800" s="5">
        <v>4.3</v>
      </c>
      <c r="O800" s="8">
        <v>255</v>
      </c>
      <c r="P800" s="9" t="str">
        <f>IF(Table1[[#This Row],[rating_count]]&gt;1000, "More than 1000", "Fewer than 1000")</f>
        <v>Fewer than 1000</v>
      </c>
      <c r="Q800" s="8">
        <f>IFERROR( VALUE(Table1[[#This Row],[rating]]) * VALUE((Table1[[#This Row],[rating_count]]/1000)), 0)</f>
        <v>1.0965</v>
      </c>
      <c r="R800" s="6">
        <f>IFERROR( VALUE(Table1[[#This Row],[actual_price]]) * VALUE(Table1[[#This Row],[rating_count]]), 0)</f>
        <v>76245</v>
      </c>
      <c r="S800" s="5" t="s">
        <v>6617</v>
      </c>
      <c r="T800" s="5" t="s">
        <v>6618</v>
      </c>
      <c r="U800" s="5" t="s">
        <v>6619</v>
      </c>
      <c r="V800" s="5" t="s">
        <v>6620</v>
      </c>
      <c r="W800" s="5" t="s">
        <v>6621</v>
      </c>
      <c r="X800" s="5" t="s">
        <v>6622</v>
      </c>
      <c r="Y800" s="5" t="s">
        <v>6623</v>
      </c>
      <c r="Z800" s="5" t="s">
        <v>6624</v>
      </c>
    </row>
    <row r="801" spans="1:26" ht="15.75">
      <c r="A801" s="5" t="s">
        <v>6625</v>
      </c>
      <c r="B801" s="5" t="s">
        <v>6626</v>
      </c>
      <c r="C801" s="5" t="str">
        <f>LEFT(Table1[[#This Row],[product_name]], 27)</f>
        <v>HP Z3700 Wireless Optical M</v>
      </c>
      <c r="D801" s="5" t="s">
        <v>4845</v>
      </c>
      <c r="E801" s="5" t="str">
        <f>TRIM(LEFT(Table1[[#This Row],[category]], FIND("|", Table1[[#This Row],[category]]) - 1))</f>
        <v>Computers&amp;Accessories</v>
      </c>
      <c r="F801" s="5" t="str">
        <f>TRIM(MID(Table1[[#This Row],[category]], FIND("|", Table1[[#This Row],[category]]) + 1, FIND("|", Table1[[#This Row],[category]], FIND("|", Table1[[#This Row],[category]]) + 1) - FIND("|", Table1[[#This Row],[category]]) - 1))</f>
        <v>Accessories&amp;Peripherals</v>
      </c>
      <c r="G80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01" s="5">
        <v>899</v>
      </c>
      <c r="I801" s="6">
        <v>1499</v>
      </c>
      <c r="J801" s="7">
        <v>0.4</v>
      </c>
      <c r="K801" s="7" t="str">
        <f>IF(Table1[[#This Row],[discount_percentage]]&gt;=50%, "YES", "NO")</f>
        <v>NO</v>
      </c>
      <c r="L801" s="7" t="str">
        <f>IF(Table1[[#This Row],[discount_percentage]]&lt;20%, "&lt;20%", IF(Table1[[#This Row],[discount_percentage]]&lt;=40%, "20%-40%", IF(Table1[[#This Row],[discount_percentage]]&lt;=60%, "41%-60%", IF(Table1[[#This Row],[discount_percentage]]&lt;=80%, "61%-80%", "&gt;80%"))))</f>
        <v>20%-40%</v>
      </c>
      <c r="M801" s="7" t="str">
        <f>IF(Table1[[#This Row],[discounted_price]]&lt;200, "&lt;200", IF(Table1[[#This Row],[discounted_price]]&lt;=500, "200-500", "&gt;500"))</f>
        <v>&gt;500</v>
      </c>
      <c r="N801" s="5">
        <v>4.2</v>
      </c>
      <c r="O801" s="8">
        <v>23174</v>
      </c>
      <c r="P801" s="9" t="str">
        <f>IF(Table1[[#This Row],[rating_count]]&gt;1000, "More than 1000", "Fewer than 1000")</f>
        <v>More than 1000</v>
      </c>
      <c r="Q801" s="8">
        <f>IFERROR( VALUE(Table1[[#This Row],[rating]]) * VALUE((Table1[[#This Row],[rating_count]]/1000)), 0)</f>
        <v>97.330799999999996</v>
      </c>
      <c r="R801" s="6">
        <f>IFERROR( VALUE(Table1[[#This Row],[actual_price]]) * VALUE(Table1[[#This Row],[rating_count]]), 0)</f>
        <v>34737826</v>
      </c>
      <c r="S801" s="5" t="s">
        <v>6627</v>
      </c>
      <c r="T801" s="5" t="s">
        <v>6628</v>
      </c>
      <c r="U801" s="5" t="s">
        <v>6629</v>
      </c>
      <c r="V801" s="5" t="s">
        <v>6630</v>
      </c>
      <c r="W801" s="5" t="s">
        <v>6631</v>
      </c>
      <c r="X801" s="5" t="s">
        <v>6632</v>
      </c>
      <c r="Y801" s="5" t="s">
        <v>6633</v>
      </c>
      <c r="Z801" s="5" t="s">
        <v>6634</v>
      </c>
    </row>
    <row r="802" spans="1:26" ht="15.75">
      <c r="A802" s="5" t="s">
        <v>6635</v>
      </c>
      <c r="B802" s="5" t="s">
        <v>6636</v>
      </c>
      <c r="C802" s="5" t="str">
        <f>LEFT(Table1[[#This Row],[product_name]], 27)</f>
        <v>MAONO AU-400 Lavalier Auxil</v>
      </c>
      <c r="D802" s="5" t="s">
        <v>5034</v>
      </c>
      <c r="E802" s="5" t="str">
        <f>TRIM(LEFT(Table1[[#This Row],[category]], FIND("|", Table1[[#This Row],[category]]) - 1))</f>
        <v>MusicalInstruments</v>
      </c>
      <c r="F802" s="5" t="str">
        <f>TRIM(MID(Table1[[#This Row],[category]], FIND("|", Table1[[#This Row],[category]]) + 1, FIND("|", Table1[[#This Row],[category]], FIND("|", Table1[[#This Row],[category]]) + 1) - FIND("|", Table1[[#This Row],[category]]) - 1))</f>
        <v>Microphones</v>
      </c>
      <c r="G802" s="5" t="e">
        <f>TRIM(MID(Table1[[#This Row],[category]], FIND("|", Table1[[#This Row],[category]], FIND("|", Table1[[#This Row],[category]]) + 1) + 1, FIND("|", Table1[[#This Row],[category]], FIND("|", Table1[[#This Row],[category]], FIND("|", Table1[[#This Row],[category]]) + 1) + 1) - FIND("|", Table1[[#This Row],[category]], FIND("|", Table1[[#This Row],[category]]) + 1) - 1))</f>
        <v>#VALUE!</v>
      </c>
      <c r="H802" s="5">
        <v>478</v>
      </c>
      <c r="I802" s="6">
        <v>699</v>
      </c>
      <c r="J802" s="7">
        <v>0.32</v>
      </c>
      <c r="K802" s="7" t="str">
        <f>IF(Table1[[#This Row],[discount_percentage]]&gt;=50%, "YES", "NO")</f>
        <v>NO</v>
      </c>
      <c r="L802" s="7" t="str">
        <f>IF(Table1[[#This Row],[discount_percentage]]&lt;20%, "&lt;20%", IF(Table1[[#This Row],[discount_percentage]]&lt;=40%, "20%-40%", IF(Table1[[#This Row],[discount_percentage]]&lt;=60%, "41%-60%", IF(Table1[[#This Row],[discount_percentage]]&lt;=80%, "61%-80%", "&gt;80%"))))</f>
        <v>20%-40%</v>
      </c>
      <c r="M802" s="7" t="str">
        <f>IF(Table1[[#This Row],[discounted_price]]&lt;200, "&lt;200", IF(Table1[[#This Row],[discounted_price]]&lt;=500, "200-500", "&gt;500"))</f>
        <v>200-500</v>
      </c>
      <c r="N802" s="5">
        <v>3.8</v>
      </c>
      <c r="O802" s="8">
        <v>20218</v>
      </c>
      <c r="P802" s="9" t="str">
        <f>IF(Table1[[#This Row],[rating_count]]&gt;1000, "More than 1000", "Fewer than 1000")</f>
        <v>More than 1000</v>
      </c>
      <c r="Q802" s="8">
        <f>IFERROR( VALUE(Table1[[#This Row],[rating]]) * VALUE((Table1[[#This Row],[rating_count]]/1000)), 0)</f>
        <v>76.828400000000002</v>
      </c>
      <c r="R802" s="6">
        <f>IFERROR( VALUE(Table1[[#This Row],[actual_price]]) * VALUE(Table1[[#This Row],[rating_count]]), 0)</f>
        <v>14132382</v>
      </c>
      <c r="S802" s="5" t="s">
        <v>6637</v>
      </c>
      <c r="T802" s="5" t="s">
        <v>6638</v>
      </c>
      <c r="U802" s="5" t="s">
        <v>6639</v>
      </c>
      <c r="V802" s="5" t="s">
        <v>6640</v>
      </c>
      <c r="W802" s="5" t="s">
        <v>6641</v>
      </c>
      <c r="X802" s="5" t="s">
        <v>6642</v>
      </c>
      <c r="Y802" s="5" t="s">
        <v>6643</v>
      </c>
      <c r="Z802" s="5" t="s">
        <v>6644</v>
      </c>
    </row>
    <row r="803" spans="1:26" ht="15.75">
      <c r="A803" s="5" t="s">
        <v>6645</v>
      </c>
      <c r="B803" s="5" t="s">
        <v>6646</v>
      </c>
      <c r="C803" s="5" t="str">
        <f>LEFT(Table1[[#This Row],[product_name]], 27)</f>
        <v>TABLE MAGIC Multipurpose La</v>
      </c>
      <c r="D803" s="5" t="s">
        <v>6647</v>
      </c>
      <c r="E803" s="5" t="str">
        <f>TRIM(LEFT(Table1[[#This Row],[category]], FIND("|", Table1[[#This Row],[category]]) - 1))</f>
        <v>Computers&amp;Accessories</v>
      </c>
      <c r="F803" s="5" t="str">
        <f>TRIM(MID(Table1[[#This Row],[category]], FIND("|", Table1[[#This Row],[category]]) + 1, FIND("|", Table1[[#This Row],[category]], FIND("|", Table1[[#This Row],[category]]) + 1) - FIND("|", Table1[[#This Row],[category]]) - 1))</f>
        <v>Accessories&amp;Peripherals</v>
      </c>
      <c r="G803" s="5" t="e">
        <f>TRIM(MID(Table1[[#This Row],[category]], FIND("|", Table1[[#This Row],[category]], FIND("|", Table1[[#This Row],[category]]) + 1) + 1, FIND("|", Table1[[#This Row],[category]], FIND("|", Table1[[#This Row],[category]], FIND("|", Table1[[#This Row],[category]]) + 1) + 1) - FIND("|", Table1[[#This Row],[category]], FIND("|", Table1[[#This Row],[category]]) + 1) - 1))</f>
        <v>#VALUE!</v>
      </c>
      <c r="H803" s="6">
        <v>1399</v>
      </c>
      <c r="I803" s="6">
        <v>2490</v>
      </c>
      <c r="J803" s="7">
        <v>0.44</v>
      </c>
      <c r="K803" s="7" t="str">
        <f>IF(Table1[[#This Row],[discount_percentage]]&gt;=50%, "YES", "NO")</f>
        <v>NO</v>
      </c>
      <c r="L803" s="7" t="str">
        <f>IF(Table1[[#This Row],[discount_percentage]]&lt;20%, "&lt;20%", IF(Table1[[#This Row],[discount_percentage]]&lt;=40%, "20%-40%", IF(Table1[[#This Row],[discount_percentage]]&lt;=60%, "41%-60%", IF(Table1[[#This Row],[discount_percentage]]&lt;=80%, "61%-80%", "&gt;80%"))))</f>
        <v>41%-60%</v>
      </c>
      <c r="M803" s="7" t="str">
        <f>IF(Table1[[#This Row],[discounted_price]]&lt;200, "&lt;200", IF(Table1[[#This Row],[discounted_price]]&lt;=500, "200-500", "&gt;500"))</f>
        <v>&gt;500</v>
      </c>
      <c r="N803" s="5">
        <v>4.3</v>
      </c>
      <c r="O803" s="8">
        <v>11074</v>
      </c>
      <c r="P803" s="9" t="str">
        <f>IF(Table1[[#This Row],[rating_count]]&gt;1000, "More than 1000", "Fewer than 1000")</f>
        <v>More than 1000</v>
      </c>
      <c r="Q803" s="8">
        <f>IFERROR( VALUE(Table1[[#This Row],[rating]]) * VALUE((Table1[[#This Row],[rating_count]]/1000)), 0)</f>
        <v>47.618199999999995</v>
      </c>
      <c r="R803" s="6">
        <f>IFERROR( VALUE(Table1[[#This Row],[actual_price]]) * VALUE(Table1[[#This Row],[rating_count]]), 0)</f>
        <v>27574260</v>
      </c>
      <c r="S803" s="5" t="s">
        <v>6648</v>
      </c>
      <c r="T803" s="5" t="s">
        <v>6649</v>
      </c>
      <c r="U803" s="5" t="s">
        <v>6650</v>
      </c>
      <c r="V803" s="5" t="s">
        <v>6651</v>
      </c>
      <c r="W803" s="5" t="s">
        <v>6652</v>
      </c>
      <c r="X803" s="5" t="s">
        <v>6653</v>
      </c>
      <c r="Y803" s="5" t="s">
        <v>6654</v>
      </c>
      <c r="Z803" s="5" t="s">
        <v>6655</v>
      </c>
    </row>
    <row r="804" spans="1:26" ht="15.75">
      <c r="A804" s="5" t="s">
        <v>302</v>
      </c>
      <c r="B804" s="5" t="s">
        <v>303</v>
      </c>
      <c r="C804" s="5" t="str">
        <f>LEFT(Table1[[#This Row],[product_name]], 27)</f>
        <v>AmazonBasics USB 2.0 - A-Ma</v>
      </c>
      <c r="D804" s="5" t="s">
        <v>18</v>
      </c>
      <c r="E804" s="5" t="str">
        <f>TRIM(LEFT(Table1[[#This Row],[category]], FIND("|", Table1[[#This Row],[category]]) - 1))</f>
        <v>Computers&amp;Accessories</v>
      </c>
      <c r="F804" s="5" t="str">
        <f>TRIM(MID(Table1[[#This Row],[category]], FIND("|", Table1[[#This Row],[category]]) + 1, FIND("|", Table1[[#This Row],[category]], FIND("|", Table1[[#This Row],[category]]) + 1) - FIND("|", Table1[[#This Row],[category]]) - 1))</f>
        <v>Accessories&amp;Peripherals</v>
      </c>
      <c r="G80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04" s="5">
        <v>199</v>
      </c>
      <c r="I804" s="6">
        <v>750</v>
      </c>
      <c r="J804" s="7">
        <v>0.73</v>
      </c>
      <c r="K804" s="7" t="str">
        <f>IF(Table1[[#This Row],[discount_percentage]]&gt;=50%, "YES", "NO")</f>
        <v>YES</v>
      </c>
      <c r="L804" s="7" t="str">
        <f>IF(Table1[[#This Row],[discount_percentage]]&lt;20%, "&lt;20%", IF(Table1[[#This Row],[discount_percentage]]&lt;=40%, "20%-40%", IF(Table1[[#This Row],[discount_percentage]]&lt;=60%, "41%-60%", IF(Table1[[#This Row],[discount_percentage]]&lt;=80%, "61%-80%", "&gt;80%"))))</f>
        <v>61%-80%</v>
      </c>
      <c r="M804" s="7" t="str">
        <f>IF(Table1[[#This Row],[discounted_price]]&lt;200, "&lt;200", IF(Table1[[#This Row],[discounted_price]]&lt;=500, "200-500", "&gt;500"))</f>
        <v>&lt;200</v>
      </c>
      <c r="N804" s="5">
        <v>4.5</v>
      </c>
      <c r="O804" s="8">
        <v>74976</v>
      </c>
      <c r="P804" s="9" t="str">
        <f>IF(Table1[[#This Row],[rating_count]]&gt;1000, "More than 1000", "Fewer than 1000")</f>
        <v>More than 1000</v>
      </c>
      <c r="Q804" s="8">
        <f>IFERROR( VALUE(Table1[[#This Row],[rating]]) * VALUE((Table1[[#This Row],[rating_count]]/1000)), 0)</f>
        <v>337.392</v>
      </c>
      <c r="R804" s="6">
        <f>IFERROR( VALUE(Table1[[#This Row],[actual_price]]) * VALUE(Table1[[#This Row],[rating_count]]), 0)</f>
        <v>56232000</v>
      </c>
      <c r="S804" s="5" t="s">
        <v>304</v>
      </c>
      <c r="T804" s="5" t="s">
        <v>305</v>
      </c>
      <c r="U804" s="5" t="s">
        <v>306</v>
      </c>
      <c r="V804" s="5" t="s">
        <v>307</v>
      </c>
      <c r="W804" s="5" t="s">
        <v>308</v>
      </c>
      <c r="X804" s="5" t="s">
        <v>309</v>
      </c>
      <c r="Y804" s="5" t="s">
        <v>6656</v>
      </c>
      <c r="Z804" s="5" t="s">
        <v>6657</v>
      </c>
    </row>
    <row r="805" spans="1:26" ht="15.75">
      <c r="A805" s="5" t="s">
        <v>6658</v>
      </c>
      <c r="B805" s="5" t="s">
        <v>6659</v>
      </c>
      <c r="C805" s="5" t="str">
        <f>LEFT(Table1[[#This Row],[product_name]], 27)</f>
        <v>GIZGA Essentials Portable T</v>
      </c>
      <c r="D805" s="5" t="s">
        <v>6660</v>
      </c>
      <c r="E805" s="5" t="str">
        <f>TRIM(LEFT(Table1[[#This Row],[category]], FIND("|", Table1[[#This Row],[category]]) - 1))</f>
        <v>Computers&amp;Accessories</v>
      </c>
      <c r="F805" s="5" t="str">
        <f>TRIM(MID(Table1[[#This Row],[category]], FIND("|", Table1[[#This Row],[category]]) + 1, FIND("|", Table1[[#This Row],[category]], FIND("|", Table1[[#This Row],[category]]) + 1) - FIND("|", Table1[[#This Row],[category]]) - 1))</f>
        <v>Accessories&amp;Peripherals</v>
      </c>
      <c r="G805"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805" s="5">
        <v>149</v>
      </c>
      <c r="I805" s="6">
        <v>499</v>
      </c>
      <c r="J805" s="7">
        <v>0.7</v>
      </c>
      <c r="K805" s="7" t="str">
        <f>IF(Table1[[#This Row],[discount_percentage]]&gt;=50%, "YES", "NO")</f>
        <v>YES</v>
      </c>
      <c r="L805" s="7" t="str">
        <f>IF(Table1[[#This Row],[discount_percentage]]&lt;20%, "&lt;20%", IF(Table1[[#This Row],[discount_percentage]]&lt;=40%, "20%-40%", IF(Table1[[#This Row],[discount_percentage]]&lt;=60%, "41%-60%", IF(Table1[[#This Row],[discount_percentage]]&lt;=80%, "61%-80%", "&gt;80%"))))</f>
        <v>61%-80%</v>
      </c>
      <c r="M805" s="7" t="str">
        <f>IF(Table1[[#This Row],[discounted_price]]&lt;200, "&lt;200", IF(Table1[[#This Row],[discounted_price]]&lt;=500, "200-500", "&gt;500"))</f>
        <v>&lt;200</v>
      </c>
      <c r="N805" s="5">
        <v>4.0999999999999996</v>
      </c>
      <c r="O805" s="8">
        <v>25607</v>
      </c>
      <c r="P805" s="9" t="str">
        <f>IF(Table1[[#This Row],[rating_count]]&gt;1000, "More than 1000", "Fewer than 1000")</f>
        <v>More than 1000</v>
      </c>
      <c r="Q805" s="8">
        <f>IFERROR( VALUE(Table1[[#This Row],[rating]]) * VALUE((Table1[[#This Row],[rating_count]]/1000)), 0)</f>
        <v>104.98869999999999</v>
      </c>
      <c r="R805" s="6">
        <f>IFERROR( VALUE(Table1[[#This Row],[actual_price]]) * VALUE(Table1[[#This Row],[rating_count]]), 0)</f>
        <v>12777893</v>
      </c>
      <c r="S805" s="5" t="s">
        <v>6661</v>
      </c>
      <c r="T805" s="5" t="s">
        <v>6662</v>
      </c>
      <c r="U805" s="5" t="s">
        <v>6663</v>
      </c>
      <c r="V805" s="5" t="s">
        <v>6664</v>
      </c>
      <c r="W805" s="5" t="s">
        <v>6665</v>
      </c>
      <c r="X805" s="5" t="s">
        <v>6666</v>
      </c>
      <c r="Y805" s="5" t="s">
        <v>6667</v>
      </c>
      <c r="Z805" s="5" t="s">
        <v>6668</v>
      </c>
    </row>
    <row r="806" spans="1:26" ht="15.75">
      <c r="A806" s="5" t="s">
        <v>6669</v>
      </c>
      <c r="B806" s="5" t="s">
        <v>6670</v>
      </c>
      <c r="C806" s="5" t="str">
        <f>LEFT(Table1[[#This Row],[product_name]], 27)</f>
        <v>boAt Stone 650 10W Bluetoot</v>
      </c>
      <c r="D806" s="5" t="s">
        <v>5515</v>
      </c>
      <c r="E806" s="5" t="str">
        <f>TRIM(LEFT(Table1[[#This Row],[category]], FIND("|", Table1[[#This Row],[category]]) - 1))</f>
        <v>Electronics</v>
      </c>
      <c r="F806" s="5" t="str">
        <f>TRIM(MID(Table1[[#This Row],[category]], FIND("|", Table1[[#This Row],[category]]) + 1, FIND("|", Table1[[#This Row],[category]], FIND("|", Table1[[#This Row],[category]]) + 1) - FIND("|", Table1[[#This Row],[category]]) - 1))</f>
        <v>HomeAudio</v>
      </c>
      <c r="G806" s="5" t="str">
        <f>TRIM(MID(Table1[[#This Row],[category]], FIND("|", Table1[[#This Row],[category]], FIND("|", Table1[[#This Row],[category]]) + 1) + 1, FIND("|", Table1[[#This Row],[category]], FIND("|", Table1[[#This Row],[category]], FIND("|", Table1[[#This Row],[category]]) + 1) + 1) - FIND("|", Table1[[#This Row],[category]], FIND("|", Table1[[#This Row],[category]]) + 1) - 1))</f>
        <v>Speakers</v>
      </c>
      <c r="H806" s="6">
        <v>1799</v>
      </c>
      <c r="I806" s="6">
        <v>4990</v>
      </c>
      <c r="J806" s="7">
        <v>0.64</v>
      </c>
      <c r="K806" s="7" t="str">
        <f>IF(Table1[[#This Row],[discount_percentage]]&gt;=50%, "YES", "NO")</f>
        <v>YES</v>
      </c>
      <c r="L806" s="7" t="str">
        <f>IF(Table1[[#This Row],[discount_percentage]]&lt;20%, "&lt;20%", IF(Table1[[#This Row],[discount_percentage]]&lt;=40%, "20%-40%", IF(Table1[[#This Row],[discount_percentage]]&lt;=60%, "41%-60%", IF(Table1[[#This Row],[discount_percentage]]&lt;=80%, "61%-80%", "&gt;80%"))))</f>
        <v>61%-80%</v>
      </c>
      <c r="M806" s="7" t="str">
        <f>IF(Table1[[#This Row],[discounted_price]]&lt;200, "&lt;200", IF(Table1[[#This Row],[discounted_price]]&lt;=500, "200-500", "&gt;500"))</f>
        <v>&gt;500</v>
      </c>
      <c r="N806" s="5">
        <v>4.2</v>
      </c>
      <c r="O806" s="8">
        <v>41226</v>
      </c>
      <c r="P806" s="9" t="str">
        <f>IF(Table1[[#This Row],[rating_count]]&gt;1000, "More than 1000", "Fewer than 1000")</f>
        <v>More than 1000</v>
      </c>
      <c r="Q806" s="8">
        <f>IFERROR( VALUE(Table1[[#This Row],[rating]]) * VALUE((Table1[[#This Row],[rating_count]]/1000)), 0)</f>
        <v>173.14920000000001</v>
      </c>
      <c r="R806" s="6">
        <f>IFERROR( VALUE(Table1[[#This Row],[actual_price]]) * VALUE(Table1[[#This Row],[rating_count]]), 0)</f>
        <v>205717740</v>
      </c>
      <c r="S806" s="5" t="s">
        <v>6671</v>
      </c>
      <c r="T806" s="5" t="s">
        <v>6672</v>
      </c>
      <c r="U806" s="5" t="s">
        <v>6673</v>
      </c>
      <c r="V806" s="5" t="s">
        <v>6674</v>
      </c>
      <c r="W806" s="5" t="s">
        <v>6675</v>
      </c>
      <c r="X806" s="5" t="s">
        <v>6676</v>
      </c>
      <c r="Y806" s="5" t="s">
        <v>6677</v>
      </c>
      <c r="Z806" s="5" t="s">
        <v>6678</v>
      </c>
    </row>
    <row r="807" spans="1:26" ht="15.75">
      <c r="A807" s="5" t="s">
        <v>6679</v>
      </c>
      <c r="B807" s="5" t="s">
        <v>6680</v>
      </c>
      <c r="C807" s="5" t="str">
        <f>LEFT(Table1[[#This Row],[product_name]], 27)</f>
        <v>ESnipe Mart Worldwide Trave</v>
      </c>
      <c r="D807" s="5" t="s">
        <v>6681</v>
      </c>
      <c r="E807" s="5" t="str">
        <f>TRIM(LEFT(Table1[[#This Row],[category]], FIND("|", Table1[[#This Row],[category]]) - 1))</f>
        <v>HomeImprovement</v>
      </c>
      <c r="F807" s="5" t="str">
        <f>TRIM(MID(Table1[[#This Row],[category]], FIND("|", Table1[[#This Row],[category]]) + 1, FIND("|", Table1[[#This Row],[category]], FIND("|", Table1[[#This Row],[category]]) + 1) - FIND("|", Table1[[#This Row],[category]]) - 1))</f>
        <v>Electrical</v>
      </c>
      <c r="G807" s="5" t="e">
        <f>TRIM(MID(Table1[[#This Row],[category]], FIND("|", Table1[[#This Row],[category]], FIND("|", Table1[[#This Row],[category]]) + 1) + 1, FIND("|", Table1[[#This Row],[category]], FIND("|", Table1[[#This Row],[category]], FIND("|", Table1[[#This Row],[category]]) + 1) + 1) - FIND("|", Table1[[#This Row],[category]], FIND("|", Table1[[#This Row],[category]]) + 1) - 1))</f>
        <v>#VALUE!</v>
      </c>
      <c r="H807" s="5">
        <v>425</v>
      </c>
      <c r="I807" s="6">
        <v>999</v>
      </c>
      <c r="J807" s="7">
        <v>0.56999999999999995</v>
      </c>
      <c r="K807" s="7" t="str">
        <f>IF(Table1[[#This Row],[discount_percentage]]&gt;=50%, "YES", "NO")</f>
        <v>YES</v>
      </c>
      <c r="L807" s="7" t="str">
        <f>IF(Table1[[#This Row],[discount_percentage]]&lt;20%, "&lt;20%", IF(Table1[[#This Row],[discount_percentage]]&lt;=40%, "20%-40%", IF(Table1[[#This Row],[discount_percentage]]&lt;=60%, "41%-60%", IF(Table1[[#This Row],[discount_percentage]]&lt;=80%, "61%-80%", "&gt;80%"))))</f>
        <v>41%-60%</v>
      </c>
      <c r="M807" s="7" t="str">
        <f>IF(Table1[[#This Row],[discounted_price]]&lt;200, "&lt;200", IF(Table1[[#This Row],[discounted_price]]&lt;=500, "200-500", "&gt;500"))</f>
        <v>200-500</v>
      </c>
      <c r="N807" s="5">
        <v>4</v>
      </c>
      <c r="O807" s="8">
        <v>2581</v>
      </c>
      <c r="P807" s="9" t="str">
        <f>IF(Table1[[#This Row],[rating_count]]&gt;1000, "More than 1000", "Fewer than 1000")</f>
        <v>More than 1000</v>
      </c>
      <c r="Q807" s="8">
        <f>IFERROR( VALUE(Table1[[#This Row],[rating]]) * VALUE((Table1[[#This Row],[rating_count]]/1000)), 0)</f>
        <v>10.324</v>
      </c>
      <c r="R807" s="6">
        <f>IFERROR( VALUE(Table1[[#This Row],[actual_price]]) * VALUE(Table1[[#This Row],[rating_count]]), 0)</f>
        <v>2578419</v>
      </c>
      <c r="S807" s="5" t="s">
        <v>6682</v>
      </c>
      <c r="T807" s="5" t="s">
        <v>6683</v>
      </c>
      <c r="U807" s="5" t="s">
        <v>6684</v>
      </c>
      <c r="V807" s="5" t="s">
        <v>6685</v>
      </c>
      <c r="W807" s="5" t="s">
        <v>6686</v>
      </c>
      <c r="X807" s="5" t="s">
        <v>6687</v>
      </c>
      <c r="Y807" s="5" t="s">
        <v>6688</v>
      </c>
      <c r="Z807" s="5" t="s">
        <v>6689</v>
      </c>
    </row>
    <row r="808" spans="1:26" ht="15.75">
      <c r="A808" s="5" t="s">
        <v>6690</v>
      </c>
      <c r="B808" s="5" t="s">
        <v>6691</v>
      </c>
      <c r="C808" s="5" t="str">
        <f>LEFT(Table1[[#This Row],[product_name]], 27)</f>
        <v>boAt Stone 180 5W Bluetooth</v>
      </c>
      <c r="D808" s="5" t="s">
        <v>6189</v>
      </c>
      <c r="E808" s="5" t="str">
        <f>TRIM(LEFT(Table1[[#This Row],[category]], FIND("|", Table1[[#This Row],[category]]) - 1))</f>
        <v>Electronics</v>
      </c>
      <c r="F808" s="5" t="str">
        <f>TRIM(MID(Table1[[#This Row],[category]], FIND("|", Table1[[#This Row],[category]]) + 1, FIND("|", Table1[[#This Row],[category]], FIND("|", Table1[[#This Row],[category]]) + 1) - FIND("|", Table1[[#This Row],[category]]) - 1))</f>
        <v>HomeAudio</v>
      </c>
      <c r="G808" s="5" t="str">
        <f>TRIM(MID(Table1[[#This Row],[category]], FIND("|", Table1[[#This Row],[category]], FIND("|", Table1[[#This Row],[category]]) + 1) + 1, FIND("|", Table1[[#This Row],[category]], FIND("|", Table1[[#This Row],[category]], FIND("|", Table1[[#This Row],[category]]) + 1) + 1) - FIND("|", Table1[[#This Row],[category]], FIND("|", Table1[[#This Row],[category]]) + 1) - 1))</f>
        <v>Speakers</v>
      </c>
      <c r="H808" s="5">
        <v>999</v>
      </c>
      <c r="I808" s="6">
        <v>2490</v>
      </c>
      <c r="J808" s="7">
        <v>0.6</v>
      </c>
      <c r="K808" s="7" t="str">
        <f>IF(Table1[[#This Row],[discount_percentage]]&gt;=50%, "YES", "NO")</f>
        <v>YES</v>
      </c>
      <c r="L808" s="7" t="str">
        <f>IF(Table1[[#This Row],[discount_percentage]]&lt;20%, "&lt;20%", IF(Table1[[#This Row],[discount_percentage]]&lt;=40%, "20%-40%", IF(Table1[[#This Row],[discount_percentage]]&lt;=60%, "41%-60%", IF(Table1[[#This Row],[discount_percentage]]&lt;=80%, "61%-80%", "&gt;80%"))))</f>
        <v>41%-60%</v>
      </c>
      <c r="M808" s="7" t="str">
        <f>IF(Table1[[#This Row],[discounted_price]]&lt;200, "&lt;200", IF(Table1[[#This Row],[discounted_price]]&lt;=500, "200-500", "&gt;500"))</f>
        <v>&gt;500</v>
      </c>
      <c r="N808" s="5">
        <v>4.0999999999999996</v>
      </c>
      <c r="O808" s="8">
        <v>18331</v>
      </c>
      <c r="P808" s="9" t="str">
        <f>IF(Table1[[#This Row],[rating_count]]&gt;1000, "More than 1000", "Fewer than 1000")</f>
        <v>More than 1000</v>
      </c>
      <c r="Q808" s="8">
        <f>IFERROR( VALUE(Table1[[#This Row],[rating]]) * VALUE((Table1[[#This Row],[rating_count]]/1000)), 0)</f>
        <v>75.157099999999986</v>
      </c>
      <c r="R808" s="6">
        <f>IFERROR( VALUE(Table1[[#This Row],[actual_price]]) * VALUE(Table1[[#This Row],[rating_count]]), 0)</f>
        <v>45644190</v>
      </c>
      <c r="S808" s="5" t="s">
        <v>6692</v>
      </c>
      <c r="T808" s="5" t="s">
        <v>6693</v>
      </c>
      <c r="U808" s="5" t="s">
        <v>6694</v>
      </c>
      <c r="V808" s="5" t="s">
        <v>6695</v>
      </c>
      <c r="W808" s="5" t="s">
        <v>6696</v>
      </c>
      <c r="X808" s="5" t="s">
        <v>6697</v>
      </c>
      <c r="Y808" s="5" t="s">
        <v>6698</v>
      </c>
      <c r="Z808" s="5" t="s">
        <v>6699</v>
      </c>
    </row>
    <row r="809" spans="1:26" ht="15.75">
      <c r="A809" s="5" t="s">
        <v>6700</v>
      </c>
      <c r="B809" s="5" t="s">
        <v>6701</v>
      </c>
      <c r="C809" s="5" t="str">
        <f>LEFT(Table1[[#This Row],[product_name]], 27)</f>
        <v>Portronics Ruffpad 8.5M Mul</v>
      </c>
      <c r="D809" s="5" t="s">
        <v>4856</v>
      </c>
      <c r="E809" s="5" t="str">
        <f>TRIM(LEFT(Table1[[#This Row],[category]], FIND("|", Table1[[#This Row],[category]]) - 1))</f>
        <v>Computers&amp;Accessories</v>
      </c>
      <c r="F809" s="5" t="str">
        <f>TRIM(MID(Table1[[#This Row],[category]], FIND("|", Table1[[#This Row],[category]]) + 1, FIND("|", Table1[[#This Row],[category]], FIND("|", Table1[[#This Row],[category]]) + 1) - FIND("|", Table1[[#This Row],[category]]) - 1))</f>
        <v>Accessories&amp;Peripherals</v>
      </c>
      <c r="G809"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09" s="5">
        <v>378</v>
      </c>
      <c r="I809" s="6">
        <v>999</v>
      </c>
      <c r="J809" s="7">
        <v>0.62</v>
      </c>
      <c r="K809" s="7" t="str">
        <f>IF(Table1[[#This Row],[discount_percentage]]&gt;=50%, "YES", "NO")</f>
        <v>YES</v>
      </c>
      <c r="L809" s="7" t="str">
        <f>IF(Table1[[#This Row],[discount_percentage]]&lt;20%, "&lt;20%", IF(Table1[[#This Row],[discount_percentage]]&lt;=40%, "20%-40%", IF(Table1[[#This Row],[discount_percentage]]&lt;=60%, "41%-60%", IF(Table1[[#This Row],[discount_percentage]]&lt;=80%, "61%-80%", "&gt;80%"))))</f>
        <v>61%-80%</v>
      </c>
      <c r="M809" s="7" t="str">
        <f>IF(Table1[[#This Row],[discounted_price]]&lt;200, "&lt;200", IF(Table1[[#This Row],[discounted_price]]&lt;=500, "200-500", "&gt;500"))</f>
        <v>200-500</v>
      </c>
      <c r="N809" s="5">
        <v>4.0999999999999996</v>
      </c>
      <c r="O809" s="8">
        <v>1779</v>
      </c>
      <c r="P809" s="9" t="str">
        <f>IF(Table1[[#This Row],[rating_count]]&gt;1000, "More than 1000", "Fewer than 1000")</f>
        <v>More than 1000</v>
      </c>
      <c r="Q809" s="8">
        <f>IFERROR( VALUE(Table1[[#This Row],[rating]]) * VALUE((Table1[[#This Row],[rating_count]]/1000)), 0)</f>
        <v>7.2938999999999989</v>
      </c>
      <c r="R809" s="6">
        <f>IFERROR( VALUE(Table1[[#This Row],[actual_price]]) * VALUE(Table1[[#This Row],[rating_count]]), 0)</f>
        <v>1777221</v>
      </c>
      <c r="S809" s="5" t="s">
        <v>6702</v>
      </c>
      <c r="T809" s="5" t="s">
        <v>6703</v>
      </c>
      <c r="U809" s="5" t="s">
        <v>6704</v>
      </c>
      <c r="V809" s="5" t="s">
        <v>6705</v>
      </c>
      <c r="W809" s="5" t="s">
        <v>6706</v>
      </c>
      <c r="X809" s="5" t="s">
        <v>6707</v>
      </c>
      <c r="Y809" s="5" t="s">
        <v>6708</v>
      </c>
      <c r="Z809" s="5" t="s">
        <v>6709</v>
      </c>
    </row>
    <row r="810" spans="1:26" ht="15.75">
      <c r="A810" s="5" t="s">
        <v>6710</v>
      </c>
      <c r="B810" s="5" t="s">
        <v>6711</v>
      </c>
      <c r="C810" s="5" t="str">
        <f>LEFT(Table1[[#This Row],[product_name]], 27)</f>
        <v xml:space="preserve">BRUSTRO Copytinta Coloured </v>
      </c>
      <c r="D810" s="5" t="s">
        <v>6712</v>
      </c>
      <c r="E810" s="5" t="str">
        <f>TRIM(LEFT(Table1[[#This Row],[category]], FIND("|", Table1[[#This Row],[category]]) - 1))</f>
        <v>OfficeProducts</v>
      </c>
      <c r="F810" s="5" t="str">
        <f>TRIM(MID(Table1[[#This Row],[category]], FIND("|", Table1[[#This Row],[category]]) + 1, FIND("|", Table1[[#This Row],[category]], FIND("|", Table1[[#This Row],[category]]) + 1) - FIND("|", Table1[[#This Row],[category]]) - 1))</f>
        <v>OfficePaperProducts</v>
      </c>
      <c r="G810" s="5" t="str">
        <f>TRIM(MID(Table1[[#This Row],[category]], FIND("|", Table1[[#This Row],[category]], FIND("|", Table1[[#This Row],[category]]) + 1) + 1, FIND("|", Table1[[#This Row],[category]], FIND("|", Table1[[#This Row],[category]], FIND("|", Table1[[#This Row],[category]]) + 1) + 1) - FIND("|", Table1[[#This Row],[category]], FIND("|", Table1[[#This Row],[category]]) + 1) - 1))</f>
        <v>Paper</v>
      </c>
      <c r="H810" s="5">
        <v>99</v>
      </c>
      <c r="I810" s="6">
        <v>99</v>
      </c>
      <c r="J810" s="7">
        <v>0</v>
      </c>
      <c r="K810" s="7" t="str">
        <f>IF(Table1[[#This Row],[discount_percentage]]&gt;=50%, "YES", "NO")</f>
        <v>NO</v>
      </c>
      <c r="L810" s="7" t="str">
        <f>IF(Table1[[#This Row],[discount_percentage]]&lt;20%, "&lt;20%", IF(Table1[[#This Row],[discount_percentage]]&lt;=40%, "20%-40%", IF(Table1[[#This Row],[discount_percentage]]&lt;=60%, "41%-60%", IF(Table1[[#This Row],[discount_percentage]]&lt;=80%, "61%-80%", "&gt;80%"))))</f>
        <v>&lt;20%</v>
      </c>
      <c r="M810" s="7" t="str">
        <f>IF(Table1[[#This Row],[discounted_price]]&lt;200, "&lt;200", IF(Table1[[#This Row],[discounted_price]]&lt;=500, "200-500", "&gt;500"))</f>
        <v>&lt;200</v>
      </c>
      <c r="N810" s="5">
        <v>4.3</v>
      </c>
      <c r="O810" s="8">
        <v>388</v>
      </c>
      <c r="P810" s="9" t="str">
        <f>IF(Table1[[#This Row],[rating_count]]&gt;1000, "More than 1000", "Fewer than 1000")</f>
        <v>Fewer than 1000</v>
      </c>
      <c r="Q810" s="8">
        <f>IFERROR( VALUE(Table1[[#This Row],[rating]]) * VALUE((Table1[[#This Row],[rating_count]]/1000)), 0)</f>
        <v>1.6683999999999999</v>
      </c>
      <c r="R810" s="6">
        <f>IFERROR( VALUE(Table1[[#This Row],[actual_price]]) * VALUE(Table1[[#This Row],[rating_count]]), 0)</f>
        <v>38412</v>
      </c>
      <c r="S810" s="5" t="s">
        <v>6713</v>
      </c>
      <c r="T810" s="5" t="s">
        <v>6714</v>
      </c>
      <c r="U810" s="5" t="s">
        <v>6715</v>
      </c>
      <c r="V810" s="5" t="s">
        <v>6716</v>
      </c>
      <c r="W810" s="5" t="s">
        <v>6717</v>
      </c>
      <c r="X810" s="5" t="s">
        <v>6718</v>
      </c>
      <c r="Y810" s="5" t="s">
        <v>6719</v>
      </c>
      <c r="Z810" s="5" t="s">
        <v>6720</v>
      </c>
    </row>
    <row r="811" spans="1:26" ht="15.75">
      <c r="A811" s="5" t="s">
        <v>6721</v>
      </c>
      <c r="B811" s="5" t="s">
        <v>6722</v>
      </c>
      <c r="C811" s="5" t="str">
        <f>LEFT(Table1[[#This Row],[product_name]], 27)</f>
        <v>Cuzor 12V Mini ups for WiFi</v>
      </c>
      <c r="D811" s="5" t="s">
        <v>5443</v>
      </c>
      <c r="E811" s="5" t="str">
        <f>TRIM(LEFT(Table1[[#This Row],[category]], FIND("|", Table1[[#This Row],[category]]) - 1))</f>
        <v>Computers&amp;Accessories</v>
      </c>
      <c r="F811" s="5" t="str">
        <f>TRIM(MID(Table1[[#This Row],[category]], FIND("|", Table1[[#This Row],[category]]) + 1, FIND("|", Table1[[#This Row],[category]], FIND("|", Table1[[#This Row],[category]]) + 1) - FIND("|", Table1[[#This Row],[category]]) - 1))</f>
        <v>NetworkingDevices</v>
      </c>
      <c r="G811" s="5" t="e">
        <f>TRIM(MID(Table1[[#This Row],[category]], FIND("|", Table1[[#This Row],[category]], FIND("|", Table1[[#This Row],[category]]) + 1) + 1, FIND("|", Table1[[#This Row],[category]], FIND("|", Table1[[#This Row],[category]], FIND("|", Table1[[#This Row],[category]]) + 1) + 1) - FIND("|", Table1[[#This Row],[category]], FIND("|", Table1[[#This Row],[category]]) + 1) - 1))</f>
        <v>#VALUE!</v>
      </c>
      <c r="H811" s="6">
        <v>1499</v>
      </c>
      <c r="I811" s="6">
        <v>2999</v>
      </c>
      <c r="J811" s="7">
        <v>0.5</v>
      </c>
      <c r="K811" s="7" t="str">
        <f>IF(Table1[[#This Row],[discount_percentage]]&gt;=50%, "YES", "NO")</f>
        <v>YES</v>
      </c>
      <c r="L811" s="7" t="str">
        <f>IF(Table1[[#This Row],[discount_percentage]]&lt;20%, "&lt;20%", IF(Table1[[#This Row],[discount_percentage]]&lt;=40%, "20%-40%", IF(Table1[[#This Row],[discount_percentage]]&lt;=60%, "41%-60%", IF(Table1[[#This Row],[discount_percentage]]&lt;=80%, "61%-80%", "&gt;80%"))))</f>
        <v>41%-60%</v>
      </c>
      <c r="M811" s="7" t="str">
        <f>IF(Table1[[#This Row],[discounted_price]]&lt;200, "&lt;200", IF(Table1[[#This Row],[discounted_price]]&lt;=500, "200-500", "&gt;500"))</f>
        <v>&gt;500</v>
      </c>
      <c r="N811" s="5">
        <v>4.5</v>
      </c>
      <c r="O811" s="8">
        <v>8656</v>
      </c>
      <c r="P811" s="9" t="str">
        <f>IF(Table1[[#This Row],[rating_count]]&gt;1000, "More than 1000", "Fewer than 1000")</f>
        <v>More than 1000</v>
      </c>
      <c r="Q811" s="8">
        <f>IFERROR( VALUE(Table1[[#This Row],[rating]]) * VALUE((Table1[[#This Row],[rating_count]]/1000)), 0)</f>
        <v>38.952000000000005</v>
      </c>
      <c r="R811" s="6">
        <f>IFERROR( VALUE(Table1[[#This Row],[actual_price]]) * VALUE(Table1[[#This Row],[rating_count]]), 0)</f>
        <v>25959344</v>
      </c>
      <c r="S811" s="5" t="s">
        <v>6723</v>
      </c>
      <c r="T811" s="5" t="s">
        <v>6724</v>
      </c>
      <c r="U811" s="5" t="s">
        <v>6725</v>
      </c>
      <c r="V811" s="5" t="s">
        <v>6726</v>
      </c>
      <c r="W811" s="5" t="s">
        <v>6727</v>
      </c>
      <c r="X811" s="5" t="s">
        <v>6728</v>
      </c>
      <c r="Y811" s="5" t="s">
        <v>6729</v>
      </c>
      <c r="Z811" s="5" t="s">
        <v>6730</v>
      </c>
    </row>
    <row r="812" spans="1:26" ht="15.75">
      <c r="A812" s="5" t="s">
        <v>6731</v>
      </c>
      <c r="B812" s="5" t="s">
        <v>6732</v>
      </c>
      <c r="C812" s="5" t="str">
        <f>LEFT(Table1[[#This Row],[product_name]], 27)</f>
        <v>Crucial BX500 240GB 3D NAND</v>
      </c>
      <c r="D812" s="5" t="s">
        <v>6733</v>
      </c>
      <c r="E812" s="5" t="str">
        <f>TRIM(LEFT(Table1[[#This Row],[category]], FIND("|", Table1[[#This Row],[category]]) - 1))</f>
        <v>Computers&amp;Accessories</v>
      </c>
      <c r="F812" s="5" t="str">
        <f>TRIM(MID(Table1[[#This Row],[category]], FIND("|", Table1[[#This Row],[category]]) + 1, FIND("|", Table1[[#This Row],[category]], FIND("|", Table1[[#This Row],[category]]) + 1) - FIND("|", Table1[[#This Row],[category]]) - 1))</f>
        <v>Components</v>
      </c>
      <c r="G812" s="5" t="e">
        <f>TRIM(MID(Table1[[#This Row],[category]], FIND("|", Table1[[#This Row],[category]], FIND("|", Table1[[#This Row],[category]]) + 1) + 1, FIND("|", Table1[[#This Row],[category]], FIND("|", Table1[[#This Row],[category]], FIND("|", Table1[[#This Row],[category]]) + 1) + 1) - FIND("|", Table1[[#This Row],[category]], FIND("|", Table1[[#This Row],[category]]) + 1) - 1))</f>
        <v>#VALUE!</v>
      </c>
      <c r="H812" s="6">
        <v>1815</v>
      </c>
      <c r="I812" s="6">
        <v>3100</v>
      </c>
      <c r="J812" s="7">
        <v>0.41</v>
      </c>
      <c r="K812" s="7" t="str">
        <f>IF(Table1[[#This Row],[discount_percentage]]&gt;=50%, "YES", "NO")</f>
        <v>NO</v>
      </c>
      <c r="L812" s="7" t="str">
        <f>IF(Table1[[#This Row],[discount_percentage]]&lt;20%, "&lt;20%", IF(Table1[[#This Row],[discount_percentage]]&lt;=40%, "20%-40%", IF(Table1[[#This Row],[discount_percentage]]&lt;=60%, "41%-60%", IF(Table1[[#This Row],[discount_percentage]]&lt;=80%, "61%-80%", "&gt;80%"))))</f>
        <v>41%-60%</v>
      </c>
      <c r="M812" s="7" t="str">
        <f>IF(Table1[[#This Row],[discounted_price]]&lt;200, "&lt;200", IF(Table1[[#This Row],[discounted_price]]&lt;=500, "200-500", "&gt;500"))</f>
        <v>&gt;500</v>
      </c>
      <c r="N812" s="5">
        <v>4.5</v>
      </c>
      <c r="O812" s="8">
        <v>92925</v>
      </c>
      <c r="P812" s="9" t="str">
        <f>IF(Table1[[#This Row],[rating_count]]&gt;1000, "More than 1000", "Fewer than 1000")</f>
        <v>More than 1000</v>
      </c>
      <c r="Q812" s="8">
        <f>IFERROR( VALUE(Table1[[#This Row],[rating]]) * VALUE((Table1[[#This Row],[rating_count]]/1000)), 0)</f>
        <v>418.16249999999997</v>
      </c>
      <c r="R812" s="6">
        <f>IFERROR( VALUE(Table1[[#This Row],[actual_price]]) * VALUE(Table1[[#This Row],[rating_count]]), 0)</f>
        <v>288067500</v>
      </c>
      <c r="S812" s="5" t="s">
        <v>6734</v>
      </c>
      <c r="T812" s="5" t="s">
        <v>6735</v>
      </c>
      <c r="U812" s="5" t="s">
        <v>6736</v>
      </c>
      <c r="V812" s="5" t="s">
        <v>6737</v>
      </c>
      <c r="W812" s="5" t="s">
        <v>6738</v>
      </c>
      <c r="X812" s="5" t="s">
        <v>6739</v>
      </c>
      <c r="Y812" s="5" t="s">
        <v>6740</v>
      </c>
      <c r="Z812" s="5" t="s">
        <v>6741</v>
      </c>
    </row>
    <row r="813" spans="1:26" ht="15.75">
      <c r="A813" s="5" t="s">
        <v>6742</v>
      </c>
      <c r="B813" s="5" t="s">
        <v>6743</v>
      </c>
      <c r="C813" s="5" t="str">
        <f>LEFT(Table1[[#This Row],[product_name]], 27)</f>
        <v>Classmate Pulse Spiral Note</v>
      </c>
      <c r="D813" s="5" t="s">
        <v>6273</v>
      </c>
      <c r="E813" s="5" t="str">
        <f>TRIM(LEFT(Table1[[#This Row],[category]], FIND("|", Table1[[#This Row],[category]]) - 1))</f>
        <v>OfficeProducts</v>
      </c>
      <c r="F813" s="5" t="str">
        <f>TRIM(MID(Table1[[#This Row],[category]], FIND("|", Table1[[#This Row],[category]]) + 1, FIND("|", Table1[[#This Row],[category]], FIND("|", Table1[[#This Row],[category]]) + 1) - FIND("|", Table1[[#This Row],[category]]) - 1))</f>
        <v>OfficePaperProducts</v>
      </c>
      <c r="G813" s="5" t="str">
        <f>TRIM(MID(Table1[[#This Row],[category]], FIND("|", Table1[[#This Row],[category]], FIND("|", Table1[[#This Row],[category]]) + 1) + 1, FIND("|", Table1[[#This Row],[category]], FIND("|", Table1[[#This Row],[category]], FIND("|", Table1[[#This Row],[category]]) + 1) + 1) - FIND("|", Table1[[#This Row],[category]], FIND("|", Table1[[#This Row],[category]]) + 1) - 1))</f>
        <v>Paper</v>
      </c>
      <c r="H813" s="5">
        <v>67</v>
      </c>
      <c r="I813" s="6">
        <v>75</v>
      </c>
      <c r="J813" s="7">
        <v>0.11</v>
      </c>
      <c r="K813" s="7" t="str">
        <f>IF(Table1[[#This Row],[discount_percentage]]&gt;=50%, "YES", "NO")</f>
        <v>NO</v>
      </c>
      <c r="L813" s="7" t="str">
        <f>IF(Table1[[#This Row],[discount_percentage]]&lt;20%, "&lt;20%", IF(Table1[[#This Row],[discount_percentage]]&lt;=40%, "20%-40%", IF(Table1[[#This Row],[discount_percentage]]&lt;=60%, "41%-60%", IF(Table1[[#This Row],[discount_percentage]]&lt;=80%, "61%-80%", "&gt;80%"))))</f>
        <v>&lt;20%</v>
      </c>
      <c r="M813" s="7" t="str">
        <f>IF(Table1[[#This Row],[discounted_price]]&lt;200, "&lt;200", IF(Table1[[#This Row],[discounted_price]]&lt;=500, "200-500", "&gt;500"))</f>
        <v>&lt;200</v>
      </c>
      <c r="N813" s="5">
        <v>4.0999999999999996</v>
      </c>
      <c r="O813" s="8">
        <v>1269</v>
      </c>
      <c r="P813" s="9" t="str">
        <f>IF(Table1[[#This Row],[rating_count]]&gt;1000, "More than 1000", "Fewer than 1000")</f>
        <v>More than 1000</v>
      </c>
      <c r="Q813" s="8">
        <f>IFERROR( VALUE(Table1[[#This Row],[rating]]) * VALUE((Table1[[#This Row],[rating_count]]/1000)), 0)</f>
        <v>5.2028999999999987</v>
      </c>
      <c r="R813" s="6">
        <f>IFERROR( VALUE(Table1[[#This Row],[actual_price]]) * VALUE(Table1[[#This Row],[rating_count]]), 0)</f>
        <v>95175</v>
      </c>
      <c r="S813" s="5" t="s">
        <v>6744</v>
      </c>
      <c r="T813" s="5" t="s">
        <v>6745</v>
      </c>
      <c r="U813" s="5" t="s">
        <v>6746</v>
      </c>
      <c r="V813" s="5" t="s">
        <v>6747</v>
      </c>
      <c r="W813" s="5" t="s">
        <v>6748</v>
      </c>
      <c r="X813" s="5" t="s">
        <v>6749</v>
      </c>
      <c r="Y813" s="5" t="s">
        <v>6750</v>
      </c>
      <c r="Z813" s="5" t="s">
        <v>6751</v>
      </c>
    </row>
    <row r="814" spans="1:26" ht="15.75">
      <c r="A814" s="5" t="s">
        <v>6752</v>
      </c>
      <c r="B814" s="5" t="s">
        <v>6753</v>
      </c>
      <c r="C814" s="5" t="str">
        <f>LEFT(Table1[[#This Row],[product_name]], 27)</f>
        <v>Portronics My buddy plus Ad</v>
      </c>
      <c r="D814" s="5" t="s">
        <v>4876</v>
      </c>
      <c r="E814" s="5" t="str">
        <f>TRIM(LEFT(Table1[[#This Row],[category]], FIND("|", Table1[[#This Row],[category]]) - 1))</f>
        <v>Computers&amp;Accessories</v>
      </c>
      <c r="F814" s="5" t="str">
        <f>TRIM(MID(Table1[[#This Row],[category]], FIND("|", Table1[[#This Row],[category]]) + 1, FIND("|", Table1[[#This Row],[category]], FIND("|", Table1[[#This Row],[category]]) + 1) - FIND("|", Table1[[#This Row],[category]]) - 1))</f>
        <v>Accessories&amp;Peripherals</v>
      </c>
      <c r="G814"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14" s="6">
        <v>1889</v>
      </c>
      <c r="I814" s="6">
        <v>2699</v>
      </c>
      <c r="J814" s="7">
        <v>0.3</v>
      </c>
      <c r="K814" s="7" t="str">
        <f>IF(Table1[[#This Row],[discount_percentage]]&gt;=50%, "YES", "NO")</f>
        <v>NO</v>
      </c>
      <c r="L814" s="7" t="str">
        <f>IF(Table1[[#This Row],[discount_percentage]]&lt;20%, "&lt;20%", IF(Table1[[#This Row],[discount_percentage]]&lt;=40%, "20%-40%", IF(Table1[[#This Row],[discount_percentage]]&lt;=60%, "41%-60%", IF(Table1[[#This Row],[discount_percentage]]&lt;=80%, "61%-80%", "&gt;80%"))))</f>
        <v>20%-40%</v>
      </c>
      <c r="M814" s="7" t="str">
        <f>IF(Table1[[#This Row],[discounted_price]]&lt;200, "&lt;200", IF(Table1[[#This Row],[discounted_price]]&lt;=500, "200-500", "&gt;500"))</f>
        <v>&gt;500</v>
      </c>
      <c r="N814" s="5">
        <v>4.3</v>
      </c>
      <c r="O814" s="8">
        <v>17394</v>
      </c>
      <c r="P814" s="9" t="str">
        <f>IF(Table1[[#This Row],[rating_count]]&gt;1000, "More than 1000", "Fewer than 1000")</f>
        <v>More than 1000</v>
      </c>
      <c r="Q814" s="8">
        <f>IFERROR( VALUE(Table1[[#This Row],[rating]]) * VALUE((Table1[[#This Row],[rating_count]]/1000)), 0)</f>
        <v>74.794199999999989</v>
      </c>
      <c r="R814" s="6">
        <f>IFERROR( VALUE(Table1[[#This Row],[actual_price]]) * VALUE(Table1[[#This Row],[rating_count]]), 0)</f>
        <v>46946406</v>
      </c>
      <c r="S814" s="5" t="s">
        <v>6754</v>
      </c>
      <c r="T814" s="5" t="s">
        <v>6755</v>
      </c>
      <c r="U814" s="5" t="s">
        <v>6756</v>
      </c>
      <c r="V814" s="5" t="s">
        <v>6757</v>
      </c>
      <c r="W814" s="5" t="s">
        <v>6758</v>
      </c>
      <c r="X814" s="5" t="s">
        <v>6759</v>
      </c>
      <c r="Y814" s="5" t="s">
        <v>6760</v>
      </c>
      <c r="Z814" s="5" t="s">
        <v>6761</v>
      </c>
    </row>
    <row r="815" spans="1:26" ht="15.75">
      <c r="A815" s="5" t="s">
        <v>6762</v>
      </c>
      <c r="B815" s="5" t="s">
        <v>6763</v>
      </c>
      <c r="C815" s="5" t="str">
        <f>LEFT(Table1[[#This Row],[product_name]], 27)</f>
        <v>ZEBRONICS Zeb-Evolve Wirele</v>
      </c>
      <c r="D815" s="5" t="s">
        <v>3066</v>
      </c>
      <c r="E815" s="5" t="str">
        <f>TRIM(LEFT(Table1[[#This Row],[category]], FIND("|", Table1[[#This Row],[category]]) - 1))</f>
        <v>Electronics</v>
      </c>
      <c r="F815" s="5" t="str">
        <f>TRIM(MID(Table1[[#This Row],[category]], FIND("|", Table1[[#This Row],[category]]) + 1, FIND("|", Table1[[#This Row],[category]], FIND("|", Table1[[#This Row],[category]]) + 1) - FIND("|", Table1[[#This Row],[category]]) - 1))</f>
        <v>Headphones,Earbuds&amp;Accessories</v>
      </c>
      <c r="G815" s="5" t="str">
        <f>TRIM(MID(Table1[[#This Row],[category]], FIND("|", Table1[[#This Row],[category]], FIND("|", Table1[[#This Row],[category]]) + 1) + 1, FIND("|", Table1[[#This Row],[category]], FIND("|", Table1[[#This Row],[category]], FIND("|", Table1[[#This Row],[category]]) + 1) + 1) - FIND("|", Table1[[#This Row],[category]], FIND("|", Table1[[#This Row],[category]]) + 1) - 1))</f>
        <v>Headphones</v>
      </c>
      <c r="H815" s="5">
        <v>499</v>
      </c>
      <c r="I815" s="6">
        <v>1499</v>
      </c>
      <c r="J815" s="7">
        <v>0.67</v>
      </c>
      <c r="K815" s="7" t="str">
        <f>IF(Table1[[#This Row],[discount_percentage]]&gt;=50%, "YES", "NO")</f>
        <v>YES</v>
      </c>
      <c r="L815" s="7" t="str">
        <f>IF(Table1[[#This Row],[discount_percentage]]&lt;20%, "&lt;20%", IF(Table1[[#This Row],[discount_percentage]]&lt;=40%, "20%-40%", IF(Table1[[#This Row],[discount_percentage]]&lt;=60%, "41%-60%", IF(Table1[[#This Row],[discount_percentage]]&lt;=80%, "61%-80%", "&gt;80%"))))</f>
        <v>61%-80%</v>
      </c>
      <c r="M815" s="7" t="str">
        <f>IF(Table1[[#This Row],[discounted_price]]&lt;200, "&lt;200", IF(Table1[[#This Row],[discounted_price]]&lt;=500, "200-500", "&gt;500"))</f>
        <v>200-500</v>
      </c>
      <c r="N815" s="5">
        <v>3.6</v>
      </c>
      <c r="O815" s="8">
        <v>9169</v>
      </c>
      <c r="P815" s="9" t="str">
        <f>IF(Table1[[#This Row],[rating_count]]&gt;1000, "More than 1000", "Fewer than 1000")</f>
        <v>More than 1000</v>
      </c>
      <c r="Q815" s="8">
        <f>IFERROR( VALUE(Table1[[#This Row],[rating]]) * VALUE((Table1[[#This Row],[rating_count]]/1000)), 0)</f>
        <v>33.008400000000002</v>
      </c>
      <c r="R815" s="6">
        <f>IFERROR( VALUE(Table1[[#This Row],[actual_price]]) * VALUE(Table1[[#This Row],[rating_count]]), 0)</f>
        <v>13744331</v>
      </c>
      <c r="S815" s="5" t="s">
        <v>6764</v>
      </c>
      <c r="T815" s="5" t="s">
        <v>6765</v>
      </c>
      <c r="U815" s="5" t="s">
        <v>6766</v>
      </c>
      <c r="V815" s="5" t="s">
        <v>6767</v>
      </c>
      <c r="W815" s="5" t="s">
        <v>6768</v>
      </c>
      <c r="X815" s="5" t="s">
        <v>6769</v>
      </c>
      <c r="Y815" s="5" t="s">
        <v>6770</v>
      </c>
      <c r="Z815" s="5" t="s">
        <v>6771</v>
      </c>
    </row>
    <row r="816" spans="1:26" ht="15.75">
      <c r="A816" s="5" t="s">
        <v>6772</v>
      </c>
      <c r="B816" s="5" t="s">
        <v>6773</v>
      </c>
      <c r="C816" s="5" t="str">
        <f>LEFT(Table1[[#This Row],[product_name]], 27)</f>
        <v xml:space="preserve">INOVERA World Map Extended </v>
      </c>
      <c r="D816" s="5" t="s">
        <v>5358</v>
      </c>
      <c r="E816" s="5" t="str">
        <f>TRIM(LEFT(Table1[[#This Row],[category]], FIND("|", Table1[[#This Row],[category]]) - 1))</f>
        <v>Computers&amp;Accessories</v>
      </c>
      <c r="F816" s="5" t="str">
        <f>TRIM(MID(Table1[[#This Row],[category]], FIND("|", Table1[[#This Row],[category]]) + 1, FIND("|", Table1[[#This Row],[category]], FIND("|", Table1[[#This Row],[category]]) + 1) - FIND("|", Table1[[#This Row],[category]]) - 1))</f>
        <v>Accessories&amp;Peripherals</v>
      </c>
      <c r="G816"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16" s="5">
        <v>499</v>
      </c>
      <c r="I816" s="6">
        <v>999</v>
      </c>
      <c r="J816" s="7">
        <v>0.5</v>
      </c>
      <c r="K816" s="7" t="str">
        <f>IF(Table1[[#This Row],[discount_percentage]]&gt;=50%, "YES", "NO")</f>
        <v>YES</v>
      </c>
      <c r="L816" s="7" t="str">
        <f>IF(Table1[[#This Row],[discount_percentage]]&lt;20%, "&lt;20%", IF(Table1[[#This Row],[discount_percentage]]&lt;=40%, "20%-40%", IF(Table1[[#This Row],[discount_percentage]]&lt;=60%, "41%-60%", IF(Table1[[#This Row],[discount_percentage]]&lt;=80%, "61%-80%", "&gt;80%"))))</f>
        <v>41%-60%</v>
      </c>
      <c r="M816" s="7" t="str">
        <f>IF(Table1[[#This Row],[discounted_price]]&lt;200, "&lt;200", IF(Table1[[#This Row],[discounted_price]]&lt;=500, "200-500", "&gt;500"))</f>
        <v>200-500</v>
      </c>
      <c r="N816" s="5">
        <v>4.4000000000000004</v>
      </c>
      <c r="O816" s="8">
        <v>1030</v>
      </c>
      <c r="P816" s="9" t="str">
        <f>IF(Table1[[#This Row],[rating_count]]&gt;1000, "More than 1000", "Fewer than 1000")</f>
        <v>More than 1000</v>
      </c>
      <c r="Q816" s="8">
        <f>IFERROR( VALUE(Table1[[#This Row],[rating]]) * VALUE((Table1[[#This Row],[rating_count]]/1000)), 0)</f>
        <v>4.5320000000000009</v>
      </c>
      <c r="R816" s="6">
        <f>IFERROR( VALUE(Table1[[#This Row],[actual_price]]) * VALUE(Table1[[#This Row],[rating_count]]), 0)</f>
        <v>1028970</v>
      </c>
      <c r="S816" s="5" t="s">
        <v>6774</v>
      </c>
      <c r="T816" s="5" t="s">
        <v>6775</v>
      </c>
      <c r="U816" s="5" t="s">
        <v>6776</v>
      </c>
      <c r="V816" s="5" t="s">
        <v>6777</v>
      </c>
      <c r="W816" s="5" t="s">
        <v>6778</v>
      </c>
      <c r="X816" s="5" t="s">
        <v>6779</v>
      </c>
      <c r="Y816" s="5" t="s">
        <v>6780</v>
      </c>
      <c r="Z816" s="5" t="s">
        <v>6781</v>
      </c>
    </row>
    <row r="817" spans="1:26" ht="15.75">
      <c r="A817" s="5" t="s">
        <v>6782</v>
      </c>
      <c r="B817" s="5" t="s">
        <v>6783</v>
      </c>
      <c r="C817" s="5" t="str">
        <f>LEFT(Table1[[#This Row],[product_name]], 27)</f>
        <v>Seagate One Touch 2TB Exter</v>
      </c>
      <c r="D817" s="5" t="s">
        <v>5122</v>
      </c>
      <c r="E817" s="5" t="str">
        <f>TRIM(LEFT(Table1[[#This Row],[category]], FIND("|", Table1[[#This Row],[category]]) - 1))</f>
        <v>Computers&amp;Accessories</v>
      </c>
      <c r="F817" s="5" t="str">
        <f>TRIM(MID(Table1[[#This Row],[category]], FIND("|", Table1[[#This Row],[category]]) + 1, FIND("|", Table1[[#This Row],[category]], FIND("|", Table1[[#This Row],[category]]) + 1) - FIND("|", Table1[[#This Row],[category]]) - 1))</f>
        <v>ExternalDevices&amp;DataStorage</v>
      </c>
      <c r="G817" s="5" t="e">
        <f>TRIM(MID(Table1[[#This Row],[category]], FIND("|", Table1[[#This Row],[category]], FIND("|", Table1[[#This Row],[category]]) + 1) + 1, FIND("|", Table1[[#This Row],[category]], FIND("|", Table1[[#This Row],[category]], FIND("|", Table1[[#This Row],[category]]) + 1) + 1) - FIND("|", Table1[[#This Row],[category]], FIND("|", Table1[[#This Row],[category]]) + 1) - 1))</f>
        <v>#VALUE!</v>
      </c>
      <c r="H817" s="6">
        <v>5799</v>
      </c>
      <c r="I817" s="6">
        <v>7999</v>
      </c>
      <c r="J817" s="7">
        <v>0.28000000000000003</v>
      </c>
      <c r="K817" s="7" t="str">
        <f>IF(Table1[[#This Row],[discount_percentage]]&gt;=50%, "YES", "NO")</f>
        <v>NO</v>
      </c>
      <c r="L817" s="7" t="str">
        <f>IF(Table1[[#This Row],[discount_percentage]]&lt;20%, "&lt;20%", IF(Table1[[#This Row],[discount_percentage]]&lt;=40%, "20%-40%", IF(Table1[[#This Row],[discount_percentage]]&lt;=60%, "41%-60%", IF(Table1[[#This Row],[discount_percentage]]&lt;=80%, "61%-80%", "&gt;80%"))))</f>
        <v>20%-40%</v>
      </c>
      <c r="M817" s="7" t="str">
        <f>IF(Table1[[#This Row],[discounted_price]]&lt;200, "&lt;200", IF(Table1[[#This Row],[discounted_price]]&lt;=500, "200-500", "&gt;500"))</f>
        <v>&gt;500</v>
      </c>
      <c r="N817" s="5">
        <v>4.5</v>
      </c>
      <c r="O817" s="8">
        <v>50273</v>
      </c>
      <c r="P817" s="9" t="str">
        <f>IF(Table1[[#This Row],[rating_count]]&gt;1000, "More than 1000", "Fewer than 1000")</f>
        <v>More than 1000</v>
      </c>
      <c r="Q817" s="8">
        <f>IFERROR( VALUE(Table1[[#This Row],[rating]]) * VALUE((Table1[[#This Row],[rating_count]]/1000)), 0)</f>
        <v>226.22850000000003</v>
      </c>
      <c r="R817" s="6">
        <f>IFERROR( VALUE(Table1[[#This Row],[actual_price]]) * VALUE(Table1[[#This Row],[rating_count]]), 0)</f>
        <v>402133727</v>
      </c>
      <c r="S817" s="5" t="s">
        <v>6784</v>
      </c>
      <c r="T817" s="5" t="s">
        <v>6785</v>
      </c>
      <c r="U817" s="5" t="s">
        <v>6786</v>
      </c>
      <c r="V817" s="5" t="s">
        <v>6787</v>
      </c>
      <c r="W817" s="5" t="s">
        <v>6788</v>
      </c>
      <c r="X817" s="5" t="s">
        <v>6789</v>
      </c>
      <c r="Y817" s="5" t="s">
        <v>6790</v>
      </c>
      <c r="Z817" s="5" t="s">
        <v>6791</v>
      </c>
    </row>
    <row r="818" spans="1:26" ht="15.75">
      <c r="A818" s="5" t="s">
        <v>6792</v>
      </c>
      <c r="B818" s="5" t="s">
        <v>6793</v>
      </c>
      <c r="C818" s="5" t="str">
        <f>LEFT(Table1[[#This Row],[product_name]], 27)</f>
        <v>ZEBRONICS Zeb-Fame 5watts 2</v>
      </c>
      <c r="D818" s="5" t="s">
        <v>6794</v>
      </c>
      <c r="E818" s="5" t="str">
        <f>TRIM(LEFT(Table1[[#This Row],[category]], FIND("|", Table1[[#This Row],[category]]) - 1))</f>
        <v>Electronics</v>
      </c>
      <c r="F818" s="5" t="str">
        <f>TRIM(MID(Table1[[#This Row],[category]], FIND("|", Table1[[#This Row],[category]]) + 1, FIND("|", Table1[[#This Row],[category]], FIND("|", Table1[[#This Row],[category]]) + 1) - FIND("|", Table1[[#This Row],[category]]) - 1))</f>
        <v>HomeAudio</v>
      </c>
      <c r="G818" s="5" t="str">
        <f>TRIM(MID(Table1[[#This Row],[category]], FIND("|", Table1[[#This Row],[category]], FIND("|", Table1[[#This Row],[category]]) + 1) + 1, FIND("|", Table1[[#This Row],[category]], FIND("|", Table1[[#This Row],[category]], FIND("|", Table1[[#This Row],[category]]) + 1) + 1) - FIND("|", Table1[[#This Row],[category]], FIND("|", Table1[[#This Row],[category]]) + 1) - 1))</f>
        <v>Speakers</v>
      </c>
      <c r="H818" s="5">
        <v>499</v>
      </c>
      <c r="I818" s="6">
        <v>799</v>
      </c>
      <c r="J818" s="7">
        <v>0.38</v>
      </c>
      <c r="K818" s="7" t="str">
        <f>IF(Table1[[#This Row],[discount_percentage]]&gt;=50%, "YES", "NO")</f>
        <v>NO</v>
      </c>
      <c r="L818" s="7" t="str">
        <f>IF(Table1[[#This Row],[discount_percentage]]&lt;20%, "&lt;20%", IF(Table1[[#This Row],[discount_percentage]]&lt;=40%, "20%-40%", IF(Table1[[#This Row],[discount_percentage]]&lt;=60%, "41%-60%", IF(Table1[[#This Row],[discount_percentage]]&lt;=80%, "61%-80%", "&gt;80%"))))</f>
        <v>20%-40%</v>
      </c>
      <c r="M818" s="7" t="str">
        <f>IF(Table1[[#This Row],[discounted_price]]&lt;200, "&lt;200", IF(Table1[[#This Row],[discounted_price]]&lt;=500, "200-500", "&gt;500"))</f>
        <v>200-500</v>
      </c>
      <c r="N818" s="5">
        <v>3.9</v>
      </c>
      <c r="O818" s="8">
        <v>6742</v>
      </c>
      <c r="P818" s="9" t="str">
        <f>IF(Table1[[#This Row],[rating_count]]&gt;1000, "More than 1000", "Fewer than 1000")</f>
        <v>More than 1000</v>
      </c>
      <c r="Q818" s="8">
        <f>IFERROR( VALUE(Table1[[#This Row],[rating]]) * VALUE((Table1[[#This Row],[rating_count]]/1000)), 0)</f>
        <v>26.293800000000001</v>
      </c>
      <c r="R818" s="6">
        <f>IFERROR( VALUE(Table1[[#This Row],[actual_price]]) * VALUE(Table1[[#This Row],[rating_count]]), 0)</f>
        <v>5386858</v>
      </c>
      <c r="S818" s="5" t="s">
        <v>6795</v>
      </c>
      <c r="T818" s="5" t="s">
        <v>6796</v>
      </c>
      <c r="U818" s="5" t="s">
        <v>6797</v>
      </c>
      <c r="V818" s="5" t="s">
        <v>6798</v>
      </c>
      <c r="W818" s="5" t="s">
        <v>6799</v>
      </c>
      <c r="X818" s="5" t="s">
        <v>6800</v>
      </c>
      <c r="Y818" s="5" t="s">
        <v>6801</v>
      </c>
      <c r="Z818" s="5" t="s">
        <v>6802</v>
      </c>
    </row>
    <row r="819" spans="1:26" ht="15.75">
      <c r="A819" s="5" t="s">
        <v>6803</v>
      </c>
      <c r="B819" s="5" t="s">
        <v>6804</v>
      </c>
      <c r="C819" s="5" t="str">
        <f>LEFT(Table1[[#This Row],[product_name]], 27)</f>
        <v>TVARA LCD Writing Tablet 8.</v>
      </c>
      <c r="D819" s="5" t="s">
        <v>4856</v>
      </c>
      <c r="E819" s="5" t="str">
        <f>TRIM(LEFT(Table1[[#This Row],[category]], FIND("|", Table1[[#This Row],[category]]) - 1))</f>
        <v>Computers&amp;Accessories</v>
      </c>
      <c r="F819" s="5" t="str">
        <f>TRIM(MID(Table1[[#This Row],[category]], FIND("|", Table1[[#This Row],[category]]) + 1, FIND("|", Table1[[#This Row],[category]], FIND("|", Table1[[#This Row],[category]]) + 1) - FIND("|", Table1[[#This Row],[category]]) - 1))</f>
        <v>Accessories&amp;Peripherals</v>
      </c>
      <c r="G819"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19" s="5">
        <v>249</v>
      </c>
      <c r="I819" s="6">
        <v>600</v>
      </c>
      <c r="J819" s="7">
        <v>0.59</v>
      </c>
      <c r="K819" s="7" t="str">
        <f>IF(Table1[[#This Row],[discount_percentage]]&gt;=50%, "YES", "NO")</f>
        <v>YES</v>
      </c>
      <c r="L819" s="7" t="str">
        <f>IF(Table1[[#This Row],[discount_percentage]]&lt;20%, "&lt;20%", IF(Table1[[#This Row],[discount_percentage]]&lt;=40%, "20%-40%", IF(Table1[[#This Row],[discount_percentage]]&lt;=60%, "41%-60%", IF(Table1[[#This Row],[discount_percentage]]&lt;=80%, "61%-80%", "&gt;80%"))))</f>
        <v>41%-60%</v>
      </c>
      <c r="M819" s="7" t="str">
        <f>IF(Table1[[#This Row],[discounted_price]]&lt;200, "&lt;200", IF(Table1[[#This Row],[discounted_price]]&lt;=500, "200-500", "&gt;500"))</f>
        <v>200-500</v>
      </c>
      <c r="N819" s="5">
        <v>4</v>
      </c>
      <c r="O819" s="8">
        <v>1208</v>
      </c>
      <c r="P819" s="9" t="str">
        <f>IF(Table1[[#This Row],[rating_count]]&gt;1000, "More than 1000", "Fewer than 1000")</f>
        <v>More than 1000</v>
      </c>
      <c r="Q819" s="8">
        <f>IFERROR( VALUE(Table1[[#This Row],[rating]]) * VALUE((Table1[[#This Row],[rating_count]]/1000)), 0)</f>
        <v>4.8319999999999999</v>
      </c>
      <c r="R819" s="6">
        <f>IFERROR( VALUE(Table1[[#This Row],[actual_price]]) * VALUE(Table1[[#This Row],[rating_count]]), 0)</f>
        <v>724800</v>
      </c>
      <c r="S819" s="5" t="s">
        <v>6805</v>
      </c>
      <c r="T819" s="5" t="s">
        <v>6806</v>
      </c>
      <c r="U819" s="5" t="s">
        <v>6807</v>
      </c>
      <c r="V819" s="5" t="s">
        <v>6808</v>
      </c>
      <c r="W819" s="5" t="s">
        <v>6809</v>
      </c>
      <c r="X819" s="5" t="s">
        <v>6810</v>
      </c>
      <c r="Y819" s="5" t="s">
        <v>6811</v>
      </c>
      <c r="Z819" s="5" t="s">
        <v>6812</v>
      </c>
    </row>
    <row r="820" spans="1:26" ht="15.75">
      <c r="A820" s="5" t="s">
        <v>312</v>
      </c>
      <c r="B820" s="5" t="s">
        <v>313</v>
      </c>
      <c r="C820" s="5" t="str">
        <f>LEFT(Table1[[#This Row],[product_name]], 27)</f>
        <v>Ambrane 60W / 3A Type C Fas</v>
      </c>
      <c r="D820" s="5" t="s">
        <v>18</v>
      </c>
      <c r="E820" s="5" t="str">
        <f>TRIM(LEFT(Table1[[#This Row],[category]], FIND("|", Table1[[#This Row],[category]]) - 1))</f>
        <v>Computers&amp;Accessories</v>
      </c>
      <c r="F820" s="5" t="str">
        <f>TRIM(MID(Table1[[#This Row],[category]], FIND("|", Table1[[#This Row],[category]]) + 1, FIND("|", Table1[[#This Row],[category]], FIND("|", Table1[[#This Row],[category]]) + 1) - FIND("|", Table1[[#This Row],[category]]) - 1))</f>
        <v>Accessories&amp;Peripherals</v>
      </c>
      <c r="G82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20" s="5">
        <v>179</v>
      </c>
      <c r="I820" s="6">
        <v>499</v>
      </c>
      <c r="J820" s="7">
        <v>0.64</v>
      </c>
      <c r="K820" s="7" t="str">
        <f>IF(Table1[[#This Row],[discount_percentage]]&gt;=50%, "YES", "NO")</f>
        <v>YES</v>
      </c>
      <c r="L820" s="7" t="str">
        <f>IF(Table1[[#This Row],[discount_percentage]]&lt;20%, "&lt;20%", IF(Table1[[#This Row],[discount_percentage]]&lt;=40%, "20%-40%", IF(Table1[[#This Row],[discount_percentage]]&lt;=60%, "41%-60%", IF(Table1[[#This Row],[discount_percentage]]&lt;=80%, "61%-80%", "&gt;80%"))))</f>
        <v>61%-80%</v>
      </c>
      <c r="M820" s="7" t="str">
        <f>IF(Table1[[#This Row],[discounted_price]]&lt;200, "&lt;200", IF(Table1[[#This Row],[discounted_price]]&lt;=500, "200-500", "&gt;500"))</f>
        <v>&lt;200</v>
      </c>
      <c r="N820" s="5">
        <v>4</v>
      </c>
      <c r="O820" s="8">
        <v>1933</v>
      </c>
      <c r="P820" s="9" t="str">
        <f>IF(Table1[[#This Row],[rating_count]]&gt;1000, "More than 1000", "Fewer than 1000")</f>
        <v>More than 1000</v>
      </c>
      <c r="Q820" s="8">
        <f>IFERROR( VALUE(Table1[[#This Row],[rating]]) * VALUE((Table1[[#This Row],[rating_count]]/1000)), 0)</f>
        <v>7.7320000000000002</v>
      </c>
      <c r="R820" s="6">
        <f>IFERROR( VALUE(Table1[[#This Row],[actual_price]]) * VALUE(Table1[[#This Row],[rating_count]]), 0)</f>
        <v>964567</v>
      </c>
      <c r="S820" s="5" t="s">
        <v>314</v>
      </c>
      <c r="T820" s="5" t="s">
        <v>315</v>
      </c>
      <c r="U820" s="5" t="s">
        <v>316</v>
      </c>
      <c r="V820" s="5" t="s">
        <v>317</v>
      </c>
      <c r="W820" s="5" t="s">
        <v>13025</v>
      </c>
      <c r="X820" s="5" t="s">
        <v>13026</v>
      </c>
      <c r="Y820" s="5" t="s">
        <v>318</v>
      </c>
      <c r="Z820" s="5" t="s">
        <v>6813</v>
      </c>
    </row>
    <row r="821" spans="1:26" ht="15.75">
      <c r="A821" s="5" t="s">
        <v>6814</v>
      </c>
      <c r="B821" s="5" t="s">
        <v>6815</v>
      </c>
      <c r="C821" s="5" t="str">
        <f>LEFT(Table1[[#This Row],[product_name]], 27)</f>
        <v>Western Digital WD 1.5TB El</v>
      </c>
      <c r="D821" s="5" t="s">
        <v>5122</v>
      </c>
      <c r="E821" s="5" t="str">
        <f>TRIM(LEFT(Table1[[#This Row],[category]], FIND("|", Table1[[#This Row],[category]]) - 1))</f>
        <v>Computers&amp;Accessories</v>
      </c>
      <c r="F821" s="5" t="str">
        <f>TRIM(MID(Table1[[#This Row],[category]], FIND("|", Table1[[#This Row],[category]]) + 1, FIND("|", Table1[[#This Row],[category]], FIND("|", Table1[[#This Row],[category]]) + 1) - FIND("|", Table1[[#This Row],[category]]) - 1))</f>
        <v>ExternalDevices&amp;DataStorage</v>
      </c>
      <c r="G821" s="5" t="e">
        <f>TRIM(MID(Table1[[#This Row],[category]], FIND("|", Table1[[#This Row],[category]], FIND("|", Table1[[#This Row],[category]]) + 1) + 1, FIND("|", Table1[[#This Row],[category]], FIND("|", Table1[[#This Row],[category]], FIND("|", Table1[[#This Row],[category]]) + 1) + 1) - FIND("|", Table1[[#This Row],[category]], FIND("|", Table1[[#This Row],[category]]) + 1) - 1))</f>
        <v>#VALUE!</v>
      </c>
      <c r="H821" s="6">
        <v>4449</v>
      </c>
      <c r="I821" s="6">
        <v>5734</v>
      </c>
      <c r="J821" s="7">
        <v>0.22</v>
      </c>
      <c r="K821" s="7" t="str">
        <f>IF(Table1[[#This Row],[discount_percentage]]&gt;=50%, "YES", "NO")</f>
        <v>NO</v>
      </c>
      <c r="L821" s="7" t="str">
        <f>IF(Table1[[#This Row],[discount_percentage]]&lt;20%, "&lt;20%", IF(Table1[[#This Row],[discount_percentage]]&lt;=40%, "20%-40%", IF(Table1[[#This Row],[discount_percentage]]&lt;=60%, "41%-60%", IF(Table1[[#This Row],[discount_percentage]]&lt;=80%, "61%-80%", "&gt;80%"))))</f>
        <v>20%-40%</v>
      </c>
      <c r="M821" s="7" t="str">
        <f>IF(Table1[[#This Row],[discounted_price]]&lt;200, "&lt;200", IF(Table1[[#This Row],[discounted_price]]&lt;=500, "200-500", "&gt;500"))</f>
        <v>&gt;500</v>
      </c>
      <c r="N821" s="5">
        <v>4.4000000000000004</v>
      </c>
      <c r="O821" s="8">
        <v>25006</v>
      </c>
      <c r="P821" s="9" t="str">
        <f>IF(Table1[[#This Row],[rating_count]]&gt;1000, "More than 1000", "Fewer than 1000")</f>
        <v>More than 1000</v>
      </c>
      <c r="Q821" s="8">
        <f>IFERROR( VALUE(Table1[[#This Row],[rating]]) * VALUE((Table1[[#This Row],[rating_count]]/1000)), 0)</f>
        <v>110.02640000000001</v>
      </c>
      <c r="R821" s="6">
        <f>IFERROR( VALUE(Table1[[#This Row],[actual_price]]) * VALUE(Table1[[#This Row],[rating_count]]), 0)</f>
        <v>143384404</v>
      </c>
      <c r="S821" s="5" t="s">
        <v>6816</v>
      </c>
      <c r="T821" s="5" t="s">
        <v>6817</v>
      </c>
      <c r="U821" s="5" t="s">
        <v>6818</v>
      </c>
      <c r="V821" s="5" t="s">
        <v>6819</v>
      </c>
      <c r="W821" s="5" t="s">
        <v>6820</v>
      </c>
      <c r="X821" s="5" t="s">
        <v>13055</v>
      </c>
      <c r="Y821" s="5" t="s">
        <v>6821</v>
      </c>
      <c r="Z821" s="5" t="s">
        <v>6822</v>
      </c>
    </row>
    <row r="822" spans="1:26" ht="15.75">
      <c r="A822" s="5" t="s">
        <v>6823</v>
      </c>
      <c r="B822" s="5" t="s">
        <v>6824</v>
      </c>
      <c r="C822" s="5" t="str">
        <f>LEFT(Table1[[#This Row],[product_name]], 27)</f>
        <v>Redgear MP35 Speed-Type Gam</v>
      </c>
      <c r="D822" s="5" t="s">
        <v>6007</v>
      </c>
      <c r="E822" s="5" t="str">
        <f>TRIM(LEFT(Table1[[#This Row],[category]], FIND("|", Table1[[#This Row],[category]]) - 1))</f>
        <v>Computers&amp;Accessories</v>
      </c>
      <c r="F822" s="5" t="str">
        <f>TRIM(MID(Table1[[#This Row],[category]], FIND("|", Table1[[#This Row],[category]]) + 1, FIND("|", Table1[[#This Row],[category]], FIND("|", Table1[[#This Row],[category]]) + 1) - FIND("|", Table1[[#This Row],[category]]) - 1))</f>
        <v>Accessories&amp;Peripherals</v>
      </c>
      <c r="G822"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822" s="5">
        <v>299</v>
      </c>
      <c r="I822" s="6">
        <v>550</v>
      </c>
      <c r="J822" s="7">
        <v>0.46</v>
      </c>
      <c r="K822" s="7" t="str">
        <f>IF(Table1[[#This Row],[discount_percentage]]&gt;=50%, "YES", "NO")</f>
        <v>NO</v>
      </c>
      <c r="L822" s="7" t="str">
        <f>IF(Table1[[#This Row],[discount_percentage]]&lt;20%, "&lt;20%", IF(Table1[[#This Row],[discount_percentage]]&lt;=40%, "20%-40%", IF(Table1[[#This Row],[discount_percentage]]&lt;=60%, "41%-60%", IF(Table1[[#This Row],[discount_percentage]]&lt;=80%, "61%-80%", "&gt;80%"))))</f>
        <v>41%-60%</v>
      </c>
      <c r="M822" s="7" t="str">
        <f>IF(Table1[[#This Row],[discounted_price]]&lt;200, "&lt;200", IF(Table1[[#This Row],[discounted_price]]&lt;=500, "200-500", "&gt;500"))</f>
        <v>200-500</v>
      </c>
      <c r="N822" s="5">
        <v>4.5999999999999996</v>
      </c>
      <c r="O822" s="8">
        <v>33434</v>
      </c>
      <c r="P822" s="9" t="str">
        <f>IF(Table1[[#This Row],[rating_count]]&gt;1000, "More than 1000", "Fewer than 1000")</f>
        <v>More than 1000</v>
      </c>
      <c r="Q822" s="8">
        <f>IFERROR( VALUE(Table1[[#This Row],[rating]]) * VALUE((Table1[[#This Row],[rating_count]]/1000)), 0)</f>
        <v>153.79639999999998</v>
      </c>
      <c r="R822" s="6">
        <f>IFERROR( VALUE(Table1[[#This Row],[actual_price]]) * VALUE(Table1[[#This Row],[rating_count]]), 0)</f>
        <v>18388700</v>
      </c>
      <c r="S822" s="5" t="s">
        <v>6825</v>
      </c>
      <c r="T822" s="5" t="s">
        <v>6826</v>
      </c>
      <c r="U822" s="5" t="s">
        <v>6827</v>
      </c>
      <c r="V822" s="5" t="s">
        <v>6828</v>
      </c>
      <c r="W822" s="5" t="s">
        <v>6829</v>
      </c>
      <c r="X822" s="5" t="s">
        <v>6830</v>
      </c>
      <c r="Y822" s="5" t="s">
        <v>6831</v>
      </c>
      <c r="Z822" s="5" t="s">
        <v>6832</v>
      </c>
    </row>
    <row r="823" spans="1:26" ht="15.75">
      <c r="A823" s="5" t="s">
        <v>6833</v>
      </c>
      <c r="B823" s="5" t="s">
        <v>6834</v>
      </c>
      <c r="C823" s="5" t="str">
        <f>LEFT(Table1[[#This Row],[product_name]], 27)</f>
        <v xml:space="preserve">Lenovo 400 Wireless Mouse, </v>
      </c>
      <c r="D823" s="5" t="s">
        <v>4845</v>
      </c>
      <c r="E823" s="5" t="str">
        <f>TRIM(LEFT(Table1[[#This Row],[category]], FIND("|", Table1[[#This Row],[category]]) - 1))</f>
        <v>Computers&amp;Accessories</v>
      </c>
      <c r="F823" s="5" t="str">
        <f>TRIM(MID(Table1[[#This Row],[category]], FIND("|", Table1[[#This Row],[category]]) + 1, FIND("|", Table1[[#This Row],[category]], FIND("|", Table1[[#This Row],[category]]) + 1) - FIND("|", Table1[[#This Row],[category]]) - 1))</f>
        <v>Accessories&amp;Peripherals</v>
      </c>
      <c r="G82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23" s="5">
        <v>629</v>
      </c>
      <c r="I823" s="6">
        <v>1390</v>
      </c>
      <c r="J823" s="7">
        <v>0.55000000000000004</v>
      </c>
      <c r="K823" s="7" t="str">
        <f>IF(Table1[[#This Row],[discount_percentage]]&gt;=50%, "YES", "NO")</f>
        <v>YES</v>
      </c>
      <c r="L823" s="7" t="str">
        <f>IF(Table1[[#This Row],[discount_percentage]]&lt;20%, "&lt;20%", IF(Table1[[#This Row],[discount_percentage]]&lt;=40%, "20%-40%", IF(Table1[[#This Row],[discount_percentage]]&lt;=60%, "41%-60%", IF(Table1[[#This Row],[discount_percentage]]&lt;=80%, "61%-80%", "&gt;80%"))))</f>
        <v>41%-60%</v>
      </c>
      <c r="M823" s="7" t="str">
        <f>IF(Table1[[#This Row],[discounted_price]]&lt;200, "&lt;200", IF(Table1[[#This Row],[discounted_price]]&lt;=500, "200-500", "&gt;500"))</f>
        <v>&gt;500</v>
      </c>
      <c r="N823" s="5">
        <v>4.4000000000000004</v>
      </c>
      <c r="O823" s="8">
        <v>6301</v>
      </c>
      <c r="P823" s="9" t="str">
        <f>IF(Table1[[#This Row],[rating_count]]&gt;1000, "More than 1000", "Fewer than 1000")</f>
        <v>More than 1000</v>
      </c>
      <c r="Q823" s="8">
        <f>IFERROR( VALUE(Table1[[#This Row],[rating]]) * VALUE((Table1[[#This Row],[rating_count]]/1000)), 0)</f>
        <v>27.724400000000003</v>
      </c>
      <c r="R823" s="6">
        <f>IFERROR( VALUE(Table1[[#This Row],[actual_price]]) * VALUE(Table1[[#This Row],[rating_count]]), 0)</f>
        <v>8758390</v>
      </c>
      <c r="S823" s="5" t="s">
        <v>6835</v>
      </c>
      <c r="T823" s="5" t="s">
        <v>6836</v>
      </c>
      <c r="U823" s="5" t="s">
        <v>6837</v>
      </c>
      <c r="V823" s="5" t="s">
        <v>6838</v>
      </c>
      <c r="W823" s="5" t="s">
        <v>6839</v>
      </c>
      <c r="X823" s="5" t="s">
        <v>6840</v>
      </c>
      <c r="Y823" s="5" t="s">
        <v>6841</v>
      </c>
      <c r="Z823" s="5" t="s">
        <v>6842</v>
      </c>
    </row>
    <row r="824" spans="1:26" ht="15.75">
      <c r="A824" s="5" t="s">
        <v>6843</v>
      </c>
      <c r="B824" s="5" t="s">
        <v>6844</v>
      </c>
      <c r="C824" s="5" t="str">
        <f>LEFT(Table1[[#This Row],[product_name]], 27)</f>
        <v>Logitech K480 Wireless Mult</v>
      </c>
      <c r="D824" s="5" t="s">
        <v>5006</v>
      </c>
      <c r="E824" s="5" t="str">
        <f>TRIM(LEFT(Table1[[#This Row],[category]], FIND("|", Table1[[#This Row],[category]]) - 1))</f>
        <v>Computers&amp;Accessories</v>
      </c>
      <c r="F824" s="5" t="str">
        <f>TRIM(MID(Table1[[#This Row],[category]], FIND("|", Table1[[#This Row],[category]]) + 1, FIND("|", Table1[[#This Row],[category]], FIND("|", Table1[[#This Row],[category]]) + 1) - FIND("|", Table1[[#This Row],[category]]) - 1))</f>
        <v>Accessories&amp;Peripherals</v>
      </c>
      <c r="G824"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24" s="6">
        <v>2595</v>
      </c>
      <c r="I824" s="6">
        <v>3295</v>
      </c>
      <c r="J824" s="7">
        <v>0.21</v>
      </c>
      <c r="K824" s="7" t="str">
        <f>IF(Table1[[#This Row],[discount_percentage]]&gt;=50%, "YES", "NO")</f>
        <v>NO</v>
      </c>
      <c r="L824" s="7" t="str">
        <f>IF(Table1[[#This Row],[discount_percentage]]&lt;20%, "&lt;20%", IF(Table1[[#This Row],[discount_percentage]]&lt;=40%, "20%-40%", IF(Table1[[#This Row],[discount_percentage]]&lt;=60%, "41%-60%", IF(Table1[[#This Row],[discount_percentage]]&lt;=80%, "61%-80%", "&gt;80%"))))</f>
        <v>20%-40%</v>
      </c>
      <c r="M824" s="7" t="str">
        <f>IF(Table1[[#This Row],[discounted_price]]&lt;200, "&lt;200", IF(Table1[[#This Row],[discounted_price]]&lt;=500, "200-500", "&gt;500"))</f>
        <v>&gt;500</v>
      </c>
      <c r="N824" s="5">
        <v>4.4000000000000004</v>
      </c>
      <c r="O824" s="8">
        <v>22618</v>
      </c>
      <c r="P824" s="9" t="str">
        <f>IF(Table1[[#This Row],[rating_count]]&gt;1000, "More than 1000", "Fewer than 1000")</f>
        <v>More than 1000</v>
      </c>
      <c r="Q824" s="8">
        <f>IFERROR( VALUE(Table1[[#This Row],[rating]]) * VALUE((Table1[[#This Row],[rating_count]]/1000)), 0)</f>
        <v>99.519199999999998</v>
      </c>
      <c r="R824" s="6">
        <f>IFERROR( VALUE(Table1[[#This Row],[actual_price]]) * VALUE(Table1[[#This Row],[rating_count]]), 0)</f>
        <v>74526310</v>
      </c>
      <c r="S824" s="5" t="s">
        <v>6845</v>
      </c>
      <c r="T824" s="5" t="s">
        <v>6846</v>
      </c>
      <c r="U824" s="5" t="s">
        <v>6847</v>
      </c>
      <c r="V824" s="5" t="s">
        <v>6848</v>
      </c>
      <c r="W824" s="5" t="s">
        <v>6849</v>
      </c>
      <c r="X824" s="5" t="s">
        <v>6850</v>
      </c>
      <c r="Y824" s="5" t="s">
        <v>6851</v>
      </c>
      <c r="Z824" s="5" t="s">
        <v>6852</v>
      </c>
    </row>
    <row r="825" spans="1:26" ht="15.75">
      <c r="A825" s="5" t="s">
        <v>320</v>
      </c>
      <c r="B825" s="5" t="s">
        <v>321</v>
      </c>
      <c r="C825" s="5" t="str">
        <f>LEFT(Table1[[#This Row],[product_name]], 27)</f>
        <v>Zoul USB C 60W Fast Chargin</v>
      </c>
      <c r="D825" s="5" t="s">
        <v>18</v>
      </c>
      <c r="E825" s="5" t="str">
        <f>TRIM(LEFT(Table1[[#This Row],[category]], FIND("|", Table1[[#This Row],[category]]) - 1))</f>
        <v>Computers&amp;Accessories</v>
      </c>
      <c r="F825" s="5" t="str">
        <f>TRIM(MID(Table1[[#This Row],[category]], FIND("|", Table1[[#This Row],[category]]) + 1, FIND("|", Table1[[#This Row],[category]], FIND("|", Table1[[#This Row],[category]]) + 1) - FIND("|", Table1[[#This Row],[category]]) - 1))</f>
        <v>Accessories&amp;Peripherals</v>
      </c>
      <c r="G82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25" s="5">
        <v>389</v>
      </c>
      <c r="I825" s="6">
        <v>1099</v>
      </c>
      <c r="J825" s="7">
        <v>0.65</v>
      </c>
      <c r="K825" s="7" t="str">
        <f>IF(Table1[[#This Row],[discount_percentage]]&gt;=50%, "YES", "NO")</f>
        <v>YES</v>
      </c>
      <c r="L825" s="7" t="str">
        <f>IF(Table1[[#This Row],[discount_percentage]]&lt;20%, "&lt;20%", IF(Table1[[#This Row],[discount_percentage]]&lt;=40%, "20%-40%", IF(Table1[[#This Row],[discount_percentage]]&lt;=60%, "41%-60%", IF(Table1[[#This Row],[discount_percentage]]&lt;=80%, "61%-80%", "&gt;80%"))))</f>
        <v>61%-80%</v>
      </c>
      <c r="M825" s="7" t="str">
        <f>IF(Table1[[#This Row],[discounted_price]]&lt;200, "&lt;200", IF(Table1[[#This Row],[discounted_price]]&lt;=500, "200-500", "&gt;500"))</f>
        <v>200-500</v>
      </c>
      <c r="N825" s="5">
        <v>4.3</v>
      </c>
      <c r="O825" s="8">
        <v>974</v>
      </c>
      <c r="P825" s="9" t="str">
        <f>IF(Table1[[#This Row],[rating_count]]&gt;1000, "More than 1000", "Fewer than 1000")</f>
        <v>Fewer than 1000</v>
      </c>
      <c r="Q825" s="8">
        <f>IFERROR( VALUE(Table1[[#This Row],[rating]]) * VALUE((Table1[[#This Row],[rating_count]]/1000)), 0)</f>
        <v>4.1882000000000001</v>
      </c>
      <c r="R825" s="6">
        <f>IFERROR( VALUE(Table1[[#This Row],[actual_price]]) * VALUE(Table1[[#This Row],[rating_count]]), 0)</f>
        <v>1070426</v>
      </c>
      <c r="S825" s="5" t="s">
        <v>322</v>
      </c>
      <c r="T825" s="5" t="s">
        <v>323</v>
      </c>
      <c r="U825" s="5" t="s">
        <v>324</v>
      </c>
      <c r="V825" s="5" t="s">
        <v>325</v>
      </c>
      <c r="W825" s="5" t="s">
        <v>326</v>
      </c>
      <c r="X825" s="5" t="s">
        <v>327</v>
      </c>
      <c r="Y825" s="5" t="s">
        <v>6853</v>
      </c>
      <c r="Z825" s="5" t="s">
        <v>6854</v>
      </c>
    </row>
    <row r="826" spans="1:26" ht="15.75">
      <c r="A826" s="5" t="s">
        <v>6855</v>
      </c>
      <c r="B826" s="5" t="s">
        <v>6856</v>
      </c>
      <c r="C826" s="5" t="str">
        <f>LEFT(Table1[[#This Row],[product_name]], 27)</f>
        <v>RESONATE RouterUPS CRU12V2A</v>
      </c>
      <c r="D826" s="5" t="s">
        <v>5443</v>
      </c>
      <c r="E826" s="5" t="str">
        <f>TRIM(LEFT(Table1[[#This Row],[category]], FIND("|", Table1[[#This Row],[category]]) - 1))</f>
        <v>Computers&amp;Accessories</v>
      </c>
      <c r="F826" s="5" t="str">
        <f>TRIM(MID(Table1[[#This Row],[category]], FIND("|", Table1[[#This Row],[category]]) + 1, FIND("|", Table1[[#This Row],[category]], FIND("|", Table1[[#This Row],[category]]) + 1) - FIND("|", Table1[[#This Row],[category]]) - 1))</f>
        <v>NetworkingDevices</v>
      </c>
      <c r="G826" s="5" t="e">
        <f>TRIM(MID(Table1[[#This Row],[category]], FIND("|", Table1[[#This Row],[category]], FIND("|", Table1[[#This Row],[category]]) + 1) + 1, FIND("|", Table1[[#This Row],[category]], FIND("|", Table1[[#This Row],[category]], FIND("|", Table1[[#This Row],[category]]) + 1) + 1) - FIND("|", Table1[[#This Row],[category]], FIND("|", Table1[[#This Row],[category]]) + 1) - 1))</f>
        <v>#VALUE!</v>
      </c>
      <c r="H826" s="6">
        <v>1799</v>
      </c>
      <c r="I826" s="6">
        <v>2911</v>
      </c>
      <c r="J826" s="7">
        <v>0.38</v>
      </c>
      <c r="K826" s="7" t="str">
        <f>IF(Table1[[#This Row],[discount_percentage]]&gt;=50%, "YES", "NO")</f>
        <v>NO</v>
      </c>
      <c r="L826" s="7" t="str">
        <f>IF(Table1[[#This Row],[discount_percentage]]&lt;20%, "&lt;20%", IF(Table1[[#This Row],[discount_percentage]]&lt;=40%, "20%-40%", IF(Table1[[#This Row],[discount_percentage]]&lt;=60%, "41%-60%", IF(Table1[[#This Row],[discount_percentage]]&lt;=80%, "61%-80%", "&gt;80%"))))</f>
        <v>20%-40%</v>
      </c>
      <c r="M826" s="7" t="str">
        <f>IF(Table1[[#This Row],[discounted_price]]&lt;200, "&lt;200", IF(Table1[[#This Row],[discounted_price]]&lt;=500, "200-500", "&gt;500"))</f>
        <v>&gt;500</v>
      </c>
      <c r="N826" s="5">
        <v>4.3</v>
      </c>
      <c r="O826" s="8">
        <v>20342</v>
      </c>
      <c r="P826" s="9" t="str">
        <f>IF(Table1[[#This Row],[rating_count]]&gt;1000, "More than 1000", "Fewer than 1000")</f>
        <v>More than 1000</v>
      </c>
      <c r="Q826" s="8">
        <f>IFERROR( VALUE(Table1[[#This Row],[rating]]) * VALUE((Table1[[#This Row],[rating_count]]/1000)), 0)</f>
        <v>87.47059999999999</v>
      </c>
      <c r="R826" s="6">
        <f>IFERROR( VALUE(Table1[[#This Row],[actual_price]]) * VALUE(Table1[[#This Row],[rating_count]]), 0)</f>
        <v>59215562</v>
      </c>
      <c r="S826" s="5" t="s">
        <v>6857</v>
      </c>
      <c r="T826" s="5" t="s">
        <v>6858</v>
      </c>
      <c r="U826" s="5" t="s">
        <v>6859</v>
      </c>
      <c r="V826" s="5" t="s">
        <v>6860</v>
      </c>
      <c r="W826" s="5" t="s">
        <v>6861</v>
      </c>
      <c r="X826" s="5" t="s">
        <v>6862</v>
      </c>
      <c r="Y826" s="5" t="s">
        <v>6863</v>
      </c>
      <c r="Z826" s="5" t="s">
        <v>6864</v>
      </c>
    </row>
    <row r="827" spans="1:26" ht="15.75">
      <c r="A827" s="5" t="s">
        <v>6865</v>
      </c>
      <c r="B827" s="5" t="s">
        <v>6866</v>
      </c>
      <c r="C827" s="5" t="str">
        <f>LEFT(Table1[[#This Row],[product_name]], 27)</f>
        <v>3M Post-it Sticky Note Cube</v>
      </c>
      <c r="D827" s="5" t="s">
        <v>5755</v>
      </c>
      <c r="E827" s="5" t="str">
        <f>TRIM(LEFT(Table1[[#This Row],[category]], FIND("|", Table1[[#This Row],[category]]) - 1))</f>
        <v>OfficeProducts</v>
      </c>
      <c r="F827" s="5" t="str">
        <f>TRIM(MID(Table1[[#This Row],[category]], FIND("|", Table1[[#This Row],[category]]) + 1, FIND("|", Table1[[#This Row],[category]], FIND("|", Table1[[#This Row],[category]]) + 1) - FIND("|", Table1[[#This Row],[category]]) - 1))</f>
        <v>OfficePaperProducts</v>
      </c>
      <c r="G827" s="5" t="str">
        <f>TRIM(MID(Table1[[#This Row],[category]], FIND("|", Table1[[#This Row],[category]], FIND("|", Table1[[#This Row],[category]]) + 1) + 1, FIND("|", Table1[[#This Row],[category]], FIND("|", Table1[[#This Row],[category]], FIND("|", Table1[[#This Row],[category]]) + 1) + 1) - FIND("|", Table1[[#This Row],[category]], FIND("|", Table1[[#This Row],[category]]) + 1) - 1))</f>
        <v>Paper</v>
      </c>
      <c r="H827" s="5">
        <v>90</v>
      </c>
      <c r="I827" s="6">
        <v>175</v>
      </c>
      <c r="J827" s="7">
        <v>0.49</v>
      </c>
      <c r="K827" s="7" t="str">
        <f>IF(Table1[[#This Row],[discount_percentage]]&gt;=50%, "YES", "NO")</f>
        <v>NO</v>
      </c>
      <c r="L827" s="7" t="str">
        <f>IF(Table1[[#This Row],[discount_percentage]]&lt;20%, "&lt;20%", IF(Table1[[#This Row],[discount_percentage]]&lt;=40%, "20%-40%", IF(Table1[[#This Row],[discount_percentage]]&lt;=60%, "41%-60%", IF(Table1[[#This Row],[discount_percentage]]&lt;=80%, "61%-80%", "&gt;80%"))))</f>
        <v>41%-60%</v>
      </c>
      <c r="M827" s="7" t="str">
        <f>IF(Table1[[#This Row],[discounted_price]]&lt;200, "&lt;200", IF(Table1[[#This Row],[discounted_price]]&lt;=500, "200-500", "&gt;500"))</f>
        <v>&lt;200</v>
      </c>
      <c r="N827" s="5">
        <v>4.4000000000000004</v>
      </c>
      <c r="O827" s="8">
        <v>7429</v>
      </c>
      <c r="P827" s="9" t="str">
        <f>IF(Table1[[#This Row],[rating_count]]&gt;1000, "More than 1000", "Fewer than 1000")</f>
        <v>More than 1000</v>
      </c>
      <c r="Q827" s="8">
        <f>IFERROR( VALUE(Table1[[#This Row],[rating]]) * VALUE((Table1[[#This Row],[rating_count]]/1000)), 0)</f>
        <v>32.687600000000003</v>
      </c>
      <c r="R827" s="6">
        <f>IFERROR( VALUE(Table1[[#This Row],[actual_price]]) * VALUE(Table1[[#This Row],[rating_count]]), 0)</f>
        <v>1300075</v>
      </c>
      <c r="S827" s="5" t="s">
        <v>6867</v>
      </c>
      <c r="T827" s="5" t="s">
        <v>6868</v>
      </c>
      <c r="U827" s="5" t="s">
        <v>6869</v>
      </c>
      <c r="V827" s="5" t="s">
        <v>6870</v>
      </c>
      <c r="W827" s="5" t="s">
        <v>6871</v>
      </c>
      <c r="X827" s="5" t="s">
        <v>6872</v>
      </c>
      <c r="Y827" s="5" t="s">
        <v>6873</v>
      </c>
      <c r="Z827" s="5" t="s">
        <v>6874</v>
      </c>
    </row>
    <row r="828" spans="1:26" ht="15.75">
      <c r="A828" s="5" t="s">
        <v>6875</v>
      </c>
      <c r="B828" s="5" t="s">
        <v>6876</v>
      </c>
      <c r="C828" s="5" t="str">
        <f>LEFT(Table1[[#This Row],[product_name]], 27)</f>
        <v xml:space="preserve">OFIXO Multi-Purpose Laptop </v>
      </c>
      <c r="D828" s="5" t="s">
        <v>4876</v>
      </c>
      <c r="E828" s="5" t="str">
        <f>TRIM(LEFT(Table1[[#This Row],[category]], FIND("|", Table1[[#This Row],[category]]) - 1))</f>
        <v>Computers&amp;Accessories</v>
      </c>
      <c r="F828" s="5" t="str">
        <f>TRIM(MID(Table1[[#This Row],[category]], FIND("|", Table1[[#This Row],[category]]) + 1, FIND("|", Table1[[#This Row],[category]], FIND("|", Table1[[#This Row],[category]]) + 1) - FIND("|", Table1[[#This Row],[category]]) - 1))</f>
        <v>Accessories&amp;Peripherals</v>
      </c>
      <c r="G828"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28" s="5">
        <v>599</v>
      </c>
      <c r="I828" s="6">
        <v>599</v>
      </c>
      <c r="J828" s="7">
        <v>0</v>
      </c>
      <c r="K828" s="7" t="str">
        <f>IF(Table1[[#This Row],[discount_percentage]]&gt;=50%, "YES", "NO")</f>
        <v>NO</v>
      </c>
      <c r="L828" s="7" t="str">
        <f>IF(Table1[[#This Row],[discount_percentage]]&lt;20%, "&lt;20%", IF(Table1[[#This Row],[discount_percentage]]&lt;=40%, "20%-40%", IF(Table1[[#This Row],[discount_percentage]]&lt;=60%, "41%-60%", IF(Table1[[#This Row],[discount_percentage]]&lt;=80%, "61%-80%", "&gt;80%"))))</f>
        <v>&lt;20%</v>
      </c>
      <c r="M828" s="7" t="str">
        <f>IF(Table1[[#This Row],[discounted_price]]&lt;200, "&lt;200", IF(Table1[[#This Row],[discounted_price]]&lt;=500, "200-500", "&gt;500"))</f>
        <v>&gt;500</v>
      </c>
      <c r="N828" s="5">
        <v>4</v>
      </c>
      <c r="O828" s="8">
        <v>26423</v>
      </c>
      <c r="P828" s="9" t="str">
        <f>IF(Table1[[#This Row],[rating_count]]&gt;1000, "More than 1000", "Fewer than 1000")</f>
        <v>More than 1000</v>
      </c>
      <c r="Q828" s="8">
        <f>IFERROR( VALUE(Table1[[#This Row],[rating]]) * VALUE((Table1[[#This Row],[rating_count]]/1000)), 0)</f>
        <v>105.69199999999999</v>
      </c>
      <c r="R828" s="6">
        <f>IFERROR( VALUE(Table1[[#This Row],[actual_price]]) * VALUE(Table1[[#This Row],[rating_count]]), 0)</f>
        <v>15827377</v>
      </c>
      <c r="S828" s="5" t="s">
        <v>6877</v>
      </c>
      <c r="T828" s="5" t="s">
        <v>6878</v>
      </c>
      <c r="U828" s="5" t="s">
        <v>6879</v>
      </c>
      <c r="V828" s="5" t="s">
        <v>6880</v>
      </c>
      <c r="W828" s="5" t="s">
        <v>6881</v>
      </c>
      <c r="X828" s="5" t="s">
        <v>6882</v>
      </c>
      <c r="Y828" s="5" t="s">
        <v>6883</v>
      </c>
      <c r="Z828" s="5" t="s">
        <v>6884</v>
      </c>
    </row>
    <row r="829" spans="1:26" ht="15.75">
      <c r="A829" s="5" t="s">
        <v>6885</v>
      </c>
      <c r="B829" s="5" t="s">
        <v>6886</v>
      </c>
      <c r="C829" s="5" t="str">
        <f>LEFT(Table1[[#This Row],[product_name]], 27)</f>
        <v>Fire-Boltt Ninja Calling 1.</v>
      </c>
      <c r="D829" s="5" t="s">
        <v>2948</v>
      </c>
      <c r="E829" s="5" t="str">
        <f>TRIM(LEFT(Table1[[#This Row],[category]], FIND("|", Table1[[#This Row],[category]]) - 1))</f>
        <v>Electronics</v>
      </c>
      <c r="F829" s="5" t="str">
        <f>TRIM(MID(Table1[[#This Row],[category]], FIND("|", Table1[[#This Row],[category]]) + 1, FIND("|", Table1[[#This Row],[category]], FIND("|", Table1[[#This Row],[category]]) + 1) - FIND("|", Table1[[#This Row],[category]]) - 1))</f>
        <v>WearableTechnology</v>
      </c>
      <c r="G829" s="5" t="e">
        <f>TRIM(MID(Table1[[#This Row],[category]], FIND("|", Table1[[#This Row],[category]], FIND("|", Table1[[#This Row],[category]]) + 1) + 1, FIND("|", Table1[[#This Row],[category]], FIND("|", Table1[[#This Row],[category]], FIND("|", Table1[[#This Row],[category]]) + 1) + 1) - FIND("|", Table1[[#This Row],[category]], FIND("|", Table1[[#This Row],[category]]) + 1) - 1))</f>
        <v>#VALUE!</v>
      </c>
      <c r="H829" s="6">
        <v>1999</v>
      </c>
      <c r="I829" s="6">
        <v>7999</v>
      </c>
      <c r="J829" s="7">
        <v>0.75</v>
      </c>
      <c r="K829" s="7" t="str">
        <f>IF(Table1[[#This Row],[discount_percentage]]&gt;=50%, "YES", "NO")</f>
        <v>YES</v>
      </c>
      <c r="L829" s="7" t="str">
        <f>IF(Table1[[#This Row],[discount_percentage]]&lt;20%, "&lt;20%", IF(Table1[[#This Row],[discount_percentage]]&lt;=40%, "20%-40%", IF(Table1[[#This Row],[discount_percentage]]&lt;=60%, "41%-60%", IF(Table1[[#This Row],[discount_percentage]]&lt;=80%, "61%-80%", "&gt;80%"))))</f>
        <v>61%-80%</v>
      </c>
      <c r="M829" s="7" t="str">
        <f>IF(Table1[[#This Row],[discounted_price]]&lt;200, "&lt;200", IF(Table1[[#This Row],[discounted_price]]&lt;=500, "200-500", "&gt;500"))</f>
        <v>&gt;500</v>
      </c>
      <c r="N829" s="5">
        <v>4.2</v>
      </c>
      <c r="O829" s="8">
        <v>31305</v>
      </c>
      <c r="P829" s="9" t="str">
        <f>IF(Table1[[#This Row],[rating_count]]&gt;1000, "More than 1000", "Fewer than 1000")</f>
        <v>More than 1000</v>
      </c>
      <c r="Q829" s="8">
        <f>IFERROR( VALUE(Table1[[#This Row],[rating]]) * VALUE((Table1[[#This Row],[rating_count]]/1000)), 0)</f>
        <v>131.48099999999999</v>
      </c>
      <c r="R829" s="6">
        <f>IFERROR( VALUE(Table1[[#This Row],[actual_price]]) * VALUE(Table1[[#This Row],[rating_count]]), 0)</f>
        <v>250408695</v>
      </c>
      <c r="S829" s="5" t="s">
        <v>6887</v>
      </c>
      <c r="T829" s="5" t="s">
        <v>6888</v>
      </c>
      <c r="U829" s="5" t="s">
        <v>6889</v>
      </c>
      <c r="V829" s="5" t="s">
        <v>6890</v>
      </c>
      <c r="W829" s="5" t="s">
        <v>6891</v>
      </c>
      <c r="X829" s="5" t="s">
        <v>6892</v>
      </c>
      <c r="Y829" s="5" t="s">
        <v>6893</v>
      </c>
      <c r="Z829" s="5" t="s">
        <v>6894</v>
      </c>
    </row>
    <row r="830" spans="1:26" ht="15.75">
      <c r="A830" s="5" t="s">
        <v>6895</v>
      </c>
      <c r="B830" s="5" t="s">
        <v>6896</v>
      </c>
      <c r="C830" s="5" t="str">
        <f>LEFT(Table1[[#This Row],[product_name]], 27)</f>
        <v xml:space="preserve">Airtel AMF-311WW Data Card </v>
      </c>
      <c r="D830" s="5" t="s">
        <v>6897</v>
      </c>
      <c r="E830" s="5" t="str">
        <f>TRIM(LEFT(Table1[[#This Row],[category]], FIND("|", Table1[[#This Row],[category]]) - 1))</f>
        <v>Computers&amp;Accessories</v>
      </c>
      <c r="F830" s="5" t="str">
        <f>TRIM(MID(Table1[[#This Row],[category]], FIND("|", Table1[[#This Row],[category]]) + 1, FIND("|", Table1[[#This Row],[category]], FIND("|", Table1[[#This Row],[category]]) + 1) - FIND("|", Table1[[#This Row],[category]]) - 1))</f>
        <v>NetworkingDevices</v>
      </c>
      <c r="G830" s="5" t="e">
        <f>TRIM(MID(Table1[[#This Row],[category]], FIND("|", Table1[[#This Row],[category]], FIND("|", Table1[[#This Row],[category]]) + 1) + 1, FIND("|", Table1[[#This Row],[category]], FIND("|", Table1[[#This Row],[category]], FIND("|", Table1[[#This Row],[category]]) + 1) + 1) - FIND("|", Table1[[#This Row],[category]], FIND("|", Table1[[#This Row],[category]]) + 1) - 1))</f>
        <v>#VALUE!</v>
      </c>
      <c r="H830" s="6">
        <v>2099</v>
      </c>
      <c r="I830" s="6">
        <v>3250</v>
      </c>
      <c r="J830" s="7">
        <v>0.35</v>
      </c>
      <c r="K830" s="7" t="str">
        <f>IF(Table1[[#This Row],[discount_percentage]]&gt;=50%, "YES", "NO")</f>
        <v>NO</v>
      </c>
      <c r="L830" s="7" t="str">
        <f>IF(Table1[[#This Row],[discount_percentage]]&lt;20%, "&lt;20%", IF(Table1[[#This Row],[discount_percentage]]&lt;=40%, "20%-40%", IF(Table1[[#This Row],[discount_percentage]]&lt;=60%, "41%-60%", IF(Table1[[#This Row],[discount_percentage]]&lt;=80%, "61%-80%", "&gt;80%"))))</f>
        <v>20%-40%</v>
      </c>
      <c r="M830" s="7" t="str">
        <f>IF(Table1[[#This Row],[discounted_price]]&lt;200, "&lt;200", IF(Table1[[#This Row],[discounted_price]]&lt;=500, "200-500", "&gt;500"))</f>
        <v>&gt;500</v>
      </c>
      <c r="N830" s="5">
        <v>3.8</v>
      </c>
      <c r="O830" s="8">
        <v>11213</v>
      </c>
      <c r="P830" s="9" t="str">
        <f>IF(Table1[[#This Row],[rating_count]]&gt;1000, "More than 1000", "Fewer than 1000")</f>
        <v>More than 1000</v>
      </c>
      <c r="Q830" s="8">
        <f>IFERROR( VALUE(Table1[[#This Row],[rating]]) * VALUE((Table1[[#This Row],[rating_count]]/1000)), 0)</f>
        <v>42.609399999999994</v>
      </c>
      <c r="R830" s="6">
        <f>IFERROR( VALUE(Table1[[#This Row],[actual_price]]) * VALUE(Table1[[#This Row],[rating_count]]), 0)</f>
        <v>36442250</v>
      </c>
      <c r="S830" s="5" t="s">
        <v>6898</v>
      </c>
      <c r="T830" s="5" t="s">
        <v>6899</v>
      </c>
      <c r="U830" s="5" t="s">
        <v>6900</v>
      </c>
      <c r="V830" s="5" t="s">
        <v>6901</v>
      </c>
      <c r="W830" s="5" t="s">
        <v>6902</v>
      </c>
      <c r="X830" s="5" t="s">
        <v>6903</v>
      </c>
      <c r="Y830" s="5" t="s">
        <v>6904</v>
      </c>
      <c r="Z830" s="5" t="s">
        <v>6905</v>
      </c>
    </row>
    <row r="831" spans="1:26" ht="15.75">
      <c r="A831" s="5" t="s">
        <v>6906</v>
      </c>
      <c r="B831" s="5" t="s">
        <v>6907</v>
      </c>
      <c r="C831" s="5" t="str">
        <f>LEFT(Table1[[#This Row],[product_name]], 27)</f>
        <v>Gizga Essentials Laptop Pow</v>
      </c>
      <c r="D831" s="5" t="s">
        <v>6908</v>
      </c>
      <c r="E831" s="5" t="str">
        <f>TRIM(LEFT(Table1[[#This Row],[category]], FIND("|", Table1[[#This Row],[category]]) - 1))</f>
        <v>Computers&amp;Accessories</v>
      </c>
      <c r="F831" s="5" t="str">
        <f>TRIM(MID(Table1[[#This Row],[category]], FIND("|", Table1[[#This Row],[category]]) + 1, FIND("|", Table1[[#This Row],[category]], FIND("|", Table1[[#This Row],[category]]) + 1) - FIND("|", Table1[[#This Row],[category]]) - 1))</f>
        <v>Accessories&amp;Peripherals</v>
      </c>
      <c r="G831"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31" s="5">
        <v>179</v>
      </c>
      <c r="I831" s="6">
        <v>499</v>
      </c>
      <c r="J831" s="7">
        <v>0.64</v>
      </c>
      <c r="K831" s="7" t="str">
        <f>IF(Table1[[#This Row],[discount_percentage]]&gt;=50%, "YES", "NO")</f>
        <v>YES</v>
      </c>
      <c r="L831" s="7" t="str">
        <f>IF(Table1[[#This Row],[discount_percentage]]&lt;20%, "&lt;20%", IF(Table1[[#This Row],[discount_percentage]]&lt;=40%, "20%-40%", IF(Table1[[#This Row],[discount_percentage]]&lt;=60%, "41%-60%", IF(Table1[[#This Row],[discount_percentage]]&lt;=80%, "61%-80%", "&gt;80%"))))</f>
        <v>61%-80%</v>
      </c>
      <c r="M831" s="7" t="str">
        <f>IF(Table1[[#This Row],[discounted_price]]&lt;200, "&lt;200", IF(Table1[[#This Row],[discounted_price]]&lt;=500, "200-500", "&gt;500"))</f>
        <v>&lt;200</v>
      </c>
      <c r="N831" s="5">
        <v>4.0999999999999996</v>
      </c>
      <c r="O831" s="8">
        <v>10174</v>
      </c>
      <c r="P831" s="9" t="str">
        <f>IF(Table1[[#This Row],[rating_count]]&gt;1000, "More than 1000", "Fewer than 1000")</f>
        <v>More than 1000</v>
      </c>
      <c r="Q831" s="8">
        <f>IFERROR( VALUE(Table1[[#This Row],[rating]]) * VALUE((Table1[[#This Row],[rating_count]]/1000)), 0)</f>
        <v>41.713399999999993</v>
      </c>
      <c r="R831" s="6">
        <f>IFERROR( VALUE(Table1[[#This Row],[actual_price]]) * VALUE(Table1[[#This Row],[rating_count]]), 0)</f>
        <v>5076826</v>
      </c>
      <c r="S831" s="5" t="s">
        <v>6909</v>
      </c>
      <c r="T831" s="5" t="s">
        <v>6910</v>
      </c>
      <c r="U831" s="5" t="s">
        <v>6911</v>
      </c>
      <c r="V831" s="5" t="s">
        <v>6912</v>
      </c>
      <c r="W831" s="5" t="s">
        <v>6913</v>
      </c>
      <c r="X831" s="5" t="s">
        <v>6914</v>
      </c>
      <c r="Y831" s="5" t="s">
        <v>6915</v>
      </c>
      <c r="Z831" s="5" t="s">
        <v>6916</v>
      </c>
    </row>
    <row r="832" spans="1:26" ht="15.75">
      <c r="A832" s="5" t="s">
        <v>6917</v>
      </c>
      <c r="B832" s="5" t="s">
        <v>6918</v>
      </c>
      <c r="C832" s="5" t="str">
        <f>LEFT(Table1[[#This Row],[product_name]], 27)</f>
        <v>Logitech MK270r USB Wireles</v>
      </c>
      <c r="D832" s="5" t="s">
        <v>5102</v>
      </c>
      <c r="E832" s="5" t="str">
        <f>TRIM(LEFT(Table1[[#This Row],[category]], FIND("|", Table1[[#This Row],[category]]) - 1))</f>
        <v>Computers&amp;Accessories</v>
      </c>
      <c r="F832" s="5" t="str">
        <f>TRIM(MID(Table1[[#This Row],[category]], FIND("|", Table1[[#This Row],[category]]) + 1, FIND("|", Table1[[#This Row],[category]], FIND("|", Table1[[#This Row],[category]]) + 1) - FIND("|", Table1[[#This Row],[category]]) - 1))</f>
        <v>Accessories&amp;Peripherals</v>
      </c>
      <c r="G832"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32" s="6">
        <v>1345</v>
      </c>
      <c r="I832" s="6">
        <v>2295</v>
      </c>
      <c r="J832" s="7">
        <v>0.41</v>
      </c>
      <c r="K832" s="7" t="str">
        <f>IF(Table1[[#This Row],[discount_percentage]]&gt;=50%, "YES", "NO")</f>
        <v>NO</v>
      </c>
      <c r="L832" s="7" t="str">
        <f>IF(Table1[[#This Row],[discount_percentage]]&lt;20%, "&lt;20%", IF(Table1[[#This Row],[discount_percentage]]&lt;=40%, "20%-40%", IF(Table1[[#This Row],[discount_percentage]]&lt;=60%, "41%-60%", IF(Table1[[#This Row],[discount_percentage]]&lt;=80%, "61%-80%", "&gt;80%"))))</f>
        <v>41%-60%</v>
      </c>
      <c r="M832" s="7" t="str">
        <f>IF(Table1[[#This Row],[discounted_price]]&lt;200, "&lt;200", IF(Table1[[#This Row],[discounted_price]]&lt;=500, "200-500", "&gt;500"))</f>
        <v>&gt;500</v>
      </c>
      <c r="N832" s="5">
        <v>4.2</v>
      </c>
      <c r="O832" s="8">
        <v>17413</v>
      </c>
      <c r="P832" s="9" t="str">
        <f>IF(Table1[[#This Row],[rating_count]]&gt;1000, "More than 1000", "Fewer than 1000")</f>
        <v>More than 1000</v>
      </c>
      <c r="Q832" s="8">
        <f>IFERROR( VALUE(Table1[[#This Row],[rating]]) * VALUE((Table1[[#This Row],[rating_count]]/1000)), 0)</f>
        <v>73.134600000000006</v>
      </c>
      <c r="R832" s="6">
        <f>IFERROR( VALUE(Table1[[#This Row],[actual_price]]) * VALUE(Table1[[#This Row],[rating_count]]), 0)</f>
        <v>39962835</v>
      </c>
      <c r="S832" s="5" t="s">
        <v>6919</v>
      </c>
      <c r="T832" s="5" t="s">
        <v>6920</v>
      </c>
      <c r="U832" s="5" t="s">
        <v>6921</v>
      </c>
      <c r="V832" s="5" t="s">
        <v>6922</v>
      </c>
      <c r="W832" s="5" t="s">
        <v>6923</v>
      </c>
      <c r="X832" s="5" t="s">
        <v>6924</v>
      </c>
      <c r="Y832" s="5" t="s">
        <v>6925</v>
      </c>
      <c r="Z832" s="5" t="s">
        <v>6926</v>
      </c>
    </row>
    <row r="833" spans="1:26" ht="15.75">
      <c r="A833" s="5" t="s">
        <v>6927</v>
      </c>
      <c r="B833" s="5" t="s">
        <v>6928</v>
      </c>
      <c r="C833" s="5" t="str">
        <f>LEFT(Table1[[#This Row],[product_name]], 27)</f>
        <v>DIGITEK¬Æ (DTR-200MT) (18 C</v>
      </c>
      <c r="D833" s="5" t="s">
        <v>5244</v>
      </c>
      <c r="E833" s="5" t="str">
        <f>TRIM(LEFT(Table1[[#This Row],[category]], FIND("|", Table1[[#This Row],[category]]) - 1))</f>
        <v>Electronics</v>
      </c>
      <c r="F833" s="5" t="str">
        <f>TRIM(MID(Table1[[#This Row],[category]], FIND("|", Table1[[#This Row],[category]]) + 1, FIND("|", Table1[[#This Row],[category]], FIND("|", Table1[[#This Row],[category]]) + 1) - FIND("|", Table1[[#This Row],[category]]) - 1))</f>
        <v>Cameras&amp;Photography</v>
      </c>
      <c r="G833" s="5" t="str">
        <f>TRIM(MID(Table1[[#This Row],[category]], FIND("|", Table1[[#This Row],[category]], FIND("|", Table1[[#This Row],[category]]) + 1) + 1, FIND("|", Table1[[#This Row],[category]], FIND("|", Table1[[#This Row],[category]], FIND("|", Table1[[#This Row],[category]]) + 1) + 1) - FIND("|", Table1[[#This Row],[category]], FIND("|", Table1[[#This Row],[category]]) + 1) - 1))</f>
        <v>Accessories</v>
      </c>
      <c r="H833" s="5">
        <v>349</v>
      </c>
      <c r="I833" s="6">
        <v>995</v>
      </c>
      <c r="J833" s="7">
        <v>0.65</v>
      </c>
      <c r="K833" s="7" t="str">
        <f>IF(Table1[[#This Row],[discount_percentage]]&gt;=50%, "YES", "NO")</f>
        <v>YES</v>
      </c>
      <c r="L833" s="7" t="str">
        <f>IF(Table1[[#This Row],[discount_percentage]]&lt;20%, "&lt;20%", IF(Table1[[#This Row],[discount_percentage]]&lt;=40%, "20%-40%", IF(Table1[[#This Row],[discount_percentage]]&lt;=60%, "41%-60%", IF(Table1[[#This Row],[discount_percentage]]&lt;=80%, "61%-80%", "&gt;80%"))))</f>
        <v>61%-80%</v>
      </c>
      <c r="M833" s="7" t="str">
        <f>IF(Table1[[#This Row],[discounted_price]]&lt;200, "&lt;200", IF(Table1[[#This Row],[discounted_price]]&lt;=500, "200-500", "&gt;500"))</f>
        <v>200-500</v>
      </c>
      <c r="N833" s="5">
        <v>4.2</v>
      </c>
      <c r="O833" s="8">
        <v>6676</v>
      </c>
      <c r="P833" s="9" t="str">
        <f>IF(Table1[[#This Row],[rating_count]]&gt;1000, "More than 1000", "Fewer than 1000")</f>
        <v>More than 1000</v>
      </c>
      <c r="Q833" s="8">
        <f>IFERROR( VALUE(Table1[[#This Row],[rating]]) * VALUE((Table1[[#This Row],[rating_count]]/1000)), 0)</f>
        <v>28.039200000000001</v>
      </c>
      <c r="R833" s="6">
        <f>IFERROR( VALUE(Table1[[#This Row],[actual_price]]) * VALUE(Table1[[#This Row],[rating_count]]), 0)</f>
        <v>6642620</v>
      </c>
      <c r="S833" s="5" t="s">
        <v>6929</v>
      </c>
      <c r="T833" s="5" t="s">
        <v>6930</v>
      </c>
      <c r="U833" s="5" t="s">
        <v>6931</v>
      </c>
      <c r="V833" s="5" t="s">
        <v>6932</v>
      </c>
      <c r="W833" s="5" t="s">
        <v>6933</v>
      </c>
      <c r="X833" s="5" t="s">
        <v>6934</v>
      </c>
      <c r="Y833" s="5" t="s">
        <v>6935</v>
      </c>
      <c r="Z833" s="5" t="s">
        <v>6936</v>
      </c>
    </row>
    <row r="834" spans="1:26" ht="15.75">
      <c r="A834" s="5" t="s">
        <v>6937</v>
      </c>
      <c r="B834" s="5" t="s">
        <v>6938</v>
      </c>
      <c r="C834" s="5" t="str">
        <f>LEFT(Table1[[#This Row],[product_name]], 27)</f>
        <v xml:space="preserve">FEDUS Cat6 Ethernet Cable, </v>
      </c>
      <c r="D834" s="5" t="s">
        <v>6340</v>
      </c>
      <c r="E834" s="5" t="str">
        <f>TRIM(LEFT(Table1[[#This Row],[category]], FIND("|", Table1[[#This Row],[category]]) - 1))</f>
        <v>Computers&amp;Accessories</v>
      </c>
      <c r="F834" s="5" t="str">
        <f>TRIM(MID(Table1[[#This Row],[category]], FIND("|", Table1[[#This Row],[category]]) + 1, FIND("|", Table1[[#This Row],[category]], FIND("|", Table1[[#This Row],[category]]) + 1) - FIND("|", Table1[[#This Row],[category]]) - 1))</f>
        <v>Accessories&amp;Peripherals</v>
      </c>
      <c r="G83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34" s="5">
        <v>287</v>
      </c>
      <c r="I834" s="6">
        <v>499</v>
      </c>
      <c r="J834" s="7">
        <v>0.42</v>
      </c>
      <c r="K834" s="7" t="str">
        <f>IF(Table1[[#This Row],[discount_percentage]]&gt;=50%, "YES", "NO")</f>
        <v>NO</v>
      </c>
      <c r="L834" s="7" t="str">
        <f>IF(Table1[[#This Row],[discount_percentage]]&lt;20%, "&lt;20%", IF(Table1[[#This Row],[discount_percentage]]&lt;=40%, "20%-40%", IF(Table1[[#This Row],[discount_percentage]]&lt;=60%, "41%-60%", IF(Table1[[#This Row],[discount_percentage]]&lt;=80%, "61%-80%", "&gt;80%"))))</f>
        <v>41%-60%</v>
      </c>
      <c r="M834" s="7" t="str">
        <f>IF(Table1[[#This Row],[discounted_price]]&lt;200, "&lt;200", IF(Table1[[#This Row],[discounted_price]]&lt;=500, "200-500", "&gt;500"))</f>
        <v>200-500</v>
      </c>
      <c r="N834" s="5">
        <v>4.4000000000000004</v>
      </c>
      <c r="O834" s="8">
        <v>8076</v>
      </c>
      <c r="P834" s="9" t="str">
        <f>IF(Table1[[#This Row],[rating_count]]&gt;1000, "More than 1000", "Fewer than 1000")</f>
        <v>More than 1000</v>
      </c>
      <c r="Q834" s="8">
        <f>IFERROR( VALUE(Table1[[#This Row],[rating]]) * VALUE((Table1[[#This Row],[rating_count]]/1000)), 0)</f>
        <v>35.534400000000005</v>
      </c>
      <c r="R834" s="6">
        <f>IFERROR( VALUE(Table1[[#This Row],[actual_price]]) * VALUE(Table1[[#This Row],[rating_count]]), 0)</f>
        <v>4029924</v>
      </c>
      <c r="S834" s="5" t="s">
        <v>6939</v>
      </c>
      <c r="T834" s="5" t="s">
        <v>6940</v>
      </c>
      <c r="U834" s="5" t="s">
        <v>6941</v>
      </c>
      <c r="V834" s="5" t="s">
        <v>6942</v>
      </c>
      <c r="W834" s="5" t="s">
        <v>6943</v>
      </c>
      <c r="X834" s="5" t="s">
        <v>6944</v>
      </c>
      <c r="Y834" s="5" t="s">
        <v>6945</v>
      </c>
      <c r="Z834" s="5" t="s">
        <v>6946</v>
      </c>
    </row>
    <row r="835" spans="1:26" ht="15.75">
      <c r="A835" s="5" t="s">
        <v>330</v>
      </c>
      <c r="B835" s="5" t="s">
        <v>331</v>
      </c>
      <c r="C835" s="5" t="str">
        <f>LEFT(Table1[[#This Row],[product_name]], 27)</f>
        <v xml:space="preserve">Samsung Original Type C to </v>
      </c>
      <c r="D835" s="5" t="s">
        <v>18</v>
      </c>
      <c r="E835" s="5" t="str">
        <f>TRIM(LEFT(Table1[[#This Row],[category]], FIND("|", Table1[[#This Row],[category]]) - 1))</f>
        <v>Computers&amp;Accessories</v>
      </c>
      <c r="F835" s="5" t="str">
        <f>TRIM(MID(Table1[[#This Row],[category]], FIND("|", Table1[[#This Row],[category]]) + 1, FIND("|", Table1[[#This Row],[category]], FIND("|", Table1[[#This Row],[category]]) + 1) - FIND("|", Table1[[#This Row],[category]]) - 1))</f>
        <v>Accessories&amp;Peripherals</v>
      </c>
      <c r="G83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35" s="5">
        <v>599</v>
      </c>
      <c r="I835" s="6">
        <v>599</v>
      </c>
      <c r="J835" s="7">
        <v>0</v>
      </c>
      <c r="K835" s="7" t="str">
        <f>IF(Table1[[#This Row],[discount_percentage]]&gt;=50%, "YES", "NO")</f>
        <v>NO</v>
      </c>
      <c r="L835" s="7" t="str">
        <f>IF(Table1[[#This Row],[discount_percentage]]&lt;20%, "&lt;20%", IF(Table1[[#This Row],[discount_percentage]]&lt;=40%, "20%-40%", IF(Table1[[#This Row],[discount_percentage]]&lt;=60%, "41%-60%", IF(Table1[[#This Row],[discount_percentage]]&lt;=80%, "61%-80%", "&gt;80%"))))</f>
        <v>&lt;20%</v>
      </c>
      <c r="M835" s="7" t="str">
        <f>IF(Table1[[#This Row],[discounted_price]]&lt;200, "&lt;200", IF(Table1[[#This Row],[discounted_price]]&lt;=500, "200-500", "&gt;500"))</f>
        <v>&gt;500</v>
      </c>
      <c r="N835" s="5">
        <v>4.3</v>
      </c>
      <c r="O835" s="8">
        <v>355</v>
      </c>
      <c r="P835" s="9" t="str">
        <f>IF(Table1[[#This Row],[rating_count]]&gt;1000, "More than 1000", "Fewer than 1000")</f>
        <v>Fewer than 1000</v>
      </c>
      <c r="Q835" s="8">
        <f>IFERROR( VALUE(Table1[[#This Row],[rating]]) * VALUE((Table1[[#This Row],[rating_count]]/1000)), 0)</f>
        <v>1.5265</v>
      </c>
      <c r="R835" s="6">
        <f>IFERROR( VALUE(Table1[[#This Row],[actual_price]]) * VALUE(Table1[[#This Row],[rating_count]]), 0)</f>
        <v>212645</v>
      </c>
      <c r="S835" s="5" t="s">
        <v>332</v>
      </c>
      <c r="T835" s="5" t="s">
        <v>333</v>
      </c>
      <c r="U835" s="5" t="s">
        <v>334</v>
      </c>
      <c r="V835" s="5" t="s">
        <v>335</v>
      </c>
      <c r="W835" s="5" t="s">
        <v>336</v>
      </c>
      <c r="X835" s="5" t="s">
        <v>6947</v>
      </c>
      <c r="Y835" s="5" t="s">
        <v>6948</v>
      </c>
      <c r="Z835" s="5" t="s">
        <v>6949</v>
      </c>
    </row>
    <row r="836" spans="1:26" ht="15.75">
      <c r="A836" s="5" t="s">
        <v>6950</v>
      </c>
      <c r="B836" s="5" t="s">
        <v>6951</v>
      </c>
      <c r="C836" s="5" t="str">
        <f>LEFT(Table1[[#This Row],[product_name]], 27)</f>
        <v>Kingston DataTraveler Exodi</v>
      </c>
      <c r="D836" s="5" t="s">
        <v>4834</v>
      </c>
      <c r="E836" s="5" t="str">
        <f>TRIM(LEFT(Table1[[#This Row],[category]], FIND("|", Table1[[#This Row],[category]]) - 1))</f>
        <v>Computers&amp;Accessories</v>
      </c>
      <c r="F836" s="5" t="str">
        <f>TRIM(MID(Table1[[#This Row],[category]], FIND("|", Table1[[#This Row],[category]]) + 1, FIND("|", Table1[[#This Row],[category]], FIND("|", Table1[[#This Row],[category]]) + 1) - FIND("|", Table1[[#This Row],[category]]) - 1))</f>
        <v>ExternalDevices&amp;DataStorage</v>
      </c>
      <c r="G836" s="5" t="e">
        <f>TRIM(MID(Table1[[#This Row],[category]], FIND("|", Table1[[#This Row],[category]], FIND("|", Table1[[#This Row],[category]]) + 1) + 1, FIND("|", Table1[[#This Row],[category]], FIND("|", Table1[[#This Row],[category]], FIND("|", Table1[[#This Row],[category]]) + 1) + 1) - FIND("|", Table1[[#This Row],[category]], FIND("|", Table1[[#This Row],[category]]) + 1) - 1))</f>
        <v>#VALUE!</v>
      </c>
      <c r="H836" s="5">
        <v>349</v>
      </c>
      <c r="I836" s="6">
        <v>450</v>
      </c>
      <c r="J836" s="7">
        <v>0.22</v>
      </c>
      <c r="K836" s="7" t="str">
        <f>IF(Table1[[#This Row],[discount_percentage]]&gt;=50%, "YES", "NO")</f>
        <v>NO</v>
      </c>
      <c r="L836" s="7" t="str">
        <f>IF(Table1[[#This Row],[discount_percentage]]&lt;20%, "&lt;20%", IF(Table1[[#This Row],[discount_percentage]]&lt;=40%, "20%-40%", IF(Table1[[#This Row],[discount_percentage]]&lt;=60%, "41%-60%", IF(Table1[[#This Row],[discount_percentage]]&lt;=80%, "61%-80%", "&gt;80%"))))</f>
        <v>20%-40%</v>
      </c>
      <c r="M836" s="7" t="str">
        <f>IF(Table1[[#This Row],[discounted_price]]&lt;200, "&lt;200", IF(Table1[[#This Row],[discounted_price]]&lt;=500, "200-500", "&gt;500"))</f>
        <v>200-500</v>
      </c>
      <c r="N836" s="5">
        <v>4.0999999999999996</v>
      </c>
      <c r="O836" s="8">
        <v>18656</v>
      </c>
      <c r="P836" s="9" t="str">
        <f>IF(Table1[[#This Row],[rating_count]]&gt;1000, "More than 1000", "Fewer than 1000")</f>
        <v>More than 1000</v>
      </c>
      <c r="Q836" s="8">
        <f>IFERROR( VALUE(Table1[[#This Row],[rating]]) * VALUE((Table1[[#This Row],[rating_count]]/1000)), 0)</f>
        <v>76.489599999999982</v>
      </c>
      <c r="R836" s="6">
        <f>IFERROR( VALUE(Table1[[#This Row],[actual_price]]) * VALUE(Table1[[#This Row],[rating_count]]), 0)</f>
        <v>8395200</v>
      </c>
      <c r="S836" s="5" t="s">
        <v>6952</v>
      </c>
      <c r="T836" s="5" t="s">
        <v>6953</v>
      </c>
      <c r="U836" s="5" t="s">
        <v>6954</v>
      </c>
      <c r="V836" s="5" t="s">
        <v>6955</v>
      </c>
      <c r="W836" s="5" t="s">
        <v>6956</v>
      </c>
      <c r="X836" s="5" t="s">
        <v>6957</v>
      </c>
      <c r="Y836" s="5" t="s">
        <v>6958</v>
      </c>
      <c r="Z836" s="5" t="s">
        <v>6959</v>
      </c>
    </row>
    <row r="837" spans="1:26" ht="15.75">
      <c r="A837" s="5" t="s">
        <v>6960</v>
      </c>
      <c r="B837" s="5" t="s">
        <v>6961</v>
      </c>
      <c r="C837" s="5" t="str">
        <f>LEFT(Table1[[#This Row],[product_name]], 27)</f>
        <v>Duracell Rechargeable AA 25</v>
      </c>
      <c r="D837" s="5" t="s">
        <v>5047</v>
      </c>
      <c r="E837" s="5" t="str">
        <f>TRIM(LEFT(Table1[[#This Row],[category]], FIND("|", Table1[[#This Row],[category]]) - 1))</f>
        <v>Electronics</v>
      </c>
      <c r="F837" s="5" t="str">
        <f>TRIM(MID(Table1[[#This Row],[category]], FIND("|", Table1[[#This Row],[category]]) + 1, FIND("|", Table1[[#This Row],[category]], FIND("|", Table1[[#This Row],[category]]) + 1) - FIND("|", Table1[[#This Row],[category]]) - 1))</f>
        <v>GeneralPurposeBatteries&amp;BatteryChargers</v>
      </c>
      <c r="G837" s="5" t="e">
        <f>TRIM(MID(Table1[[#This Row],[category]], FIND("|", Table1[[#This Row],[category]], FIND("|", Table1[[#This Row],[category]]) + 1) + 1, FIND("|", Table1[[#This Row],[category]], FIND("|", Table1[[#This Row],[category]], FIND("|", Table1[[#This Row],[category]]) + 1) + 1) - FIND("|", Table1[[#This Row],[category]], FIND("|", Table1[[#This Row],[category]]) + 1) - 1))</f>
        <v>#VALUE!</v>
      </c>
      <c r="H837" s="5">
        <v>879</v>
      </c>
      <c r="I837" s="6">
        <v>1109</v>
      </c>
      <c r="J837" s="7">
        <v>0.21</v>
      </c>
      <c r="K837" s="7" t="str">
        <f>IF(Table1[[#This Row],[discount_percentage]]&gt;=50%, "YES", "NO")</f>
        <v>NO</v>
      </c>
      <c r="L837" s="7" t="str">
        <f>IF(Table1[[#This Row],[discount_percentage]]&lt;20%, "&lt;20%", IF(Table1[[#This Row],[discount_percentage]]&lt;=40%, "20%-40%", IF(Table1[[#This Row],[discount_percentage]]&lt;=60%, "41%-60%", IF(Table1[[#This Row],[discount_percentage]]&lt;=80%, "61%-80%", "&gt;80%"))))</f>
        <v>20%-40%</v>
      </c>
      <c r="M837" s="7" t="str">
        <f>IF(Table1[[#This Row],[discounted_price]]&lt;200, "&lt;200", IF(Table1[[#This Row],[discounted_price]]&lt;=500, "200-500", "&gt;500"))</f>
        <v>&gt;500</v>
      </c>
      <c r="N837" s="5">
        <v>4.4000000000000004</v>
      </c>
      <c r="O837" s="8">
        <v>31599</v>
      </c>
      <c r="P837" s="9" t="str">
        <f>IF(Table1[[#This Row],[rating_count]]&gt;1000, "More than 1000", "Fewer than 1000")</f>
        <v>More than 1000</v>
      </c>
      <c r="Q837" s="8">
        <f>IFERROR( VALUE(Table1[[#This Row],[rating]]) * VALUE((Table1[[#This Row],[rating_count]]/1000)), 0)</f>
        <v>139.03560000000002</v>
      </c>
      <c r="R837" s="6">
        <f>IFERROR( VALUE(Table1[[#This Row],[actual_price]]) * VALUE(Table1[[#This Row],[rating_count]]), 0)</f>
        <v>35043291</v>
      </c>
      <c r="S837" s="5" t="s">
        <v>6962</v>
      </c>
      <c r="T837" s="5" t="s">
        <v>6963</v>
      </c>
      <c r="U837" s="5" t="s">
        <v>6964</v>
      </c>
      <c r="V837" s="5" t="s">
        <v>6965</v>
      </c>
      <c r="W837" s="5" t="s">
        <v>6966</v>
      </c>
      <c r="X837" s="5" t="s">
        <v>6967</v>
      </c>
      <c r="Y837" s="5" t="s">
        <v>6968</v>
      </c>
      <c r="Z837" s="5" t="s">
        <v>6969</v>
      </c>
    </row>
    <row r="838" spans="1:26" ht="15.75">
      <c r="A838" s="5" t="s">
        <v>340</v>
      </c>
      <c r="B838" s="5" t="s">
        <v>341</v>
      </c>
      <c r="C838" s="5" t="str">
        <f>LEFT(Table1[[#This Row],[product_name]], 27)</f>
        <v>pTron Solero T351 3.5Amps F</v>
      </c>
      <c r="D838" s="5" t="s">
        <v>18</v>
      </c>
      <c r="E838" s="5" t="str">
        <f>TRIM(LEFT(Table1[[#This Row],[category]], FIND("|", Table1[[#This Row],[category]]) - 1))</f>
        <v>Computers&amp;Accessories</v>
      </c>
      <c r="F838" s="5" t="str">
        <f>TRIM(MID(Table1[[#This Row],[category]], FIND("|", Table1[[#This Row],[category]]) + 1, FIND("|", Table1[[#This Row],[category]], FIND("|", Table1[[#This Row],[category]]) + 1) - FIND("|", Table1[[#This Row],[category]]) - 1))</f>
        <v>Accessories&amp;Peripherals</v>
      </c>
      <c r="G838"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38" s="5">
        <v>199</v>
      </c>
      <c r="I838" s="6">
        <v>999</v>
      </c>
      <c r="J838" s="7">
        <v>0.8</v>
      </c>
      <c r="K838" s="7" t="str">
        <f>IF(Table1[[#This Row],[discount_percentage]]&gt;=50%, "YES", "NO")</f>
        <v>YES</v>
      </c>
      <c r="L838" s="7" t="str">
        <f>IF(Table1[[#This Row],[discount_percentage]]&lt;20%, "&lt;20%", IF(Table1[[#This Row],[discount_percentage]]&lt;=40%, "20%-40%", IF(Table1[[#This Row],[discount_percentage]]&lt;=60%, "41%-60%", IF(Table1[[#This Row],[discount_percentage]]&lt;=80%, "61%-80%", "&gt;80%"))))</f>
        <v>61%-80%</v>
      </c>
      <c r="M838" s="7" t="str">
        <f>IF(Table1[[#This Row],[discounted_price]]&lt;200, "&lt;200", IF(Table1[[#This Row],[discounted_price]]&lt;=500, "200-500", "&gt;500"))</f>
        <v>&lt;200</v>
      </c>
      <c r="N838" s="5">
        <v>3.9</v>
      </c>
      <c r="O838" s="8">
        <v>1075</v>
      </c>
      <c r="P838" s="9" t="str">
        <f>IF(Table1[[#This Row],[rating_count]]&gt;1000, "More than 1000", "Fewer than 1000")</f>
        <v>More than 1000</v>
      </c>
      <c r="Q838" s="8">
        <f>IFERROR( VALUE(Table1[[#This Row],[rating]]) * VALUE((Table1[[#This Row],[rating_count]]/1000)), 0)</f>
        <v>4.1924999999999999</v>
      </c>
      <c r="R838" s="6">
        <f>IFERROR( VALUE(Table1[[#This Row],[actual_price]]) * VALUE(Table1[[#This Row],[rating_count]]), 0)</f>
        <v>1073925</v>
      </c>
      <c r="S838" s="5" t="s">
        <v>342</v>
      </c>
      <c r="T838" s="5" t="s">
        <v>343</v>
      </c>
      <c r="U838" s="5" t="s">
        <v>344</v>
      </c>
      <c r="V838" s="5" t="s">
        <v>345</v>
      </c>
      <c r="W838" s="5" t="s">
        <v>346</v>
      </c>
      <c r="X838" s="5" t="s">
        <v>347</v>
      </c>
      <c r="Y838" s="5" t="s">
        <v>348</v>
      </c>
      <c r="Z838" s="5" t="s">
        <v>6970</v>
      </c>
    </row>
    <row r="839" spans="1:26" ht="15.75">
      <c r="A839" s="5" t="s">
        <v>6971</v>
      </c>
      <c r="B839" s="5" t="s">
        <v>6972</v>
      </c>
      <c r="C839" s="5" t="str">
        <f>LEFT(Table1[[#This Row],[product_name]], 27)</f>
        <v>ENVIE¬Æ (AA10004PLNi-CD) AA</v>
      </c>
      <c r="D839" s="5" t="s">
        <v>5647</v>
      </c>
      <c r="E839" s="5" t="str">
        <f>TRIM(LEFT(Table1[[#This Row],[category]], FIND("|", Table1[[#This Row],[category]]) - 1))</f>
        <v>Electronics</v>
      </c>
      <c r="F839" s="5" t="str">
        <f>TRIM(MID(Table1[[#This Row],[category]], FIND("|", Table1[[#This Row],[category]]) + 1, FIND("|", Table1[[#This Row],[category]], FIND("|", Table1[[#This Row],[category]]) + 1) - FIND("|", Table1[[#This Row],[category]]) - 1))</f>
        <v>GeneralPurposeBatteries&amp;BatteryChargers</v>
      </c>
      <c r="G839" s="5" t="e">
        <f>TRIM(MID(Table1[[#This Row],[category]], FIND("|", Table1[[#This Row],[category]], FIND("|", Table1[[#This Row],[category]]) + 1) + 1, FIND("|", Table1[[#This Row],[category]], FIND("|", Table1[[#This Row],[category]], FIND("|", Table1[[#This Row],[category]]) + 1) + 1) - FIND("|", Table1[[#This Row],[category]], FIND("|", Table1[[#This Row],[category]]) + 1) - 1))</f>
        <v>#VALUE!</v>
      </c>
      <c r="H839" s="5">
        <v>250</v>
      </c>
      <c r="I839" s="6">
        <v>250</v>
      </c>
      <c r="J839" s="7">
        <v>0</v>
      </c>
      <c r="K839" s="7" t="str">
        <f>IF(Table1[[#This Row],[discount_percentage]]&gt;=50%, "YES", "NO")</f>
        <v>NO</v>
      </c>
      <c r="L839" s="7" t="str">
        <f>IF(Table1[[#This Row],[discount_percentage]]&lt;20%, "&lt;20%", IF(Table1[[#This Row],[discount_percentage]]&lt;=40%, "20%-40%", IF(Table1[[#This Row],[discount_percentage]]&lt;=60%, "41%-60%", IF(Table1[[#This Row],[discount_percentage]]&lt;=80%, "61%-80%", "&gt;80%"))))</f>
        <v>&lt;20%</v>
      </c>
      <c r="M839" s="7" t="str">
        <f>IF(Table1[[#This Row],[discounted_price]]&lt;200, "&lt;200", IF(Table1[[#This Row],[discounted_price]]&lt;=500, "200-500", "&gt;500"))</f>
        <v>200-500</v>
      </c>
      <c r="N839" s="5">
        <v>3.9</v>
      </c>
      <c r="O839" s="8">
        <v>13971</v>
      </c>
      <c r="P839" s="9" t="str">
        <f>IF(Table1[[#This Row],[rating_count]]&gt;1000, "More than 1000", "Fewer than 1000")</f>
        <v>More than 1000</v>
      </c>
      <c r="Q839" s="8">
        <f>IFERROR( VALUE(Table1[[#This Row],[rating]]) * VALUE((Table1[[#This Row],[rating_count]]/1000)), 0)</f>
        <v>54.486899999999999</v>
      </c>
      <c r="R839" s="6">
        <f>IFERROR( VALUE(Table1[[#This Row],[actual_price]]) * VALUE(Table1[[#This Row],[rating_count]]), 0)</f>
        <v>3492750</v>
      </c>
      <c r="S839" s="5" t="s">
        <v>6973</v>
      </c>
      <c r="T839" s="5" t="s">
        <v>6974</v>
      </c>
      <c r="U839" s="5" t="s">
        <v>6975</v>
      </c>
      <c r="V839" s="5" t="s">
        <v>6976</v>
      </c>
      <c r="W839" s="5" t="s">
        <v>6977</v>
      </c>
      <c r="X839" s="5" t="s">
        <v>13056</v>
      </c>
      <c r="Y839" s="5" t="s">
        <v>6978</v>
      </c>
      <c r="Z839" s="5" t="s">
        <v>6979</v>
      </c>
    </row>
    <row r="840" spans="1:26" ht="15.75">
      <c r="A840" s="5" t="s">
        <v>6980</v>
      </c>
      <c r="B840" s="5" t="s">
        <v>6981</v>
      </c>
      <c r="C840" s="5" t="str">
        <f>LEFT(Table1[[#This Row],[product_name]], 27)</f>
        <v>ZEBRONICS Zeb-Buds 30 3.5Mm</v>
      </c>
      <c r="D840" s="5" t="s">
        <v>3066</v>
      </c>
      <c r="E840" s="5" t="str">
        <f>TRIM(LEFT(Table1[[#This Row],[category]], FIND("|", Table1[[#This Row],[category]]) - 1))</f>
        <v>Electronics</v>
      </c>
      <c r="F840" s="5" t="str">
        <f>TRIM(MID(Table1[[#This Row],[category]], FIND("|", Table1[[#This Row],[category]]) + 1, FIND("|", Table1[[#This Row],[category]], FIND("|", Table1[[#This Row],[category]]) + 1) - FIND("|", Table1[[#This Row],[category]]) - 1))</f>
        <v>Headphones,Earbuds&amp;Accessories</v>
      </c>
      <c r="G840" s="5" t="str">
        <f>TRIM(MID(Table1[[#This Row],[category]], FIND("|", Table1[[#This Row],[category]], FIND("|", Table1[[#This Row],[category]]) + 1) + 1, FIND("|", Table1[[#This Row],[category]], FIND("|", Table1[[#This Row],[category]], FIND("|", Table1[[#This Row],[category]]) + 1) + 1) - FIND("|", Table1[[#This Row],[category]], FIND("|", Table1[[#This Row],[category]]) + 1) - 1))</f>
        <v>Headphones</v>
      </c>
      <c r="H840" s="5">
        <v>199</v>
      </c>
      <c r="I840" s="6">
        <v>499</v>
      </c>
      <c r="J840" s="7">
        <v>0.6</v>
      </c>
      <c r="K840" s="7" t="str">
        <f>IF(Table1[[#This Row],[discount_percentage]]&gt;=50%, "YES", "NO")</f>
        <v>YES</v>
      </c>
      <c r="L840" s="7" t="str">
        <f>IF(Table1[[#This Row],[discount_percentage]]&lt;20%, "&lt;20%", IF(Table1[[#This Row],[discount_percentage]]&lt;=40%, "20%-40%", IF(Table1[[#This Row],[discount_percentage]]&lt;=60%, "41%-60%", IF(Table1[[#This Row],[discount_percentage]]&lt;=80%, "61%-80%", "&gt;80%"))))</f>
        <v>41%-60%</v>
      </c>
      <c r="M840" s="7" t="str">
        <f>IF(Table1[[#This Row],[discounted_price]]&lt;200, "&lt;200", IF(Table1[[#This Row],[discounted_price]]&lt;=500, "200-500", "&gt;500"))</f>
        <v>&lt;200</v>
      </c>
      <c r="N840" s="5">
        <v>3.6</v>
      </c>
      <c r="O840" s="8">
        <v>2492</v>
      </c>
      <c r="P840" s="9" t="str">
        <f>IF(Table1[[#This Row],[rating_count]]&gt;1000, "More than 1000", "Fewer than 1000")</f>
        <v>More than 1000</v>
      </c>
      <c r="Q840" s="8">
        <f>IFERROR( VALUE(Table1[[#This Row],[rating]]) * VALUE((Table1[[#This Row],[rating_count]]/1000)), 0)</f>
        <v>8.9711999999999996</v>
      </c>
      <c r="R840" s="6">
        <f>IFERROR( VALUE(Table1[[#This Row],[actual_price]]) * VALUE(Table1[[#This Row],[rating_count]]), 0)</f>
        <v>1243508</v>
      </c>
      <c r="S840" s="5" t="s">
        <v>6982</v>
      </c>
      <c r="T840" s="5" t="s">
        <v>6983</v>
      </c>
      <c r="U840" s="5" t="s">
        <v>6984</v>
      </c>
      <c r="V840" s="5" t="s">
        <v>6985</v>
      </c>
      <c r="W840" s="5" t="s">
        <v>6986</v>
      </c>
      <c r="X840" s="5" t="s">
        <v>6987</v>
      </c>
      <c r="Y840" s="5" t="s">
        <v>6988</v>
      </c>
      <c r="Z840" s="5" t="s">
        <v>6989</v>
      </c>
    </row>
    <row r="841" spans="1:26" ht="15.75">
      <c r="A841" s="5" t="s">
        <v>356</v>
      </c>
      <c r="B841" s="5" t="s">
        <v>357</v>
      </c>
      <c r="C841" s="5" t="str">
        <f>LEFT(Table1[[#This Row],[product_name]], 27)</f>
        <v xml:space="preserve">Amazonbasics Nylon Braided </v>
      </c>
      <c r="D841" s="5" t="s">
        <v>18</v>
      </c>
      <c r="E841" s="5" t="str">
        <f>TRIM(LEFT(Table1[[#This Row],[category]], FIND("|", Table1[[#This Row],[category]]) - 1))</f>
        <v>Computers&amp;Accessories</v>
      </c>
      <c r="F841" s="5" t="str">
        <f>TRIM(MID(Table1[[#This Row],[category]], FIND("|", Table1[[#This Row],[category]]) + 1, FIND("|", Table1[[#This Row],[category]], FIND("|", Table1[[#This Row],[category]]) + 1) - FIND("|", Table1[[#This Row],[category]]) - 1))</f>
        <v>Accessories&amp;Peripherals</v>
      </c>
      <c r="G84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41" s="5">
        <v>899</v>
      </c>
      <c r="I841" s="6">
        <v>1900</v>
      </c>
      <c r="J841" s="7">
        <v>0.53</v>
      </c>
      <c r="K841" s="7" t="str">
        <f>IF(Table1[[#This Row],[discount_percentage]]&gt;=50%, "YES", "NO")</f>
        <v>YES</v>
      </c>
      <c r="L841" s="7" t="str">
        <f>IF(Table1[[#This Row],[discount_percentage]]&lt;20%, "&lt;20%", IF(Table1[[#This Row],[discount_percentage]]&lt;=40%, "20%-40%", IF(Table1[[#This Row],[discount_percentage]]&lt;=60%, "41%-60%", IF(Table1[[#This Row],[discount_percentage]]&lt;=80%, "61%-80%", "&gt;80%"))))</f>
        <v>41%-60%</v>
      </c>
      <c r="M841" s="7" t="str">
        <f>IF(Table1[[#This Row],[discounted_price]]&lt;200, "&lt;200", IF(Table1[[#This Row],[discounted_price]]&lt;=500, "200-500", "&gt;500"))</f>
        <v>&gt;500</v>
      </c>
      <c r="N841" s="5">
        <v>4.4000000000000004</v>
      </c>
      <c r="O841" s="8">
        <v>13552</v>
      </c>
      <c r="P841" s="9" t="str">
        <f>IF(Table1[[#This Row],[rating_count]]&gt;1000, "More than 1000", "Fewer than 1000")</f>
        <v>More than 1000</v>
      </c>
      <c r="Q841" s="8">
        <f>IFERROR( VALUE(Table1[[#This Row],[rating]]) * VALUE((Table1[[#This Row],[rating_count]]/1000)), 0)</f>
        <v>59.628800000000005</v>
      </c>
      <c r="R841" s="6">
        <f>IFERROR( VALUE(Table1[[#This Row],[actual_price]]) * VALUE(Table1[[#This Row],[rating_count]]), 0)</f>
        <v>25748800</v>
      </c>
      <c r="S841" s="5" t="s">
        <v>358</v>
      </c>
      <c r="T841" s="5" t="s">
        <v>359</v>
      </c>
      <c r="U841" s="5" t="s">
        <v>360</v>
      </c>
      <c r="V841" s="5" t="s">
        <v>361</v>
      </c>
      <c r="W841" s="5" t="s">
        <v>362</v>
      </c>
      <c r="X841" s="5" t="s">
        <v>363</v>
      </c>
      <c r="Y841" s="5" t="s">
        <v>6990</v>
      </c>
      <c r="Z841" s="5" t="s">
        <v>6991</v>
      </c>
    </row>
    <row r="842" spans="1:26" ht="15.75">
      <c r="A842" s="5" t="s">
        <v>366</v>
      </c>
      <c r="B842" s="5" t="s">
        <v>367</v>
      </c>
      <c r="C842" s="5" t="str">
        <f>LEFT(Table1[[#This Row],[product_name]], 27)</f>
        <v>Sounce 65W OnePlus Dash War</v>
      </c>
      <c r="D842" s="5" t="s">
        <v>18</v>
      </c>
      <c r="E842" s="5" t="str">
        <f>TRIM(LEFT(Table1[[#This Row],[category]], FIND("|", Table1[[#This Row],[category]]) - 1))</f>
        <v>Computers&amp;Accessories</v>
      </c>
      <c r="F842" s="5" t="str">
        <f>TRIM(MID(Table1[[#This Row],[category]], FIND("|", Table1[[#This Row],[category]]) + 1, FIND("|", Table1[[#This Row],[category]], FIND("|", Table1[[#This Row],[category]]) + 1) - FIND("|", Table1[[#This Row],[category]]) - 1))</f>
        <v>Accessories&amp;Peripherals</v>
      </c>
      <c r="G84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42" s="5">
        <v>199</v>
      </c>
      <c r="I842" s="6">
        <v>999</v>
      </c>
      <c r="J842" s="7">
        <v>0.8</v>
      </c>
      <c r="K842" s="7" t="str">
        <f>IF(Table1[[#This Row],[discount_percentage]]&gt;=50%, "YES", "NO")</f>
        <v>YES</v>
      </c>
      <c r="L842" s="7" t="str">
        <f>IF(Table1[[#This Row],[discount_percentage]]&lt;20%, "&lt;20%", IF(Table1[[#This Row],[discount_percentage]]&lt;=40%, "20%-40%", IF(Table1[[#This Row],[discount_percentage]]&lt;=60%, "41%-60%", IF(Table1[[#This Row],[discount_percentage]]&lt;=80%, "61%-80%", "&gt;80%"))))</f>
        <v>61%-80%</v>
      </c>
      <c r="M842" s="7" t="str">
        <f>IF(Table1[[#This Row],[discounted_price]]&lt;200, "&lt;200", IF(Table1[[#This Row],[discounted_price]]&lt;=500, "200-500", "&gt;500"))</f>
        <v>&lt;200</v>
      </c>
      <c r="N842" s="5">
        <v>4</v>
      </c>
      <c r="O842" s="8">
        <v>575</v>
      </c>
      <c r="P842" s="9" t="str">
        <f>IF(Table1[[#This Row],[rating_count]]&gt;1000, "More than 1000", "Fewer than 1000")</f>
        <v>Fewer than 1000</v>
      </c>
      <c r="Q842" s="8">
        <f>IFERROR( VALUE(Table1[[#This Row],[rating]]) * VALUE((Table1[[#This Row],[rating_count]]/1000)), 0)</f>
        <v>2.2999999999999998</v>
      </c>
      <c r="R842" s="6">
        <f>IFERROR( VALUE(Table1[[#This Row],[actual_price]]) * VALUE(Table1[[#This Row],[rating_count]]), 0)</f>
        <v>574425</v>
      </c>
      <c r="S842" s="5" t="s">
        <v>368</v>
      </c>
      <c r="T842" s="5" t="s">
        <v>369</v>
      </c>
      <c r="U842" s="5" t="s">
        <v>370</v>
      </c>
      <c r="V842" s="5" t="s">
        <v>371</v>
      </c>
      <c r="W842" s="5" t="s">
        <v>372</v>
      </c>
      <c r="X842" s="5" t="s">
        <v>373</v>
      </c>
      <c r="Y842" s="5" t="s">
        <v>6992</v>
      </c>
      <c r="Z842" s="5" t="s">
        <v>6993</v>
      </c>
    </row>
    <row r="843" spans="1:26" ht="15.75">
      <c r="A843" s="5" t="s">
        <v>6994</v>
      </c>
      <c r="B843" s="5" t="s">
        <v>6995</v>
      </c>
      <c r="C843" s="5" t="str">
        <f>LEFT(Table1[[#This Row],[product_name]], 27)</f>
        <v>LAPSTER Accessories Power C</v>
      </c>
      <c r="D843" s="5" t="s">
        <v>6908</v>
      </c>
      <c r="E843" s="5" t="str">
        <f>TRIM(LEFT(Table1[[#This Row],[category]], FIND("|", Table1[[#This Row],[category]]) - 1))</f>
        <v>Computers&amp;Accessories</v>
      </c>
      <c r="F843" s="5" t="str">
        <f>TRIM(MID(Table1[[#This Row],[category]], FIND("|", Table1[[#This Row],[category]]) + 1, FIND("|", Table1[[#This Row],[category]], FIND("|", Table1[[#This Row],[category]]) + 1) - FIND("|", Table1[[#This Row],[category]]) - 1))</f>
        <v>Accessories&amp;Peripherals</v>
      </c>
      <c r="G843"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43" s="5">
        <v>149</v>
      </c>
      <c r="I843" s="6">
        <v>999</v>
      </c>
      <c r="J843" s="7">
        <v>0.85</v>
      </c>
      <c r="K843" s="7" t="str">
        <f>IF(Table1[[#This Row],[discount_percentage]]&gt;=50%, "YES", "NO")</f>
        <v>YES</v>
      </c>
      <c r="L843" s="7" t="str">
        <f>IF(Table1[[#This Row],[discount_percentage]]&lt;20%, "&lt;20%", IF(Table1[[#This Row],[discount_percentage]]&lt;=40%, "20%-40%", IF(Table1[[#This Row],[discount_percentage]]&lt;=60%, "41%-60%", IF(Table1[[#This Row],[discount_percentage]]&lt;=80%, "61%-80%", "&gt;80%"))))</f>
        <v>&gt;80%</v>
      </c>
      <c r="M843" s="7" t="str">
        <f>IF(Table1[[#This Row],[discounted_price]]&lt;200, "&lt;200", IF(Table1[[#This Row],[discounted_price]]&lt;=500, "200-500", "&gt;500"))</f>
        <v>&lt;200</v>
      </c>
      <c r="N843" s="5">
        <v>3.5</v>
      </c>
      <c r="O843" s="8">
        <v>2523</v>
      </c>
      <c r="P843" s="9" t="str">
        <f>IF(Table1[[#This Row],[rating_count]]&gt;1000, "More than 1000", "Fewer than 1000")</f>
        <v>More than 1000</v>
      </c>
      <c r="Q843" s="8">
        <f>IFERROR( VALUE(Table1[[#This Row],[rating]]) * VALUE((Table1[[#This Row],[rating_count]]/1000)), 0)</f>
        <v>8.8305000000000007</v>
      </c>
      <c r="R843" s="6">
        <f>IFERROR( VALUE(Table1[[#This Row],[actual_price]]) * VALUE(Table1[[#This Row],[rating_count]]), 0)</f>
        <v>2520477</v>
      </c>
      <c r="S843" s="5" t="s">
        <v>6996</v>
      </c>
      <c r="T843" s="5" t="s">
        <v>6997</v>
      </c>
      <c r="U843" s="5" t="s">
        <v>6998</v>
      </c>
      <c r="V843" s="5" t="s">
        <v>6999</v>
      </c>
      <c r="W843" s="5" t="s">
        <v>7000</v>
      </c>
      <c r="X843" s="5" t="s">
        <v>7001</v>
      </c>
      <c r="Y843" s="5" t="s">
        <v>7002</v>
      </c>
      <c r="Z843" s="5" t="s">
        <v>7003</v>
      </c>
    </row>
    <row r="844" spans="1:26" ht="15.75">
      <c r="A844" s="5" t="s">
        <v>7004</v>
      </c>
      <c r="B844" s="5" t="s">
        <v>7005</v>
      </c>
      <c r="C844" s="5" t="str">
        <f>LEFT(Table1[[#This Row],[product_name]], 27)</f>
        <v>Portronics Ruffpad 12E Re-W</v>
      </c>
      <c r="D844" s="5" t="s">
        <v>4856</v>
      </c>
      <c r="E844" s="5" t="str">
        <f>TRIM(LEFT(Table1[[#This Row],[category]], FIND("|", Table1[[#This Row],[category]]) - 1))</f>
        <v>Computers&amp;Accessories</v>
      </c>
      <c r="F844" s="5" t="str">
        <f>TRIM(MID(Table1[[#This Row],[category]], FIND("|", Table1[[#This Row],[category]]) + 1, FIND("|", Table1[[#This Row],[category]], FIND("|", Table1[[#This Row],[category]]) + 1) - FIND("|", Table1[[#This Row],[category]]) - 1))</f>
        <v>Accessories&amp;Peripherals</v>
      </c>
      <c r="G844"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44" s="5">
        <v>469</v>
      </c>
      <c r="I844" s="6">
        <v>1499</v>
      </c>
      <c r="J844" s="7">
        <v>0.69</v>
      </c>
      <c r="K844" s="7" t="str">
        <f>IF(Table1[[#This Row],[discount_percentage]]&gt;=50%, "YES", "NO")</f>
        <v>YES</v>
      </c>
      <c r="L844" s="7" t="str">
        <f>IF(Table1[[#This Row],[discount_percentage]]&lt;20%, "&lt;20%", IF(Table1[[#This Row],[discount_percentage]]&lt;=40%, "20%-40%", IF(Table1[[#This Row],[discount_percentage]]&lt;=60%, "41%-60%", IF(Table1[[#This Row],[discount_percentage]]&lt;=80%, "61%-80%", "&gt;80%"))))</f>
        <v>61%-80%</v>
      </c>
      <c r="M844" s="7" t="str">
        <f>IF(Table1[[#This Row],[discounted_price]]&lt;200, "&lt;200", IF(Table1[[#This Row],[discounted_price]]&lt;=500, "200-500", "&gt;500"))</f>
        <v>200-500</v>
      </c>
      <c r="N844" s="5">
        <v>4.0999999999999996</v>
      </c>
      <c r="O844" s="8">
        <v>352</v>
      </c>
      <c r="P844" s="9" t="str">
        <f>IF(Table1[[#This Row],[rating_count]]&gt;1000, "More than 1000", "Fewer than 1000")</f>
        <v>Fewer than 1000</v>
      </c>
      <c r="Q844" s="8">
        <f>IFERROR( VALUE(Table1[[#This Row],[rating]]) * VALUE((Table1[[#This Row],[rating_count]]/1000)), 0)</f>
        <v>1.4431999999999998</v>
      </c>
      <c r="R844" s="6">
        <f>IFERROR( VALUE(Table1[[#This Row],[actual_price]]) * VALUE(Table1[[#This Row],[rating_count]]), 0)</f>
        <v>527648</v>
      </c>
      <c r="S844" s="5" t="s">
        <v>7006</v>
      </c>
      <c r="T844" s="5" t="s">
        <v>7007</v>
      </c>
      <c r="U844" s="5" t="s">
        <v>7008</v>
      </c>
      <c r="V844" s="5" t="s">
        <v>7009</v>
      </c>
      <c r="W844" s="5" t="s">
        <v>7010</v>
      </c>
      <c r="X844" s="5" t="s">
        <v>7011</v>
      </c>
      <c r="Y844" s="5" t="s">
        <v>7012</v>
      </c>
      <c r="Z844" s="5" t="s">
        <v>7013</v>
      </c>
    </row>
    <row r="845" spans="1:26" ht="15.75">
      <c r="A845" s="5" t="s">
        <v>7014</v>
      </c>
      <c r="B845" s="5" t="s">
        <v>7015</v>
      </c>
      <c r="C845" s="5" t="str">
        <f>LEFT(Table1[[#This Row],[product_name]], 27)</f>
        <v>Verilux¬Æ USB C Hub Multipo</v>
      </c>
      <c r="D845" s="5" t="s">
        <v>6103</v>
      </c>
      <c r="E845" s="5" t="str">
        <f>TRIM(LEFT(Table1[[#This Row],[category]], FIND("|", Table1[[#This Row],[category]]) - 1))</f>
        <v>Computers&amp;Accessories</v>
      </c>
      <c r="F845" s="5" t="str">
        <f>TRIM(MID(Table1[[#This Row],[category]], FIND("|", Table1[[#This Row],[category]]) + 1, FIND("|", Table1[[#This Row],[category]], FIND("|", Table1[[#This Row],[category]]) + 1) - FIND("|", Table1[[#This Row],[category]]) - 1))</f>
        <v>Accessories&amp;Peripherals</v>
      </c>
      <c r="G845" s="5" t="e">
        <f>TRIM(MID(Table1[[#This Row],[category]], FIND("|", Table1[[#This Row],[category]], FIND("|", Table1[[#This Row],[category]]) + 1) + 1, FIND("|", Table1[[#This Row],[category]], FIND("|", Table1[[#This Row],[category]], FIND("|", Table1[[#This Row],[category]]) + 1) + 1) - FIND("|", Table1[[#This Row],[category]], FIND("|", Table1[[#This Row],[category]]) + 1) - 1))</f>
        <v>#VALUE!</v>
      </c>
      <c r="H845" s="6">
        <v>1187</v>
      </c>
      <c r="I845" s="6">
        <v>1929</v>
      </c>
      <c r="J845" s="7">
        <v>0.38</v>
      </c>
      <c r="K845" s="7" t="str">
        <f>IF(Table1[[#This Row],[discount_percentage]]&gt;=50%, "YES", "NO")</f>
        <v>NO</v>
      </c>
      <c r="L845" s="7" t="str">
        <f>IF(Table1[[#This Row],[discount_percentage]]&lt;20%, "&lt;20%", IF(Table1[[#This Row],[discount_percentage]]&lt;=40%, "20%-40%", IF(Table1[[#This Row],[discount_percentage]]&lt;=60%, "41%-60%", IF(Table1[[#This Row],[discount_percentage]]&lt;=80%, "61%-80%", "&gt;80%"))))</f>
        <v>20%-40%</v>
      </c>
      <c r="M845" s="7" t="str">
        <f>IF(Table1[[#This Row],[discounted_price]]&lt;200, "&lt;200", IF(Table1[[#This Row],[discounted_price]]&lt;=500, "200-500", "&gt;500"))</f>
        <v>&gt;500</v>
      </c>
      <c r="N845" s="5">
        <v>4.0999999999999996</v>
      </c>
      <c r="O845" s="8">
        <v>1662</v>
      </c>
      <c r="P845" s="9" t="str">
        <f>IF(Table1[[#This Row],[rating_count]]&gt;1000, "More than 1000", "Fewer than 1000")</f>
        <v>More than 1000</v>
      </c>
      <c r="Q845" s="8">
        <f>IFERROR( VALUE(Table1[[#This Row],[rating]]) * VALUE((Table1[[#This Row],[rating_count]]/1000)), 0)</f>
        <v>6.8141999999999987</v>
      </c>
      <c r="R845" s="6">
        <f>IFERROR( VALUE(Table1[[#This Row],[actual_price]]) * VALUE(Table1[[#This Row],[rating_count]]), 0)</f>
        <v>3205998</v>
      </c>
      <c r="S845" s="5" t="s">
        <v>7016</v>
      </c>
      <c r="T845" s="5" t="s">
        <v>7017</v>
      </c>
      <c r="U845" s="5" t="s">
        <v>7018</v>
      </c>
      <c r="V845" s="5" t="s">
        <v>7019</v>
      </c>
      <c r="W845" s="5" t="s">
        <v>7020</v>
      </c>
      <c r="X845" s="5" t="s">
        <v>7021</v>
      </c>
      <c r="Y845" s="5" t="s">
        <v>7022</v>
      </c>
      <c r="Z845" s="5" t="s">
        <v>7023</v>
      </c>
    </row>
    <row r="846" spans="1:26" ht="15.75">
      <c r="A846" s="5" t="s">
        <v>7024</v>
      </c>
      <c r="B846" s="5" t="s">
        <v>7025</v>
      </c>
      <c r="C846" s="5" t="str">
        <f>LEFT(Table1[[#This Row],[product_name]], 27)</f>
        <v xml:space="preserve">Zebronics Zeb Wonderbar 10 </v>
      </c>
      <c r="D846" s="5" t="s">
        <v>7026</v>
      </c>
      <c r="E846" s="5" t="str">
        <f>TRIM(LEFT(Table1[[#This Row],[category]], FIND("|", Table1[[#This Row],[category]]) - 1))</f>
        <v>Computers&amp;Accessories</v>
      </c>
      <c r="F846" s="5" t="str">
        <f>TRIM(MID(Table1[[#This Row],[category]], FIND("|", Table1[[#This Row],[category]]) + 1, FIND("|", Table1[[#This Row],[category]], FIND("|", Table1[[#This Row],[category]]) + 1) - FIND("|", Table1[[#This Row],[category]]) - 1))</f>
        <v>Accessories&amp;Peripherals</v>
      </c>
      <c r="G846"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846" s="5">
        <v>849</v>
      </c>
      <c r="I846" s="6">
        <v>1499</v>
      </c>
      <c r="J846" s="7">
        <v>0.43</v>
      </c>
      <c r="K846" s="7" t="str">
        <f>IF(Table1[[#This Row],[discount_percentage]]&gt;=50%, "YES", "NO")</f>
        <v>NO</v>
      </c>
      <c r="L846" s="7" t="str">
        <f>IF(Table1[[#This Row],[discount_percentage]]&lt;20%, "&lt;20%", IF(Table1[[#This Row],[discount_percentage]]&lt;=40%, "20%-40%", IF(Table1[[#This Row],[discount_percentage]]&lt;=60%, "41%-60%", IF(Table1[[#This Row],[discount_percentage]]&lt;=80%, "61%-80%", "&gt;80%"))))</f>
        <v>41%-60%</v>
      </c>
      <c r="M846" s="7" t="str">
        <f>IF(Table1[[#This Row],[discounted_price]]&lt;200, "&lt;200", IF(Table1[[#This Row],[discounted_price]]&lt;=500, "200-500", "&gt;500"))</f>
        <v>&gt;500</v>
      </c>
      <c r="N846" s="5">
        <v>4</v>
      </c>
      <c r="O846" s="8">
        <v>7352</v>
      </c>
      <c r="P846" s="9" t="str">
        <f>IF(Table1[[#This Row],[rating_count]]&gt;1000, "More than 1000", "Fewer than 1000")</f>
        <v>More than 1000</v>
      </c>
      <c r="Q846" s="8">
        <f>IFERROR( VALUE(Table1[[#This Row],[rating]]) * VALUE((Table1[[#This Row],[rating_count]]/1000)), 0)</f>
        <v>29.408000000000001</v>
      </c>
      <c r="R846" s="6">
        <f>IFERROR( VALUE(Table1[[#This Row],[actual_price]]) * VALUE(Table1[[#This Row],[rating_count]]), 0)</f>
        <v>11020648</v>
      </c>
      <c r="S846" s="5" t="s">
        <v>7027</v>
      </c>
      <c r="T846" s="5" t="s">
        <v>7028</v>
      </c>
      <c r="U846" s="5" t="s">
        <v>7029</v>
      </c>
      <c r="V846" s="5" t="s">
        <v>7030</v>
      </c>
      <c r="W846" s="5" t="s">
        <v>7031</v>
      </c>
      <c r="X846" s="5" t="s">
        <v>7032</v>
      </c>
      <c r="Y846" s="5" t="s">
        <v>7033</v>
      </c>
      <c r="Z846" s="5" t="s">
        <v>7034</v>
      </c>
    </row>
    <row r="847" spans="1:26" ht="15.75">
      <c r="A847" s="5" t="s">
        <v>7035</v>
      </c>
      <c r="B847" s="5" t="s">
        <v>7036</v>
      </c>
      <c r="C847" s="5" t="str">
        <f>LEFT(Table1[[#This Row],[product_name]], 27)</f>
        <v>HP Wired Mouse 100 with 160</v>
      </c>
      <c r="D847" s="5" t="s">
        <v>4845</v>
      </c>
      <c r="E847" s="5" t="str">
        <f>TRIM(LEFT(Table1[[#This Row],[category]], FIND("|", Table1[[#This Row],[category]]) - 1))</f>
        <v>Computers&amp;Accessories</v>
      </c>
      <c r="F847" s="5" t="str">
        <f>TRIM(MID(Table1[[#This Row],[category]], FIND("|", Table1[[#This Row],[category]]) + 1, FIND("|", Table1[[#This Row],[category]], FIND("|", Table1[[#This Row],[category]]) + 1) - FIND("|", Table1[[#This Row],[category]]) - 1))</f>
        <v>Accessories&amp;Peripherals</v>
      </c>
      <c r="G84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47" s="5">
        <v>328</v>
      </c>
      <c r="I847" s="6">
        <v>399</v>
      </c>
      <c r="J847" s="7">
        <v>0.18</v>
      </c>
      <c r="K847" s="7" t="str">
        <f>IF(Table1[[#This Row],[discount_percentage]]&gt;=50%, "YES", "NO")</f>
        <v>NO</v>
      </c>
      <c r="L847" s="7" t="str">
        <f>IF(Table1[[#This Row],[discount_percentage]]&lt;20%, "&lt;20%", IF(Table1[[#This Row],[discount_percentage]]&lt;=40%, "20%-40%", IF(Table1[[#This Row],[discount_percentage]]&lt;=60%, "41%-60%", IF(Table1[[#This Row],[discount_percentage]]&lt;=80%, "61%-80%", "&gt;80%"))))</f>
        <v>&lt;20%</v>
      </c>
      <c r="M847" s="7" t="str">
        <f>IF(Table1[[#This Row],[discounted_price]]&lt;200, "&lt;200", IF(Table1[[#This Row],[discounted_price]]&lt;=500, "200-500", "&gt;500"))</f>
        <v>200-500</v>
      </c>
      <c r="N847" s="5">
        <v>4.0999999999999996</v>
      </c>
      <c r="O847" s="8">
        <v>3441</v>
      </c>
      <c r="P847" s="9" t="str">
        <f>IF(Table1[[#This Row],[rating_count]]&gt;1000, "More than 1000", "Fewer than 1000")</f>
        <v>More than 1000</v>
      </c>
      <c r="Q847" s="8">
        <f>IFERROR( VALUE(Table1[[#This Row],[rating]]) * VALUE((Table1[[#This Row],[rating_count]]/1000)), 0)</f>
        <v>14.108099999999999</v>
      </c>
      <c r="R847" s="6">
        <f>IFERROR( VALUE(Table1[[#This Row],[actual_price]]) * VALUE(Table1[[#This Row],[rating_count]]), 0)</f>
        <v>1372959</v>
      </c>
      <c r="S847" s="5" t="s">
        <v>7037</v>
      </c>
      <c r="T847" s="5" t="s">
        <v>7038</v>
      </c>
      <c r="U847" s="5" t="s">
        <v>7039</v>
      </c>
      <c r="V847" s="5" t="s">
        <v>7040</v>
      </c>
      <c r="W847" s="5" t="s">
        <v>7041</v>
      </c>
      <c r="X847" s="5" t="s">
        <v>7042</v>
      </c>
      <c r="Y847" s="5" t="s">
        <v>7043</v>
      </c>
      <c r="Z847" s="5" t="s">
        <v>7044</v>
      </c>
    </row>
    <row r="848" spans="1:26" ht="15.75">
      <c r="A848" s="5" t="s">
        <v>7045</v>
      </c>
      <c r="B848" s="5" t="s">
        <v>7046</v>
      </c>
      <c r="C848" s="5" t="str">
        <f>LEFT(Table1[[#This Row],[product_name]], 27)</f>
        <v>Anjaney Enterprise Smart Mu</v>
      </c>
      <c r="D848" s="5" t="s">
        <v>4876</v>
      </c>
      <c r="E848" s="5" t="str">
        <f>TRIM(LEFT(Table1[[#This Row],[category]], FIND("|", Table1[[#This Row],[category]]) - 1))</f>
        <v>Computers&amp;Accessories</v>
      </c>
      <c r="F848" s="5" t="str">
        <f>TRIM(MID(Table1[[#This Row],[category]], FIND("|", Table1[[#This Row],[category]]) + 1, FIND("|", Table1[[#This Row],[category]], FIND("|", Table1[[#This Row],[category]]) + 1) - FIND("|", Table1[[#This Row],[category]]) - 1))</f>
        <v>Accessories&amp;Peripherals</v>
      </c>
      <c r="G848"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48" s="5">
        <v>269</v>
      </c>
      <c r="I848" s="6">
        <v>699</v>
      </c>
      <c r="J848" s="7">
        <v>0.62</v>
      </c>
      <c r="K848" s="7" t="str">
        <f>IF(Table1[[#This Row],[discount_percentage]]&gt;=50%, "YES", "NO")</f>
        <v>YES</v>
      </c>
      <c r="L848" s="7" t="str">
        <f>IF(Table1[[#This Row],[discount_percentage]]&lt;20%, "&lt;20%", IF(Table1[[#This Row],[discount_percentage]]&lt;=40%, "20%-40%", IF(Table1[[#This Row],[discount_percentage]]&lt;=60%, "41%-60%", IF(Table1[[#This Row],[discount_percentage]]&lt;=80%, "61%-80%", "&gt;80%"))))</f>
        <v>61%-80%</v>
      </c>
      <c r="M848" s="7" t="str">
        <f>IF(Table1[[#This Row],[discounted_price]]&lt;200, "&lt;200", IF(Table1[[#This Row],[discounted_price]]&lt;=500, "200-500", "&gt;500"))</f>
        <v>200-500</v>
      </c>
      <c r="N848" s="5">
        <v>4</v>
      </c>
      <c r="O848" s="8">
        <v>93</v>
      </c>
      <c r="P848" s="9" t="str">
        <f>IF(Table1[[#This Row],[rating_count]]&gt;1000, "More than 1000", "Fewer than 1000")</f>
        <v>Fewer than 1000</v>
      </c>
      <c r="Q848" s="8">
        <f>IFERROR( VALUE(Table1[[#This Row],[rating]]) * VALUE((Table1[[#This Row],[rating_count]]/1000)), 0)</f>
        <v>0.372</v>
      </c>
      <c r="R848" s="6">
        <f>IFERROR( VALUE(Table1[[#This Row],[actual_price]]) * VALUE(Table1[[#This Row],[rating_count]]), 0)</f>
        <v>65007</v>
      </c>
      <c r="S848" s="5" t="s">
        <v>7047</v>
      </c>
      <c r="T848" s="5" t="s">
        <v>7048</v>
      </c>
      <c r="U848" s="5" t="s">
        <v>7049</v>
      </c>
      <c r="V848" s="5" t="s">
        <v>7050</v>
      </c>
      <c r="W848" s="5" t="s">
        <v>7051</v>
      </c>
      <c r="X848" s="5" t="s">
        <v>7052</v>
      </c>
      <c r="Y848" s="5" t="s">
        <v>7053</v>
      </c>
      <c r="Z848" s="5" t="s">
        <v>7054</v>
      </c>
    </row>
    <row r="849" spans="1:26" ht="15.75">
      <c r="A849" s="5" t="s">
        <v>7055</v>
      </c>
      <c r="B849" s="5" t="s">
        <v>7056</v>
      </c>
      <c r="C849" s="5" t="str">
        <f>LEFT(Table1[[#This Row],[product_name]], 27)</f>
        <v>ENVIE ECR-20 Charger for AA</v>
      </c>
      <c r="D849" s="5" t="s">
        <v>7057</v>
      </c>
      <c r="E849" s="5" t="str">
        <f>TRIM(LEFT(Table1[[#This Row],[category]], FIND("|", Table1[[#This Row],[category]]) - 1))</f>
        <v>Electronics</v>
      </c>
      <c r="F849" s="5" t="str">
        <f>TRIM(MID(Table1[[#This Row],[category]], FIND("|", Table1[[#This Row],[category]]) + 1, FIND("|", Table1[[#This Row],[category]], FIND("|", Table1[[#This Row],[category]]) + 1) - FIND("|", Table1[[#This Row],[category]]) - 1))</f>
        <v>Cameras&amp;Photography</v>
      </c>
      <c r="G849" s="5" t="str">
        <f>TRIM(MID(Table1[[#This Row],[category]], FIND("|", Table1[[#This Row],[category]], FIND("|", Table1[[#This Row],[category]]) + 1) + 1, FIND("|", Table1[[#This Row],[category]], FIND("|", Table1[[#This Row],[category]], FIND("|", Table1[[#This Row],[category]]) + 1) + 1) - FIND("|", Table1[[#This Row],[category]], FIND("|", Table1[[#This Row],[category]]) + 1) - 1))</f>
        <v>Accessories</v>
      </c>
      <c r="H849" s="5">
        <v>299</v>
      </c>
      <c r="I849" s="6">
        <v>400</v>
      </c>
      <c r="J849" s="7">
        <v>0.25</v>
      </c>
      <c r="K849" s="7" t="str">
        <f>IF(Table1[[#This Row],[discount_percentage]]&gt;=50%, "YES", "NO")</f>
        <v>NO</v>
      </c>
      <c r="L849" s="7" t="str">
        <f>IF(Table1[[#This Row],[discount_percentage]]&lt;20%, "&lt;20%", IF(Table1[[#This Row],[discount_percentage]]&lt;=40%, "20%-40%", IF(Table1[[#This Row],[discount_percentage]]&lt;=60%, "41%-60%", IF(Table1[[#This Row],[discount_percentage]]&lt;=80%, "61%-80%", "&gt;80%"))))</f>
        <v>20%-40%</v>
      </c>
      <c r="M849" s="7" t="str">
        <f>IF(Table1[[#This Row],[discounted_price]]&lt;200, "&lt;200", IF(Table1[[#This Row],[discounted_price]]&lt;=500, "200-500", "&gt;500"))</f>
        <v>200-500</v>
      </c>
      <c r="N849" s="5">
        <v>3.8</v>
      </c>
      <c r="O849" s="8">
        <v>40895</v>
      </c>
      <c r="P849" s="9" t="str">
        <f>IF(Table1[[#This Row],[rating_count]]&gt;1000, "More than 1000", "Fewer than 1000")</f>
        <v>More than 1000</v>
      </c>
      <c r="Q849" s="8">
        <f>IFERROR( VALUE(Table1[[#This Row],[rating]]) * VALUE((Table1[[#This Row],[rating_count]]/1000)), 0)</f>
        <v>155.40100000000001</v>
      </c>
      <c r="R849" s="6">
        <f>IFERROR( VALUE(Table1[[#This Row],[actual_price]]) * VALUE(Table1[[#This Row],[rating_count]]), 0)</f>
        <v>16358000</v>
      </c>
      <c r="S849" s="5" t="s">
        <v>7058</v>
      </c>
      <c r="T849" s="5" t="s">
        <v>7059</v>
      </c>
      <c r="U849" s="5" t="s">
        <v>7060</v>
      </c>
      <c r="V849" s="5" t="s">
        <v>7061</v>
      </c>
      <c r="W849" s="5" t="s">
        <v>7062</v>
      </c>
      <c r="X849" s="5" t="s">
        <v>7063</v>
      </c>
      <c r="Y849" s="5" t="s">
        <v>7064</v>
      </c>
      <c r="Z849" s="5" t="s">
        <v>7065</v>
      </c>
    </row>
    <row r="850" spans="1:26" ht="15.75">
      <c r="A850" s="5" t="s">
        <v>7066</v>
      </c>
      <c r="B850" s="5" t="s">
        <v>7067</v>
      </c>
      <c r="C850" s="5" t="str">
        <f>LEFT(Table1[[#This Row],[product_name]], 27)</f>
        <v>ProElite Faux Leather Smart</v>
      </c>
      <c r="D850" s="5" t="s">
        <v>7068</v>
      </c>
      <c r="E850" s="5" t="str">
        <f>TRIM(LEFT(Table1[[#This Row],[category]], FIND("|", Table1[[#This Row],[category]]) - 1))</f>
        <v>Computers&amp;Accessories</v>
      </c>
      <c r="F850" s="5" t="str">
        <f>TRIM(MID(Table1[[#This Row],[category]], FIND("|", Table1[[#This Row],[category]]) + 1, FIND("|", Table1[[#This Row],[category]], FIND("|", Table1[[#This Row],[category]]) + 1) - FIND("|", Table1[[#This Row],[category]]) - 1))</f>
        <v>Accessories&amp;Peripherals</v>
      </c>
      <c r="G850"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850" s="5">
        <v>549</v>
      </c>
      <c r="I850" s="6">
        <v>1499</v>
      </c>
      <c r="J850" s="7">
        <v>0.63</v>
      </c>
      <c r="K850" s="7" t="str">
        <f>IF(Table1[[#This Row],[discount_percentage]]&gt;=50%, "YES", "NO")</f>
        <v>YES</v>
      </c>
      <c r="L850" s="7" t="str">
        <f>IF(Table1[[#This Row],[discount_percentage]]&lt;20%, "&lt;20%", IF(Table1[[#This Row],[discount_percentage]]&lt;=40%, "20%-40%", IF(Table1[[#This Row],[discount_percentage]]&lt;=60%, "41%-60%", IF(Table1[[#This Row],[discount_percentage]]&lt;=80%, "61%-80%", "&gt;80%"))))</f>
        <v>61%-80%</v>
      </c>
      <c r="M850" s="7" t="str">
        <f>IF(Table1[[#This Row],[discounted_price]]&lt;200, "&lt;200", IF(Table1[[#This Row],[discounted_price]]&lt;=500, "200-500", "&gt;500"))</f>
        <v>&gt;500</v>
      </c>
      <c r="N850" s="5">
        <v>4.3</v>
      </c>
      <c r="O850" s="8">
        <v>11006</v>
      </c>
      <c r="P850" s="9" t="str">
        <f>IF(Table1[[#This Row],[rating_count]]&gt;1000, "More than 1000", "Fewer than 1000")</f>
        <v>More than 1000</v>
      </c>
      <c r="Q850" s="8">
        <f>IFERROR( VALUE(Table1[[#This Row],[rating]]) * VALUE((Table1[[#This Row],[rating_count]]/1000)), 0)</f>
        <v>47.325800000000001</v>
      </c>
      <c r="R850" s="6">
        <f>IFERROR( VALUE(Table1[[#This Row],[actual_price]]) * VALUE(Table1[[#This Row],[rating_count]]), 0)</f>
        <v>16497994</v>
      </c>
      <c r="S850" s="5" t="s">
        <v>7069</v>
      </c>
      <c r="T850" s="5" t="s">
        <v>7070</v>
      </c>
      <c r="U850" s="5" t="s">
        <v>7071</v>
      </c>
      <c r="V850" s="5" t="s">
        <v>7072</v>
      </c>
      <c r="W850" s="5" t="s">
        <v>7073</v>
      </c>
      <c r="X850" s="5" t="s">
        <v>7074</v>
      </c>
      <c r="Y850" s="5" t="s">
        <v>7075</v>
      </c>
      <c r="Z850" s="5" t="s">
        <v>7076</v>
      </c>
    </row>
    <row r="851" spans="1:26" ht="15.75">
      <c r="A851" s="5" t="s">
        <v>7077</v>
      </c>
      <c r="B851" s="5" t="s">
        <v>7078</v>
      </c>
      <c r="C851" s="5" t="str">
        <f>LEFT(Table1[[#This Row],[product_name]], 27)</f>
        <v>Classmate Pulse 6 Subject N</v>
      </c>
      <c r="D851" s="5" t="s">
        <v>5623</v>
      </c>
      <c r="E851" s="5" t="str">
        <f>TRIM(LEFT(Table1[[#This Row],[category]], FIND("|", Table1[[#This Row],[category]]) - 1))</f>
        <v>OfficeProducts</v>
      </c>
      <c r="F851" s="5" t="str">
        <f>TRIM(MID(Table1[[#This Row],[category]], FIND("|", Table1[[#This Row],[category]]) + 1, FIND("|", Table1[[#This Row],[category]], FIND("|", Table1[[#This Row],[category]]) + 1) - FIND("|", Table1[[#This Row],[category]]) - 1))</f>
        <v>OfficePaperProducts</v>
      </c>
      <c r="G851" s="5" t="str">
        <f>TRIM(MID(Table1[[#This Row],[category]], FIND("|", Table1[[#This Row],[category]], FIND("|", Table1[[#This Row],[category]]) + 1) + 1, FIND("|", Table1[[#This Row],[category]], FIND("|", Table1[[#This Row],[category]], FIND("|", Table1[[#This Row],[category]]) + 1) + 1) - FIND("|", Table1[[#This Row],[category]], FIND("|", Table1[[#This Row],[category]]) + 1) - 1))</f>
        <v>Paper</v>
      </c>
      <c r="H851" s="5">
        <v>114</v>
      </c>
      <c r="I851" s="6">
        <v>120</v>
      </c>
      <c r="J851" s="7">
        <v>0.05</v>
      </c>
      <c r="K851" s="7" t="str">
        <f>IF(Table1[[#This Row],[discount_percentage]]&gt;=50%, "YES", "NO")</f>
        <v>NO</v>
      </c>
      <c r="L851" s="7" t="str">
        <f>IF(Table1[[#This Row],[discount_percentage]]&lt;20%, "&lt;20%", IF(Table1[[#This Row],[discount_percentage]]&lt;=40%, "20%-40%", IF(Table1[[#This Row],[discount_percentage]]&lt;=60%, "41%-60%", IF(Table1[[#This Row],[discount_percentage]]&lt;=80%, "61%-80%", "&gt;80%"))))</f>
        <v>&lt;20%</v>
      </c>
      <c r="M851" s="7" t="str">
        <f>IF(Table1[[#This Row],[discounted_price]]&lt;200, "&lt;200", IF(Table1[[#This Row],[discounted_price]]&lt;=500, "200-500", "&gt;500"))</f>
        <v>&lt;200</v>
      </c>
      <c r="N851" s="5">
        <v>4.2</v>
      </c>
      <c r="O851" s="8">
        <v>8938</v>
      </c>
      <c r="P851" s="9" t="str">
        <f>IF(Table1[[#This Row],[rating_count]]&gt;1000, "More than 1000", "Fewer than 1000")</f>
        <v>More than 1000</v>
      </c>
      <c r="Q851" s="8">
        <f>IFERROR( VALUE(Table1[[#This Row],[rating]]) * VALUE((Table1[[#This Row],[rating_count]]/1000)), 0)</f>
        <v>37.539600000000007</v>
      </c>
      <c r="R851" s="6">
        <f>IFERROR( VALUE(Table1[[#This Row],[actual_price]]) * VALUE(Table1[[#This Row],[rating_count]]), 0)</f>
        <v>1072560</v>
      </c>
      <c r="S851" s="5" t="s">
        <v>7079</v>
      </c>
      <c r="T851" s="5" t="s">
        <v>7080</v>
      </c>
      <c r="U851" s="5" t="s">
        <v>7081</v>
      </c>
      <c r="V851" s="5" t="s">
        <v>7082</v>
      </c>
      <c r="W851" s="5" t="s">
        <v>7083</v>
      </c>
      <c r="X851" s="5" t="s">
        <v>7084</v>
      </c>
      <c r="Y851" s="5" t="s">
        <v>7085</v>
      </c>
      <c r="Z851" s="5" t="s">
        <v>7086</v>
      </c>
    </row>
    <row r="852" spans="1:26" ht="15.75">
      <c r="A852" s="5" t="s">
        <v>7087</v>
      </c>
      <c r="B852" s="5" t="s">
        <v>7088</v>
      </c>
      <c r="C852" s="5" t="str">
        <f>LEFT(Table1[[#This Row],[product_name]], 27)</f>
        <v>Pentonic Multicolor Ball Po</v>
      </c>
      <c r="D852" s="5" t="s">
        <v>7089</v>
      </c>
      <c r="E852" s="5" t="str">
        <f>TRIM(LEFT(Table1[[#This Row],[category]], FIND("|", Table1[[#This Row],[category]]) - 1))</f>
        <v>OfficeProducts</v>
      </c>
      <c r="F852" s="5" t="str">
        <f>TRIM(MID(Table1[[#This Row],[category]], FIND("|", Table1[[#This Row],[category]]) + 1, FIND("|", Table1[[#This Row],[category]], FIND("|", Table1[[#This Row],[category]]) + 1) - FIND("|", Table1[[#This Row],[category]]) - 1))</f>
        <v>OfficePaperProducts</v>
      </c>
      <c r="G852" s="5" t="str">
        <f>TRIM(MID(Table1[[#This Row],[category]], FIND("|", Table1[[#This Row],[category]], FIND("|", Table1[[#This Row],[category]]) + 1) + 1, FIND("|", Table1[[#This Row],[category]], FIND("|", Table1[[#This Row],[category]], FIND("|", Table1[[#This Row],[category]]) + 1) + 1) - FIND("|", Table1[[#This Row],[category]], FIND("|", Table1[[#This Row],[category]]) + 1) - 1))</f>
        <v>Paper</v>
      </c>
      <c r="H852" s="5">
        <v>120</v>
      </c>
      <c r="I852" s="6">
        <v>120</v>
      </c>
      <c r="J852" s="7">
        <v>0</v>
      </c>
      <c r="K852" s="7" t="str">
        <f>IF(Table1[[#This Row],[discount_percentage]]&gt;=50%, "YES", "NO")</f>
        <v>NO</v>
      </c>
      <c r="L852" s="7" t="str">
        <f>IF(Table1[[#This Row],[discount_percentage]]&lt;20%, "&lt;20%", IF(Table1[[#This Row],[discount_percentage]]&lt;=40%, "20%-40%", IF(Table1[[#This Row],[discount_percentage]]&lt;=60%, "41%-60%", IF(Table1[[#This Row],[discount_percentage]]&lt;=80%, "61%-80%", "&gt;80%"))))</f>
        <v>&lt;20%</v>
      </c>
      <c r="M852" s="7" t="str">
        <f>IF(Table1[[#This Row],[discounted_price]]&lt;200, "&lt;200", IF(Table1[[#This Row],[discounted_price]]&lt;=500, "200-500", "&gt;500"))</f>
        <v>&lt;200</v>
      </c>
      <c r="N852" s="5">
        <v>4.0999999999999996</v>
      </c>
      <c r="O852" s="8">
        <v>4308</v>
      </c>
      <c r="P852" s="9" t="str">
        <f>IF(Table1[[#This Row],[rating_count]]&gt;1000, "More than 1000", "Fewer than 1000")</f>
        <v>More than 1000</v>
      </c>
      <c r="Q852" s="8">
        <f>IFERROR( VALUE(Table1[[#This Row],[rating]]) * VALUE((Table1[[#This Row],[rating_count]]/1000)), 0)</f>
        <v>17.662799999999997</v>
      </c>
      <c r="R852" s="6">
        <f>IFERROR( VALUE(Table1[[#This Row],[actual_price]]) * VALUE(Table1[[#This Row],[rating_count]]), 0)</f>
        <v>516960</v>
      </c>
      <c r="S852" s="5" t="s">
        <v>7090</v>
      </c>
      <c r="T852" s="5" t="s">
        <v>7091</v>
      </c>
      <c r="U852" s="5" t="s">
        <v>7092</v>
      </c>
      <c r="V852" s="5" t="s">
        <v>7093</v>
      </c>
      <c r="W852" s="5" t="s">
        <v>7094</v>
      </c>
      <c r="X852" s="5" t="s">
        <v>7095</v>
      </c>
      <c r="Y852" s="5" t="s">
        <v>7096</v>
      </c>
      <c r="Z852" s="5" t="s">
        <v>7097</v>
      </c>
    </row>
    <row r="853" spans="1:26" ht="15.75">
      <c r="A853" s="5" t="s">
        <v>386</v>
      </c>
      <c r="B853" s="5" t="s">
        <v>387</v>
      </c>
      <c r="C853" s="5" t="str">
        <f>LEFT(Table1[[#This Row],[product_name]], 27)</f>
        <v>Duracell Type C To Type C 5</v>
      </c>
      <c r="D853" s="5" t="s">
        <v>18</v>
      </c>
      <c r="E853" s="5" t="str">
        <f>TRIM(LEFT(Table1[[#This Row],[category]], FIND("|", Table1[[#This Row],[category]]) - 1))</f>
        <v>Computers&amp;Accessories</v>
      </c>
      <c r="F853" s="5" t="str">
        <f>TRIM(MID(Table1[[#This Row],[category]], FIND("|", Table1[[#This Row],[category]]) + 1, FIND("|", Table1[[#This Row],[category]], FIND("|", Table1[[#This Row],[category]]) + 1) - FIND("|", Table1[[#This Row],[category]]) - 1))</f>
        <v>Accessories&amp;Peripherals</v>
      </c>
      <c r="G853"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53" s="5">
        <v>970</v>
      </c>
      <c r="I853" s="6">
        <v>1999</v>
      </c>
      <c r="J853" s="7">
        <v>0.51</v>
      </c>
      <c r="K853" s="7" t="str">
        <f>IF(Table1[[#This Row],[discount_percentage]]&gt;=50%, "YES", "NO")</f>
        <v>YES</v>
      </c>
      <c r="L853" s="7" t="str">
        <f>IF(Table1[[#This Row],[discount_percentage]]&lt;20%, "&lt;20%", IF(Table1[[#This Row],[discount_percentage]]&lt;=40%, "20%-40%", IF(Table1[[#This Row],[discount_percentage]]&lt;=60%, "41%-60%", IF(Table1[[#This Row],[discount_percentage]]&lt;=80%, "61%-80%", "&gt;80%"))))</f>
        <v>41%-60%</v>
      </c>
      <c r="M853" s="7" t="str">
        <f>IF(Table1[[#This Row],[discounted_price]]&lt;200, "&lt;200", IF(Table1[[#This Row],[discounted_price]]&lt;=500, "200-500", "&gt;500"))</f>
        <v>&gt;500</v>
      </c>
      <c r="N853" s="5">
        <v>4.2</v>
      </c>
      <c r="O853" s="8">
        <v>462</v>
      </c>
      <c r="P853" s="9" t="str">
        <f>IF(Table1[[#This Row],[rating_count]]&gt;1000, "More than 1000", "Fewer than 1000")</f>
        <v>Fewer than 1000</v>
      </c>
      <c r="Q853" s="8">
        <f>IFERROR( VALUE(Table1[[#This Row],[rating]]) * VALUE((Table1[[#This Row],[rating_count]]/1000)), 0)</f>
        <v>1.9404000000000001</v>
      </c>
      <c r="R853" s="6">
        <f>IFERROR( VALUE(Table1[[#This Row],[actual_price]]) * VALUE(Table1[[#This Row],[rating_count]]), 0)</f>
        <v>923538</v>
      </c>
      <c r="S853" s="5" t="s">
        <v>388</v>
      </c>
      <c r="T853" s="5" t="s">
        <v>389</v>
      </c>
      <c r="U853" s="5" t="s">
        <v>390</v>
      </c>
      <c r="V853" s="5" t="s">
        <v>391</v>
      </c>
      <c r="W853" s="5" t="s">
        <v>392</v>
      </c>
      <c r="X853" s="5" t="s">
        <v>393</v>
      </c>
      <c r="Y853" s="5" t="s">
        <v>7098</v>
      </c>
      <c r="Z853" s="5" t="s">
        <v>7099</v>
      </c>
    </row>
    <row r="854" spans="1:26" ht="15.75">
      <c r="A854" s="5" t="s">
        <v>396</v>
      </c>
      <c r="B854" s="5" t="s">
        <v>397</v>
      </c>
      <c r="C854" s="5" t="str">
        <f>LEFT(Table1[[#This Row],[product_name]], 27)</f>
        <v xml:space="preserve">AmazonBasics USB 2.0 Cable </v>
      </c>
      <c r="D854" s="5" t="s">
        <v>18</v>
      </c>
      <c r="E854" s="5" t="str">
        <f>TRIM(LEFT(Table1[[#This Row],[category]], FIND("|", Table1[[#This Row],[category]]) - 1))</f>
        <v>Computers&amp;Accessories</v>
      </c>
      <c r="F854" s="5" t="str">
        <f>TRIM(MID(Table1[[#This Row],[category]], FIND("|", Table1[[#This Row],[category]]) + 1, FIND("|", Table1[[#This Row],[category]], FIND("|", Table1[[#This Row],[category]]) + 1) - FIND("|", Table1[[#This Row],[category]]) - 1))</f>
        <v>Accessories&amp;Peripherals</v>
      </c>
      <c r="G85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54" s="5">
        <v>209</v>
      </c>
      <c r="I854" s="6">
        <v>695</v>
      </c>
      <c r="J854" s="7">
        <v>0.7</v>
      </c>
      <c r="K854" s="7" t="str">
        <f>IF(Table1[[#This Row],[discount_percentage]]&gt;=50%, "YES", "NO")</f>
        <v>YES</v>
      </c>
      <c r="L854" s="7" t="str">
        <f>IF(Table1[[#This Row],[discount_percentage]]&lt;20%, "&lt;20%", IF(Table1[[#This Row],[discount_percentage]]&lt;=40%, "20%-40%", IF(Table1[[#This Row],[discount_percentage]]&lt;=60%, "41%-60%", IF(Table1[[#This Row],[discount_percentage]]&lt;=80%, "61%-80%", "&gt;80%"))))</f>
        <v>61%-80%</v>
      </c>
      <c r="M854" s="7" t="str">
        <f>IF(Table1[[#This Row],[discounted_price]]&lt;200, "&lt;200", IF(Table1[[#This Row],[discounted_price]]&lt;=500, "200-500", "&gt;500"))</f>
        <v>200-500</v>
      </c>
      <c r="N854" s="5">
        <v>4.5</v>
      </c>
      <c r="O854" s="8">
        <v>107686</v>
      </c>
      <c r="P854" s="9" t="str">
        <f>IF(Table1[[#This Row],[rating_count]]&gt;1000, "More than 1000", "Fewer than 1000")</f>
        <v>More than 1000</v>
      </c>
      <c r="Q854" s="8">
        <f>IFERROR( VALUE(Table1[[#This Row],[rating]]) * VALUE((Table1[[#This Row],[rating_count]]/1000)), 0)</f>
        <v>484.58700000000005</v>
      </c>
      <c r="R854" s="6">
        <f>IFERROR( VALUE(Table1[[#This Row],[actual_price]]) * VALUE(Table1[[#This Row],[rating_count]]), 0)</f>
        <v>74841770</v>
      </c>
      <c r="S854" s="5" t="s">
        <v>398</v>
      </c>
      <c r="T854" s="5" t="s">
        <v>399</v>
      </c>
      <c r="U854" s="5" t="s">
        <v>400</v>
      </c>
      <c r="V854" s="5" t="s">
        <v>401</v>
      </c>
      <c r="W854" s="5" t="s">
        <v>402</v>
      </c>
      <c r="X854" s="5" t="s">
        <v>403</v>
      </c>
      <c r="Y854" s="5" t="s">
        <v>404</v>
      </c>
      <c r="Z854" s="5" t="s">
        <v>7100</v>
      </c>
    </row>
    <row r="855" spans="1:26" ht="15.75">
      <c r="A855" s="5" t="s">
        <v>7101</v>
      </c>
      <c r="B855" s="5" t="s">
        <v>7102</v>
      </c>
      <c r="C855" s="5" t="str">
        <f>LEFT(Table1[[#This Row],[product_name]], 27)</f>
        <v>Logitech Pebble M350 Wirele</v>
      </c>
      <c r="D855" s="5" t="s">
        <v>4845</v>
      </c>
      <c r="E855" s="5" t="str">
        <f>TRIM(LEFT(Table1[[#This Row],[category]], FIND("|", Table1[[#This Row],[category]]) - 1))</f>
        <v>Computers&amp;Accessories</v>
      </c>
      <c r="F855" s="5" t="str">
        <f>TRIM(MID(Table1[[#This Row],[category]], FIND("|", Table1[[#This Row],[category]]) + 1, FIND("|", Table1[[#This Row],[category]], FIND("|", Table1[[#This Row],[category]]) + 1) - FIND("|", Table1[[#This Row],[category]]) - 1))</f>
        <v>Accessories&amp;Peripherals</v>
      </c>
      <c r="G855"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55" s="6">
        <v>1490</v>
      </c>
      <c r="I855" s="6">
        <v>2295</v>
      </c>
      <c r="J855" s="7">
        <v>0.35</v>
      </c>
      <c r="K855" s="7" t="str">
        <f>IF(Table1[[#This Row],[discount_percentage]]&gt;=50%, "YES", "NO")</f>
        <v>NO</v>
      </c>
      <c r="L855" s="7" t="str">
        <f>IF(Table1[[#This Row],[discount_percentage]]&lt;20%, "&lt;20%", IF(Table1[[#This Row],[discount_percentage]]&lt;=40%, "20%-40%", IF(Table1[[#This Row],[discount_percentage]]&lt;=60%, "41%-60%", IF(Table1[[#This Row],[discount_percentage]]&lt;=80%, "61%-80%", "&gt;80%"))))</f>
        <v>20%-40%</v>
      </c>
      <c r="M855" s="7" t="str">
        <f>IF(Table1[[#This Row],[discounted_price]]&lt;200, "&lt;200", IF(Table1[[#This Row],[discounted_price]]&lt;=500, "200-500", "&gt;500"))</f>
        <v>&gt;500</v>
      </c>
      <c r="N855" s="5">
        <v>4.5999999999999996</v>
      </c>
      <c r="O855" s="8">
        <v>10652</v>
      </c>
      <c r="P855" s="9" t="str">
        <f>IF(Table1[[#This Row],[rating_count]]&gt;1000, "More than 1000", "Fewer than 1000")</f>
        <v>More than 1000</v>
      </c>
      <c r="Q855" s="8">
        <f>IFERROR( VALUE(Table1[[#This Row],[rating]]) * VALUE((Table1[[#This Row],[rating_count]]/1000)), 0)</f>
        <v>48.999199999999995</v>
      </c>
      <c r="R855" s="6">
        <f>IFERROR( VALUE(Table1[[#This Row],[actual_price]]) * VALUE(Table1[[#This Row],[rating_count]]), 0)</f>
        <v>24446340</v>
      </c>
      <c r="S855" s="5" t="s">
        <v>7103</v>
      </c>
      <c r="T855" s="5" t="s">
        <v>7104</v>
      </c>
      <c r="U855" s="5" t="s">
        <v>7105</v>
      </c>
      <c r="V855" s="5" t="s">
        <v>7106</v>
      </c>
      <c r="W855" s="5" t="s">
        <v>7107</v>
      </c>
      <c r="X855" s="5" t="s">
        <v>7108</v>
      </c>
      <c r="Y855" s="5" t="s">
        <v>7109</v>
      </c>
      <c r="Z855" s="5" t="s">
        <v>7110</v>
      </c>
    </row>
    <row r="856" spans="1:26" ht="15.75">
      <c r="A856" s="5" t="s">
        <v>7111</v>
      </c>
      <c r="B856" s="5" t="s">
        <v>7112</v>
      </c>
      <c r="C856" s="5" t="str">
        <f>LEFT(Table1[[#This Row],[product_name]], 27)</f>
        <v>Apsara Platinum Pencils Val</v>
      </c>
      <c r="D856" s="5" t="s">
        <v>7113</v>
      </c>
      <c r="E856" s="5" t="str">
        <f>TRIM(LEFT(Table1[[#This Row],[category]], FIND("|", Table1[[#This Row],[category]]) - 1))</f>
        <v>Home&amp;Kitchen</v>
      </c>
      <c r="F856" s="5" t="str">
        <f>TRIM(MID(Table1[[#This Row],[category]], FIND("|", Table1[[#This Row],[category]]) + 1, FIND("|", Table1[[#This Row],[category]], FIND("|", Table1[[#This Row],[category]]) + 1) - FIND("|", Table1[[#This Row],[category]]) - 1))</f>
        <v>CraftMaterials</v>
      </c>
      <c r="G856" s="5" t="str">
        <f>TRIM(MID(Table1[[#This Row],[category]], FIND("|", Table1[[#This Row],[category]], FIND("|", Table1[[#This Row],[category]]) + 1) + 1, FIND("|", Table1[[#This Row],[category]], FIND("|", Table1[[#This Row],[category]], FIND("|", Table1[[#This Row],[category]]) + 1) + 1) - FIND("|", Table1[[#This Row],[category]], FIND("|", Table1[[#This Row],[category]]) + 1) - 1))</f>
        <v>DrawingMaterials</v>
      </c>
      <c r="H856" s="5">
        <v>99</v>
      </c>
      <c r="I856" s="6">
        <v>99</v>
      </c>
      <c r="J856" s="7">
        <v>0</v>
      </c>
      <c r="K856" s="7" t="str">
        <f>IF(Table1[[#This Row],[discount_percentage]]&gt;=50%, "YES", "NO")</f>
        <v>NO</v>
      </c>
      <c r="L856" s="7" t="str">
        <f>IF(Table1[[#This Row],[discount_percentage]]&lt;20%, "&lt;20%", IF(Table1[[#This Row],[discount_percentage]]&lt;=40%, "20%-40%", IF(Table1[[#This Row],[discount_percentage]]&lt;=60%, "41%-60%", IF(Table1[[#This Row],[discount_percentage]]&lt;=80%, "61%-80%", "&gt;80%"))))</f>
        <v>&lt;20%</v>
      </c>
      <c r="M856" s="7" t="str">
        <f>IF(Table1[[#This Row],[discounted_price]]&lt;200, "&lt;200", IF(Table1[[#This Row],[discounted_price]]&lt;=500, "200-500", "&gt;500"))</f>
        <v>&lt;200</v>
      </c>
      <c r="N856" s="5">
        <v>4.3</v>
      </c>
      <c r="O856" s="8">
        <v>5036</v>
      </c>
      <c r="P856" s="9" t="str">
        <f>IF(Table1[[#This Row],[rating_count]]&gt;1000, "More than 1000", "Fewer than 1000")</f>
        <v>More than 1000</v>
      </c>
      <c r="Q856" s="8">
        <f>IFERROR( VALUE(Table1[[#This Row],[rating]]) * VALUE((Table1[[#This Row],[rating_count]]/1000)), 0)</f>
        <v>21.654799999999998</v>
      </c>
      <c r="R856" s="6">
        <f>IFERROR( VALUE(Table1[[#This Row],[actual_price]]) * VALUE(Table1[[#This Row],[rating_count]]), 0)</f>
        <v>498564</v>
      </c>
      <c r="S856" s="5" t="s">
        <v>7114</v>
      </c>
      <c r="T856" s="5" t="s">
        <v>7115</v>
      </c>
      <c r="U856" s="5" t="s">
        <v>7116</v>
      </c>
      <c r="V856" s="5" t="s">
        <v>7117</v>
      </c>
      <c r="W856" s="5" t="s">
        <v>7118</v>
      </c>
      <c r="X856" s="5" t="s">
        <v>7119</v>
      </c>
      <c r="Y856" s="5" t="s">
        <v>7120</v>
      </c>
      <c r="Z856" s="5" t="s">
        <v>7121</v>
      </c>
    </row>
    <row r="857" spans="1:26" ht="15.75">
      <c r="A857" s="5" t="s">
        <v>7122</v>
      </c>
      <c r="B857" s="5" t="s">
        <v>7123</v>
      </c>
      <c r="C857" s="5" t="str">
        <f>LEFT(Table1[[#This Row],[product_name]], 27)</f>
        <v>Zebronics Zeb-Power Wired U</v>
      </c>
      <c r="D857" s="5" t="s">
        <v>4845</v>
      </c>
      <c r="E857" s="5" t="str">
        <f>TRIM(LEFT(Table1[[#This Row],[category]], FIND("|", Table1[[#This Row],[category]]) - 1))</f>
        <v>Computers&amp;Accessories</v>
      </c>
      <c r="F857" s="5" t="str">
        <f>TRIM(MID(Table1[[#This Row],[category]], FIND("|", Table1[[#This Row],[category]]) + 1, FIND("|", Table1[[#This Row],[category]], FIND("|", Table1[[#This Row],[category]]) + 1) - FIND("|", Table1[[#This Row],[category]]) - 1))</f>
        <v>Accessories&amp;Peripherals</v>
      </c>
      <c r="G85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57" s="5">
        <v>149</v>
      </c>
      <c r="I857" s="6">
        <v>249</v>
      </c>
      <c r="J857" s="7">
        <v>0.4</v>
      </c>
      <c r="K857" s="7" t="str">
        <f>IF(Table1[[#This Row],[discount_percentage]]&gt;=50%, "YES", "NO")</f>
        <v>NO</v>
      </c>
      <c r="L857" s="7" t="str">
        <f>IF(Table1[[#This Row],[discount_percentage]]&lt;20%, "&lt;20%", IF(Table1[[#This Row],[discount_percentage]]&lt;=40%, "20%-40%", IF(Table1[[#This Row],[discount_percentage]]&lt;=60%, "41%-60%", IF(Table1[[#This Row],[discount_percentage]]&lt;=80%, "61%-80%", "&gt;80%"))))</f>
        <v>20%-40%</v>
      </c>
      <c r="M857" s="7" t="str">
        <f>IF(Table1[[#This Row],[discounted_price]]&lt;200, "&lt;200", IF(Table1[[#This Row],[discounted_price]]&lt;=500, "200-500", "&gt;500"))</f>
        <v>&lt;200</v>
      </c>
      <c r="N857" s="5">
        <v>4</v>
      </c>
      <c r="O857" s="8">
        <v>5057</v>
      </c>
      <c r="P857" s="9" t="str">
        <f>IF(Table1[[#This Row],[rating_count]]&gt;1000, "More than 1000", "Fewer than 1000")</f>
        <v>More than 1000</v>
      </c>
      <c r="Q857" s="8">
        <f>IFERROR( VALUE(Table1[[#This Row],[rating]]) * VALUE((Table1[[#This Row],[rating_count]]/1000)), 0)</f>
        <v>20.228000000000002</v>
      </c>
      <c r="R857" s="6">
        <f>IFERROR( VALUE(Table1[[#This Row],[actual_price]]) * VALUE(Table1[[#This Row],[rating_count]]), 0)</f>
        <v>1259193</v>
      </c>
      <c r="S857" s="5" t="s">
        <v>7124</v>
      </c>
      <c r="T857" s="5" t="s">
        <v>7125</v>
      </c>
      <c r="U857" s="5" t="s">
        <v>7126</v>
      </c>
      <c r="V857" s="5" t="s">
        <v>7127</v>
      </c>
      <c r="W857" s="5" t="s">
        <v>7128</v>
      </c>
      <c r="X857" s="5" t="s">
        <v>7129</v>
      </c>
      <c r="Y857" s="5" t="s">
        <v>7130</v>
      </c>
      <c r="Z857" s="5" t="s">
        <v>7131</v>
      </c>
    </row>
    <row r="858" spans="1:26" ht="15.75">
      <c r="A858" s="5" t="s">
        <v>7132</v>
      </c>
      <c r="B858" s="5" t="s">
        <v>7133</v>
      </c>
      <c r="C858" s="5" t="str">
        <f>LEFT(Table1[[#This Row],[product_name]], 27)</f>
        <v>Ant Esports GM320 RGB Optic</v>
      </c>
      <c r="D858" s="5" t="s">
        <v>5336</v>
      </c>
      <c r="E858" s="5" t="str">
        <f>TRIM(LEFT(Table1[[#This Row],[category]], FIND("|", Table1[[#This Row],[category]]) - 1))</f>
        <v>Computers&amp;Accessories</v>
      </c>
      <c r="F858" s="5" t="str">
        <f>TRIM(MID(Table1[[#This Row],[category]], FIND("|", Table1[[#This Row],[category]]) + 1, FIND("|", Table1[[#This Row],[category]], FIND("|", Table1[[#This Row],[category]]) + 1) - FIND("|", Table1[[#This Row],[category]]) - 1))</f>
        <v>Accessories&amp;Peripherals</v>
      </c>
      <c r="G858"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858" s="5">
        <v>575</v>
      </c>
      <c r="I858" s="6">
        <v>2799</v>
      </c>
      <c r="J858" s="7">
        <v>0.79</v>
      </c>
      <c r="K858" s="7" t="str">
        <f>IF(Table1[[#This Row],[discount_percentage]]&gt;=50%, "YES", "NO")</f>
        <v>YES</v>
      </c>
      <c r="L858" s="7" t="str">
        <f>IF(Table1[[#This Row],[discount_percentage]]&lt;20%, "&lt;20%", IF(Table1[[#This Row],[discount_percentage]]&lt;=40%, "20%-40%", IF(Table1[[#This Row],[discount_percentage]]&lt;=60%, "41%-60%", IF(Table1[[#This Row],[discount_percentage]]&lt;=80%, "61%-80%", "&gt;80%"))))</f>
        <v>61%-80%</v>
      </c>
      <c r="M858" s="7" t="str">
        <f>IF(Table1[[#This Row],[discounted_price]]&lt;200, "&lt;200", IF(Table1[[#This Row],[discounted_price]]&lt;=500, "200-500", "&gt;500"))</f>
        <v>&gt;500</v>
      </c>
      <c r="N858" s="5">
        <v>4.2</v>
      </c>
      <c r="O858" s="8">
        <v>8537</v>
      </c>
      <c r="P858" s="9" t="str">
        <f>IF(Table1[[#This Row],[rating_count]]&gt;1000, "More than 1000", "Fewer than 1000")</f>
        <v>More than 1000</v>
      </c>
      <c r="Q858" s="8">
        <f>IFERROR( VALUE(Table1[[#This Row],[rating]]) * VALUE((Table1[[#This Row],[rating_count]]/1000)), 0)</f>
        <v>35.855400000000003</v>
      </c>
      <c r="R858" s="6">
        <f>IFERROR( VALUE(Table1[[#This Row],[actual_price]]) * VALUE(Table1[[#This Row],[rating_count]]), 0)</f>
        <v>23895063</v>
      </c>
      <c r="S858" s="5" t="s">
        <v>7134</v>
      </c>
      <c r="T858" s="5" t="s">
        <v>7135</v>
      </c>
      <c r="U858" s="5" t="s">
        <v>7136</v>
      </c>
      <c r="V858" s="5" t="s">
        <v>7137</v>
      </c>
      <c r="W858" s="5" t="s">
        <v>7138</v>
      </c>
      <c r="X858" s="5" t="s">
        <v>13057</v>
      </c>
      <c r="Y858" s="5" t="s">
        <v>7139</v>
      </c>
      <c r="Z858" s="5" t="s">
        <v>7140</v>
      </c>
    </row>
    <row r="859" spans="1:26" ht="15.75">
      <c r="A859" s="5" t="s">
        <v>435</v>
      </c>
      <c r="B859" s="5" t="s">
        <v>436</v>
      </c>
      <c r="C859" s="5" t="str">
        <f>LEFT(Table1[[#This Row],[product_name]], 27)</f>
        <v>Wecool Nylon Braided Multif</v>
      </c>
      <c r="D859" s="5" t="s">
        <v>18</v>
      </c>
      <c r="E859" s="5" t="str">
        <f>TRIM(LEFT(Table1[[#This Row],[category]], FIND("|", Table1[[#This Row],[category]]) - 1))</f>
        <v>Computers&amp;Accessories</v>
      </c>
      <c r="F859" s="5" t="str">
        <f>TRIM(MID(Table1[[#This Row],[category]], FIND("|", Table1[[#This Row],[category]]) + 1, FIND("|", Table1[[#This Row],[category]], FIND("|", Table1[[#This Row],[category]]) + 1) - FIND("|", Table1[[#This Row],[category]]) - 1))</f>
        <v>Accessories&amp;Peripherals</v>
      </c>
      <c r="G85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59" s="5">
        <v>333</v>
      </c>
      <c r="I859" s="6">
        <v>999</v>
      </c>
      <c r="J859" s="7">
        <v>0.67</v>
      </c>
      <c r="K859" s="7" t="str">
        <f>IF(Table1[[#This Row],[discount_percentage]]&gt;=50%, "YES", "NO")</f>
        <v>YES</v>
      </c>
      <c r="L859" s="7" t="str">
        <f>IF(Table1[[#This Row],[discount_percentage]]&lt;20%, "&lt;20%", IF(Table1[[#This Row],[discount_percentage]]&lt;=40%, "20%-40%", IF(Table1[[#This Row],[discount_percentage]]&lt;=60%, "41%-60%", IF(Table1[[#This Row],[discount_percentage]]&lt;=80%, "61%-80%", "&gt;80%"))))</f>
        <v>61%-80%</v>
      </c>
      <c r="M859" s="7" t="str">
        <f>IF(Table1[[#This Row],[discounted_price]]&lt;200, "&lt;200", IF(Table1[[#This Row],[discounted_price]]&lt;=500, "200-500", "&gt;500"))</f>
        <v>200-500</v>
      </c>
      <c r="N859" s="5">
        <v>3.3</v>
      </c>
      <c r="O859" s="8">
        <v>9792</v>
      </c>
      <c r="P859" s="9" t="str">
        <f>IF(Table1[[#This Row],[rating_count]]&gt;1000, "More than 1000", "Fewer than 1000")</f>
        <v>More than 1000</v>
      </c>
      <c r="Q859" s="8">
        <f>IFERROR( VALUE(Table1[[#This Row],[rating]]) * VALUE((Table1[[#This Row],[rating_count]]/1000)), 0)</f>
        <v>32.313600000000001</v>
      </c>
      <c r="R859" s="6">
        <f>IFERROR( VALUE(Table1[[#This Row],[actual_price]]) * VALUE(Table1[[#This Row],[rating_count]]), 0)</f>
        <v>9782208</v>
      </c>
      <c r="S859" s="5" t="s">
        <v>437</v>
      </c>
      <c r="T859" s="5" t="s">
        <v>438</v>
      </c>
      <c r="U859" s="5" t="s">
        <v>439</v>
      </c>
      <c r="V859" s="5" t="s">
        <v>440</v>
      </c>
      <c r="W859" s="5" t="s">
        <v>441</v>
      </c>
      <c r="X859" s="5" t="s">
        <v>442</v>
      </c>
      <c r="Y859" s="5" t="s">
        <v>443</v>
      </c>
      <c r="Z859" s="5" t="s">
        <v>7141</v>
      </c>
    </row>
    <row r="860" spans="1:26" ht="15.75">
      <c r="A860" s="5" t="s">
        <v>7142</v>
      </c>
      <c r="B860" s="5" t="s">
        <v>7143</v>
      </c>
      <c r="C860" s="5" t="str">
        <f>LEFT(Table1[[#This Row],[product_name]], 27)</f>
        <v xml:space="preserve">Pilot V7 Liquid Ink Roller </v>
      </c>
      <c r="D860" s="5" t="s">
        <v>6314</v>
      </c>
      <c r="E860" s="5" t="str">
        <f>TRIM(LEFT(Table1[[#This Row],[category]], FIND("|", Table1[[#This Row],[category]]) - 1))</f>
        <v>OfficeProducts</v>
      </c>
      <c r="F860" s="5" t="str">
        <f>TRIM(MID(Table1[[#This Row],[category]], FIND("|", Table1[[#This Row],[category]]) + 1, FIND("|", Table1[[#This Row],[category]], FIND("|", Table1[[#This Row],[category]]) + 1) - FIND("|", Table1[[#This Row],[category]]) - 1))</f>
        <v>OfficePaperProducts</v>
      </c>
      <c r="G860" s="5" t="str">
        <f>TRIM(MID(Table1[[#This Row],[category]], FIND("|", Table1[[#This Row],[category]], FIND("|", Table1[[#This Row],[category]]) + 1) + 1, FIND("|", Table1[[#This Row],[category]], FIND("|", Table1[[#This Row],[category]], FIND("|", Table1[[#This Row],[category]]) + 1) + 1) - FIND("|", Table1[[#This Row],[category]], FIND("|", Table1[[#This Row],[category]]) + 1) - 1))</f>
        <v>Paper</v>
      </c>
      <c r="H860" s="5">
        <v>178</v>
      </c>
      <c r="I860" s="6">
        <v>210</v>
      </c>
      <c r="J860" s="7">
        <v>0.15</v>
      </c>
      <c r="K860" s="7" t="str">
        <f>IF(Table1[[#This Row],[discount_percentage]]&gt;=50%, "YES", "NO")</f>
        <v>NO</v>
      </c>
      <c r="L860" s="7" t="str">
        <f>IF(Table1[[#This Row],[discount_percentage]]&lt;20%, "&lt;20%", IF(Table1[[#This Row],[discount_percentage]]&lt;=40%, "20%-40%", IF(Table1[[#This Row],[discount_percentage]]&lt;=60%, "41%-60%", IF(Table1[[#This Row],[discount_percentage]]&lt;=80%, "61%-80%", "&gt;80%"))))</f>
        <v>&lt;20%</v>
      </c>
      <c r="M860" s="7" t="str">
        <f>IF(Table1[[#This Row],[discounted_price]]&lt;200, "&lt;200", IF(Table1[[#This Row],[discounted_price]]&lt;=500, "200-500", "&gt;500"))</f>
        <v>&lt;200</v>
      </c>
      <c r="N860" s="5">
        <v>4.3</v>
      </c>
      <c r="O860" s="8">
        <v>2450</v>
      </c>
      <c r="P860" s="9" t="str">
        <f>IF(Table1[[#This Row],[rating_count]]&gt;1000, "More than 1000", "Fewer than 1000")</f>
        <v>More than 1000</v>
      </c>
      <c r="Q860" s="8">
        <f>IFERROR( VALUE(Table1[[#This Row],[rating]]) * VALUE((Table1[[#This Row],[rating_count]]/1000)), 0)</f>
        <v>10.535</v>
      </c>
      <c r="R860" s="6">
        <f>IFERROR( VALUE(Table1[[#This Row],[actual_price]]) * VALUE(Table1[[#This Row],[rating_count]]), 0)</f>
        <v>514500</v>
      </c>
      <c r="S860" s="5" t="s">
        <v>7144</v>
      </c>
      <c r="T860" s="5" t="s">
        <v>7145</v>
      </c>
      <c r="U860" s="5" t="s">
        <v>7146</v>
      </c>
      <c r="V860" s="5" t="s">
        <v>7147</v>
      </c>
      <c r="W860" s="5" t="s">
        <v>7148</v>
      </c>
      <c r="X860" s="5" t="s">
        <v>7149</v>
      </c>
      <c r="Y860" s="5" t="s">
        <v>7150</v>
      </c>
      <c r="Z860" s="5" t="s">
        <v>7151</v>
      </c>
    </row>
    <row r="861" spans="1:26" ht="15.75">
      <c r="A861" s="5" t="s">
        <v>7152</v>
      </c>
      <c r="B861" s="5" t="s">
        <v>7153</v>
      </c>
      <c r="C861" s="5" t="str">
        <f>LEFT(Table1[[#This Row],[product_name]], 27)</f>
        <v>boAt Airdopes 191G True Wir</v>
      </c>
      <c r="D861" s="5" t="s">
        <v>3066</v>
      </c>
      <c r="E861" s="5" t="str">
        <f>TRIM(LEFT(Table1[[#This Row],[category]], FIND("|", Table1[[#This Row],[category]]) - 1))</f>
        <v>Electronics</v>
      </c>
      <c r="F861" s="5" t="str">
        <f>TRIM(MID(Table1[[#This Row],[category]], FIND("|", Table1[[#This Row],[category]]) + 1, FIND("|", Table1[[#This Row],[category]], FIND("|", Table1[[#This Row],[category]]) + 1) - FIND("|", Table1[[#This Row],[category]]) - 1))</f>
        <v>Headphones,Earbuds&amp;Accessories</v>
      </c>
      <c r="G861" s="5" t="str">
        <f>TRIM(MID(Table1[[#This Row],[category]], FIND("|", Table1[[#This Row],[category]], FIND("|", Table1[[#This Row],[category]]) + 1) + 1, FIND("|", Table1[[#This Row],[category]], FIND("|", Table1[[#This Row],[category]], FIND("|", Table1[[#This Row],[category]]) + 1) + 1) - FIND("|", Table1[[#This Row],[category]], FIND("|", Table1[[#This Row],[category]]) + 1) - 1))</f>
        <v>Headphones</v>
      </c>
      <c r="H861" s="6">
        <v>1599</v>
      </c>
      <c r="I861" s="6">
        <v>3490</v>
      </c>
      <c r="J861" s="7">
        <v>0.54</v>
      </c>
      <c r="K861" s="7" t="str">
        <f>IF(Table1[[#This Row],[discount_percentage]]&gt;=50%, "YES", "NO")</f>
        <v>YES</v>
      </c>
      <c r="L861" s="7" t="str">
        <f>IF(Table1[[#This Row],[discount_percentage]]&lt;20%, "&lt;20%", IF(Table1[[#This Row],[discount_percentage]]&lt;=40%, "20%-40%", IF(Table1[[#This Row],[discount_percentage]]&lt;=60%, "41%-60%", IF(Table1[[#This Row],[discount_percentage]]&lt;=80%, "61%-80%", "&gt;80%"))))</f>
        <v>41%-60%</v>
      </c>
      <c r="M861" s="7" t="str">
        <f>IF(Table1[[#This Row],[discounted_price]]&lt;200, "&lt;200", IF(Table1[[#This Row],[discounted_price]]&lt;=500, "200-500", "&gt;500"))</f>
        <v>&gt;500</v>
      </c>
      <c r="N861" s="5">
        <v>3.7</v>
      </c>
      <c r="O861" s="8">
        <v>676</v>
      </c>
      <c r="P861" s="9" t="str">
        <f>IF(Table1[[#This Row],[rating_count]]&gt;1000, "More than 1000", "Fewer than 1000")</f>
        <v>Fewer than 1000</v>
      </c>
      <c r="Q861" s="8">
        <f>IFERROR( VALUE(Table1[[#This Row],[rating]]) * VALUE((Table1[[#This Row],[rating_count]]/1000)), 0)</f>
        <v>2.5012000000000003</v>
      </c>
      <c r="R861" s="6">
        <f>IFERROR( VALUE(Table1[[#This Row],[actual_price]]) * VALUE(Table1[[#This Row],[rating_count]]), 0)</f>
        <v>2359240</v>
      </c>
      <c r="S861" s="5" t="s">
        <v>7154</v>
      </c>
      <c r="T861" s="5" t="s">
        <v>7155</v>
      </c>
      <c r="U861" s="5" t="s">
        <v>7156</v>
      </c>
      <c r="V861" s="5" t="s">
        <v>7157</v>
      </c>
      <c r="W861" s="5" t="s">
        <v>7158</v>
      </c>
      <c r="X861" s="5" t="s">
        <v>7159</v>
      </c>
      <c r="Y861" s="5" t="s">
        <v>7160</v>
      </c>
      <c r="Z861" s="5" t="s">
        <v>7161</v>
      </c>
    </row>
    <row r="862" spans="1:26" ht="15.75">
      <c r="A862" s="5" t="s">
        <v>7162</v>
      </c>
      <c r="B862" s="5" t="s">
        <v>7163</v>
      </c>
      <c r="C862" s="5" t="str">
        <f>LEFT(Table1[[#This Row],[product_name]], 27)</f>
        <v>Boult Audio BassBuds Oak in</v>
      </c>
      <c r="D862" s="5" t="s">
        <v>3066</v>
      </c>
      <c r="E862" s="5" t="str">
        <f>TRIM(LEFT(Table1[[#This Row],[category]], FIND("|", Table1[[#This Row],[category]]) - 1))</f>
        <v>Electronics</v>
      </c>
      <c r="F862" s="5" t="str">
        <f>TRIM(MID(Table1[[#This Row],[category]], FIND("|", Table1[[#This Row],[category]]) + 1, FIND("|", Table1[[#This Row],[category]], FIND("|", Table1[[#This Row],[category]]) + 1) - FIND("|", Table1[[#This Row],[category]]) - 1))</f>
        <v>Headphones,Earbuds&amp;Accessories</v>
      </c>
      <c r="G862" s="5" t="str">
        <f>TRIM(MID(Table1[[#This Row],[category]], FIND("|", Table1[[#This Row],[category]], FIND("|", Table1[[#This Row],[category]]) + 1) + 1, FIND("|", Table1[[#This Row],[category]], FIND("|", Table1[[#This Row],[category]], FIND("|", Table1[[#This Row],[category]]) + 1) + 1) - FIND("|", Table1[[#This Row],[category]], FIND("|", Table1[[#This Row],[category]]) + 1) - 1))</f>
        <v>Headphones</v>
      </c>
      <c r="H862" s="5">
        <v>499</v>
      </c>
      <c r="I862" s="6">
        <v>1299</v>
      </c>
      <c r="J862" s="7">
        <v>0.62</v>
      </c>
      <c r="K862" s="7" t="str">
        <f>IF(Table1[[#This Row],[discount_percentage]]&gt;=50%, "YES", "NO")</f>
        <v>YES</v>
      </c>
      <c r="L862" s="7" t="str">
        <f>IF(Table1[[#This Row],[discount_percentage]]&lt;20%, "&lt;20%", IF(Table1[[#This Row],[discount_percentage]]&lt;=40%, "20%-40%", IF(Table1[[#This Row],[discount_percentage]]&lt;=60%, "41%-60%", IF(Table1[[#This Row],[discount_percentage]]&lt;=80%, "61%-80%", "&gt;80%"))))</f>
        <v>61%-80%</v>
      </c>
      <c r="M862" s="7" t="str">
        <f>IF(Table1[[#This Row],[discounted_price]]&lt;200, "&lt;200", IF(Table1[[#This Row],[discounted_price]]&lt;=500, "200-500", "&gt;500"))</f>
        <v>200-500</v>
      </c>
      <c r="N862" s="5">
        <v>3.9</v>
      </c>
      <c r="O862" s="8">
        <v>1173</v>
      </c>
      <c r="P862" s="9" t="str">
        <f>IF(Table1[[#This Row],[rating_count]]&gt;1000, "More than 1000", "Fewer than 1000")</f>
        <v>More than 1000</v>
      </c>
      <c r="Q862" s="8">
        <f>IFERROR( VALUE(Table1[[#This Row],[rating]]) * VALUE((Table1[[#This Row],[rating_count]]/1000)), 0)</f>
        <v>4.5747</v>
      </c>
      <c r="R862" s="6">
        <f>IFERROR( VALUE(Table1[[#This Row],[actual_price]]) * VALUE(Table1[[#This Row],[rating_count]]), 0)</f>
        <v>1523727</v>
      </c>
      <c r="S862" s="5" t="s">
        <v>7164</v>
      </c>
      <c r="T862" s="5" t="s">
        <v>7165</v>
      </c>
      <c r="U862" s="5" t="s">
        <v>7166</v>
      </c>
      <c r="V862" s="5" t="s">
        <v>7167</v>
      </c>
      <c r="W862" s="5" t="s">
        <v>7168</v>
      </c>
      <c r="X862" s="5" t="s">
        <v>7169</v>
      </c>
      <c r="Y862" s="5" t="s">
        <v>7170</v>
      </c>
      <c r="Z862" s="5" t="s">
        <v>7171</v>
      </c>
    </row>
    <row r="863" spans="1:26" ht="15.75">
      <c r="A863" s="5" t="s">
        <v>7172</v>
      </c>
      <c r="B863" s="5" t="s">
        <v>7173</v>
      </c>
      <c r="C863" s="5" t="str">
        <f>LEFT(Table1[[#This Row],[product_name]], 27)</f>
        <v>IT2M Designer Mouse Pad for</v>
      </c>
      <c r="D863" s="5" t="s">
        <v>5358</v>
      </c>
      <c r="E863" s="5" t="str">
        <f>TRIM(LEFT(Table1[[#This Row],[category]], FIND("|", Table1[[#This Row],[category]]) - 1))</f>
        <v>Computers&amp;Accessories</v>
      </c>
      <c r="F863" s="5" t="str">
        <f>TRIM(MID(Table1[[#This Row],[category]], FIND("|", Table1[[#This Row],[category]]) + 1, FIND("|", Table1[[#This Row],[category]], FIND("|", Table1[[#This Row],[category]]) + 1) - FIND("|", Table1[[#This Row],[category]]) - 1))</f>
        <v>Accessories&amp;Peripherals</v>
      </c>
      <c r="G86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63" s="5">
        <v>199</v>
      </c>
      <c r="I863" s="6">
        <v>499</v>
      </c>
      <c r="J863" s="7">
        <v>0.6</v>
      </c>
      <c r="K863" s="7" t="str">
        <f>IF(Table1[[#This Row],[discount_percentage]]&gt;=50%, "YES", "NO")</f>
        <v>YES</v>
      </c>
      <c r="L863" s="7" t="str">
        <f>IF(Table1[[#This Row],[discount_percentage]]&lt;20%, "&lt;20%", IF(Table1[[#This Row],[discount_percentage]]&lt;=40%, "20%-40%", IF(Table1[[#This Row],[discount_percentage]]&lt;=60%, "41%-60%", IF(Table1[[#This Row],[discount_percentage]]&lt;=80%, "61%-80%", "&gt;80%"))))</f>
        <v>41%-60%</v>
      </c>
      <c r="M863" s="7" t="str">
        <f>IF(Table1[[#This Row],[discounted_price]]&lt;200, "&lt;200", IF(Table1[[#This Row],[discounted_price]]&lt;=500, "200-500", "&gt;500"))</f>
        <v>&lt;200</v>
      </c>
      <c r="N863" s="5">
        <v>4.3</v>
      </c>
      <c r="O863" s="8">
        <v>9998</v>
      </c>
      <c r="P863" s="9" t="str">
        <f>IF(Table1[[#This Row],[rating_count]]&gt;1000, "More than 1000", "Fewer than 1000")</f>
        <v>More than 1000</v>
      </c>
      <c r="Q863" s="8">
        <f>IFERROR( VALUE(Table1[[#This Row],[rating]]) * VALUE((Table1[[#This Row],[rating_count]]/1000)), 0)</f>
        <v>42.991399999999999</v>
      </c>
      <c r="R863" s="6">
        <f>IFERROR( VALUE(Table1[[#This Row],[actual_price]]) * VALUE(Table1[[#This Row],[rating_count]]), 0)</f>
        <v>4989002</v>
      </c>
      <c r="S863" s="5" t="s">
        <v>7174</v>
      </c>
      <c r="T863" s="5" t="s">
        <v>7175</v>
      </c>
      <c r="U863" s="5" t="s">
        <v>7176</v>
      </c>
      <c r="V863" s="5" t="s">
        <v>7177</v>
      </c>
      <c r="W863" s="5" t="s">
        <v>7178</v>
      </c>
      <c r="X863" s="5" t="s">
        <v>7179</v>
      </c>
      <c r="Y863" s="5" t="s">
        <v>7180</v>
      </c>
      <c r="Z863" s="5" t="s">
        <v>7181</v>
      </c>
    </row>
    <row r="864" spans="1:26" ht="15.75">
      <c r="A864" s="5" t="s">
        <v>7182</v>
      </c>
      <c r="B864" s="5" t="s">
        <v>7183</v>
      </c>
      <c r="C864" s="5" t="str">
        <f>LEFT(Table1[[#This Row],[product_name]], 27)</f>
        <v>Noise ColorFit Ultra Buzz B</v>
      </c>
      <c r="D864" s="5" t="s">
        <v>2948</v>
      </c>
      <c r="E864" s="5" t="str">
        <f>TRIM(LEFT(Table1[[#This Row],[category]], FIND("|", Table1[[#This Row],[category]]) - 1))</f>
        <v>Electronics</v>
      </c>
      <c r="F864" s="5" t="str">
        <f>TRIM(MID(Table1[[#This Row],[category]], FIND("|", Table1[[#This Row],[category]]) + 1, FIND("|", Table1[[#This Row],[category]], FIND("|", Table1[[#This Row],[category]]) + 1) - FIND("|", Table1[[#This Row],[category]]) - 1))</f>
        <v>WearableTechnology</v>
      </c>
      <c r="G864" s="5" t="e">
        <f>TRIM(MID(Table1[[#This Row],[category]], FIND("|", Table1[[#This Row],[category]], FIND("|", Table1[[#This Row],[category]]) + 1) + 1, FIND("|", Table1[[#This Row],[category]], FIND("|", Table1[[#This Row],[category]], FIND("|", Table1[[#This Row],[category]]) + 1) + 1) - FIND("|", Table1[[#This Row],[category]], FIND("|", Table1[[#This Row],[category]]) + 1) - 1))</f>
        <v>#VALUE!</v>
      </c>
      <c r="H864" s="6">
        <v>2499</v>
      </c>
      <c r="I864" s="6">
        <v>5999</v>
      </c>
      <c r="J864" s="7">
        <v>0.57999999999999996</v>
      </c>
      <c r="K864" s="7" t="str">
        <f>IF(Table1[[#This Row],[discount_percentage]]&gt;=50%, "YES", "NO")</f>
        <v>YES</v>
      </c>
      <c r="L864" s="7" t="str">
        <f>IF(Table1[[#This Row],[discount_percentage]]&lt;20%, "&lt;20%", IF(Table1[[#This Row],[discount_percentage]]&lt;=40%, "20%-40%", IF(Table1[[#This Row],[discount_percentage]]&lt;=60%, "41%-60%", IF(Table1[[#This Row],[discount_percentage]]&lt;=80%, "61%-80%", "&gt;80%"))))</f>
        <v>41%-60%</v>
      </c>
      <c r="M864" s="7" t="str">
        <f>IF(Table1[[#This Row],[discounted_price]]&lt;200, "&lt;200", IF(Table1[[#This Row],[discounted_price]]&lt;=500, "200-500", "&gt;500"))</f>
        <v>&gt;500</v>
      </c>
      <c r="N864" s="5">
        <v>4.0999999999999996</v>
      </c>
      <c r="O864" s="8">
        <v>5852</v>
      </c>
      <c r="P864" s="9" t="str">
        <f>IF(Table1[[#This Row],[rating_count]]&gt;1000, "More than 1000", "Fewer than 1000")</f>
        <v>More than 1000</v>
      </c>
      <c r="Q864" s="8">
        <f>IFERROR( VALUE(Table1[[#This Row],[rating]]) * VALUE((Table1[[#This Row],[rating_count]]/1000)), 0)</f>
        <v>23.993199999999998</v>
      </c>
      <c r="R864" s="6">
        <f>IFERROR( VALUE(Table1[[#This Row],[actual_price]]) * VALUE(Table1[[#This Row],[rating_count]]), 0)</f>
        <v>35106148</v>
      </c>
      <c r="S864" s="5" t="s">
        <v>7184</v>
      </c>
      <c r="T864" s="5" t="s">
        <v>7185</v>
      </c>
      <c r="U864" s="5" t="s">
        <v>7186</v>
      </c>
      <c r="V864" s="5" t="s">
        <v>7187</v>
      </c>
      <c r="W864" s="5" t="s">
        <v>7188</v>
      </c>
      <c r="X864" s="5" t="s">
        <v>7189</v>
      </c>
      <c r="Y864" s="5" t="s">
        <v>7190</v>
      </c>
      <c r="Z864" s="5" t="s">
        <v>7191</v>
      </c>
    </row>
    <row r="865" spans="1:26" ht="15.75">
      <c r="A865" s="5" t="s">
        <v>7192</v>
      </c>
      <c r="B865" s="5" t="s">
        <v>7193</v>
      </c>
      <c r="C865" s="5" t="str">
        <f>LEFT(Table1[[#This Row],[product_name]], 27)</f>
        <v>Lapster Caddy for ssd and H</v>
      </c>
      <c r="D865" s="5" t="s">
        <v>7194</v>
      </c>
      <c r="E865" s="5" t="str">
        <f>TRIM(LEFT(Table1[[#This Row],[category]], FIND("|", Table1[[#This Row],[category]]) - 1))</f>
        <v>Computers&amp;Accessories</v>
      </c>
      <c r="F865" s="5" t="str">
        <f>TRIM(MID(Table1[[#This Row],[category]], FIND("|", Table1[[#This Row],[category]]) + 1, FIND("|", Table1[[#This Row],[category]], FIND("|", Table1[[#This Row],[category]]) + 1) - FIND("|", Table1[[#This Row],[category]]) - 1))</f>
        <v>Components</v>
      </c>
      <c r="G865" s="5" t="e">
        <f>TRIM(MID(Table1[[#This Row],[category]], FIND("|", Table1[[#This Row],[category]], FIND("|", Table1[[#This Row],[category]]) + 1) + 1, FIND("|", Table1[[#This Row],[category]], FIND("|", Table1[[#This Row],[category]], FIND("|", Table1[[#This Row],[category]]) + 1) + 1) - FIND("|", Table1[[#This Row],[category]], FIND("|", Table1[[#This Row],[category]]) + 1) - 1))</f>
        <v>#VALUE!</v>
      </c>
      <c r="H865" s="5">
        <v>199</v>
      </c>
      <c r="I865" s="6">
        <v>999</v>
      </c>
      <c r="J865" s="7">
        <v>0.8</v>
      </c>
      <c r="K865" s="7" t="str">
        <f>IF(Table1[[#This Row],[discount_percentage]]&gt;=50%, "YES", "NO")</f>
        <v>YES</v>
      </c>
      <c r="L865" s="7" t="str">
        <f>IF(Table1[[#This Row],[discount_percentage]]&lt;20%, "&lt;20%", IF(Table1[[#This Row],[discount_percentage]]&lt;=40%, "20%-40%", IF(Table1[[#This Row],[discount_percentage]]&lt;=60%, "41%-60%", IF(Table1[[#This Row],[discount_percentage]]&lt;=80%, "61%-80%", "&gt;80%"))))</f>
        <v>61%-80%</v>
      </c>
      <c r="M865" s="7" t="str">
        <f>IF(Table1[[#This Row],[discounted_price]]&lt;200, "&lt;200", IF(Table1[[#This Row],[discounted_price]]&lt;=500, "200-500", "&gt;500"))</f>
        <v>&lt;200</v>
      </c>
      <c r="N865" s="5">
        <v>4.2</v>
      </c>
      <c r="O865" s="8">
        <v>362</v>
      </c>
      <c r="P865" s="9" t="str">
        <f>IF(Table1[[#This Row],[rating_count]]&gt;1000, "More than 1000", "Fewer than 1000")</f>
        <v>Fewer than 1000</v>
      </c>
      <c r="Q865" s="8">
        <f>IFERROR( VALUE(Table1[[#This Row],[rating]]) * VALUE((Table1[[#This Row],[rating_count]]/1000)), 0)</f>
        <v>1.5204</v>
      </c>
      <c r="R865" s="6">
        <f>IFERROR( VALUE(Table1[[#This Row],[actual_price]]) * VALUE(Table1[[#This Row],[rating_count]]), 0)</f>
        <v>361638</v>
      </c>
      <c r="S865" s="5" t="s">
        <v>7195</v>
      </c>
      <c r="T865" s="5" t="s">
        <v>7196</v>
      </c>
      <c r="U865" s="5" t="s">
        <v>7197</v>
      </c>
      <c r="V865" s="5" t="s">
        <v>7198</v>
      </c>
      <c r="W865" s="5" t="s">
        <v>7199</v>
      </c>
      <c r="X865" s="5" t="s">
        <v>7200</v>
      </c>
      <c r="Y865" s="5" t="s">
        <v>7201</v>
      </c>
      <c r="Z865" s="5" t="s">
        <v>7202</v>
      </c>
    </row>
    <row r="866" spans="1:26" ht="15.75">
      <c r="A866" s="5" t="s">
        <v>7203</v>
      </c>
      <c r="B866" s="5" t="s">
        <v>7204</v>
      </c>
      <c r="C866" s="5" t="str">
        <f>LEFT(Table1[[#This Row],[product_name]], 27)</f>
        <v>SanDisk Extreme SD UHS I 64</v>
      </c>
      <c r="D866" s="5" t="s">
        <v>3024</v>
      </c>
      <c r="E866" s="5" t="str">
        <f>TRIM(LEFT(Table1[[#This Row],[category]], FIND("|", Table1[[#This Row],[category]]) - 1))</f>
        <v>Electronics</v>
      </c>
      <c r="F866" s="5" t="str">
        <f>TRIM(MID(Table1[[#This Row],[category]], FIND("|", Table1[[#This Row],[category]]) + 1, FIND("|", Table1[[#This Row],[category]], FIND("|", Table1[[#This Row],[category]]) + 1) - FIND("|", Table1[[#This Row],[category]]) - 1))</f>
        <v>Accessories</v>
      </c>
      <c r="G866" s="5" t="str">
        <f>TRIM(MID(Table1[[#This Row],[category]], FIND("|", Table1[[#This Row],[category]], FIND("|", Table1[[#This Row],[category]]) + 1) + 1, FIND("|", Table1[[#This Row],[category]], FIND("|", Table1[[#This Row],[category]], FIND("|", Table1[[#This Row],[category]]) + 1) + 1) - FIND("|", Table1[[#This Row],[category]], FIND("|", Table1[[#This Row],[category]]) + 1) - 1))</f>
        <v>MemoryCards</v>
      </c>
      <c r="H866" s="5">
        <v>939</v>
      </c>
      <c r="I866" s="6">
        <v>1800</v>
      </c>
      <c r="J866" s="7">
        <v>0.48</v>
      </c>
      <c r="K866" s="7" t="str">
        <f>IF(Table1[[#This Row],[discount_percentage]]&gt;=50%, "YES", "NO")</f>
        <v>NO</v>
      </c>
      <c r="L866" s="7" t="str">
        <f>IF(Table1[[#This Row],[discount_percentage]]&lt;20%, "&lt;20%", IF(Table1[[#This Row],[discount_percentage]]&lt;=40%, "20%-40%", IF(Table1[[#This Row],[discount_percentage]]&lt;=60%, "41%-60%", IF(Table1[[#This Row],[discount_percentage]]&lt;=80%, "61%-80%", "&gt;80%"))))</f>
        <v>41%-60%</v>
      </c>
      <c r="M866" s="7" t="str">
        <f>IF(Table1[[#This Row],[discounted_price]]&lt;200, "&lt;200", IF(Table1[[#This Row],[discounted_price]]&lt;=500, "200-500", "&gt;500"))</f>
        <v>&gt;500</v>
      </c>
      <c r="N866" s="5">
        <v>4.5</v>
      </c>
      <c r="O866" s="8">
        <v>205052</v>
      </c>
      <c r="P866" s="9" t="str">
        <f>IF(Table1[[#This Row],[rating_count]]&gt;1000, "More than 1000", "Fewer than 1000")</f>
        <v>More than 1000</v>
      </c>
      <c r="Q866" s="8">
        <f>IFERROR( VALUE(Table1[[#This Row],[rating]]) * VALUE((Table1[[#This Row],[rating_count]]/1000)), 0)</f>
        <v>922.73399999999992</v>
      </c>
      <c r="R866" s="6">
        <f>IFERROR( VALUE(Table1[[#This Row],[actual_price]]) * VALUE(Table1[[#This Row],[rating_count]]), 0)</f>
        <v>369093600</v>
      </c>
      <c r="S866" s="5" t="s">
        <v>7205</v>
      </c>
      <c r="T866" s="5" t="s">
        <v>7206</v>
      </c>
      <c r="U866" s="5" t="s">
        <v>7207</v>
      </c>
      <c r="V866" s="5" t="s">
        <v>7208</v>
      </c>
      <c r="W866" s="5" t="s">
        <v>7209</v>
      </c>
      <c r="X866" s="5" t="s">
        <v>7210</v>
      </c>
      <c r="Y866" s="5" t="s">
        <v>7211</v>
      </c>
      <c r="Z866" s="5" t="s">
        <v>7212</v>
      </c>
    </row>
    <row r="867" spans="1:26" ht="15.75">
      <c r="A867" s="5" t="s">
        <v>7213</v>
      </c>
      <c r="B867" s="5" t="s">
        <v>7214</v>
      </c>
      <c r="C867" s="5" t="str">
        <f>LEFT(Table1[[#This Row],[product_name]], 27)</f>
        <v>Fire-Boltt Ring Pro Bluetoo</v>
      </c>
      <c r="D867" s="5" t="s">
        <v>2948</v>
      </c>
      <c r="E867" s="5" t="str">
        <f>TRIM(LEFT(Table1[[#This Row],[category]], FIND("|", Table1[[#This Row],[category]]) - 1))</f>
        <v>Electronics</v>
      </c>
      <c r="F867" s="5" t="str">
        <f>TRIM(MID(Table1[[#This Row],[category]], FIND("|", Table1[[#This Row],[category]]) + 1, FIND("|", Table1[[#This Row],[category]], FIND("|", Table1[[#This Row],[category]]) + 1) - FIND("|", Table1[[#This Row],[category]]) - 1))</f>
        <v>WearableTechnology</v>
      </c>
      <c r="G867" s="5" t="e">
        <f>TRIM(MID(Table1[[#This Row],[category]], FIND("|", Table1[[#This Row],[category]], FIND("|", Table1[[#This Row],[category]]) + 1) + 1, FIND("|", Table1[[#This Row],[category]], FIND("|", Table1[[#This Row],[category]], FIND("|", Table1[[#This Row],[category]]) + 1) + 1) - FIND("|", Table1[[#This Row],[category]], FIND("|", Table1[[#This Row],[category]]) + 1) - 1))</f>
        <v>#VALUE!</v>
      </c>
      <c r="H867" s="6">
        <v>2499</v>
      </c>
      <c r="I867" s="6">
        <v>9999</v>
      </c>
      <c r="J867" s="7">
        <v>0.75</v>
      </c>
      <c r="K867" s="7" t="str">
        <f>IF(Table1[[#This Row],[discount_percentage]]&gt;=50%, "YES", "NO")</f>
        <v>YES</v>
      </c>
      <c r="L867" s="7" t="str">
        <f>IF(Table1[[#This Row],[discount_percentage]]&lt;20%, "&lt;20%", IF(Table1[[#This Row],[discount_percentage]]&lt;=40%, "20%-40%", IF(Table1[[#This Row],[discount_percentage]]&lt;=60%, "41%-60%", IF(Table1[[#This Row],[discount_percentage]]&lt;=80%, "61%-80%", "&gt;80%"))))</f>
        <v>61%-80%</v>
      </c>
      <c r="M867" s="7" t="str">
        <f>IF(Table1[[#This Row],[discounted_price]]&lt;200, "&lt;200", IF(Table1[[#This Row],[discounted_price]]&lt;=500, "200-500", "&gt;500"))</f>
        <v>&gt;500</v>
      </c>
      <c r="N867" s="5">
        <v>4</v>
      </c>
      <c r="O867" s="8">
        <v>9090</v>
      </c>
      <c r="P867" s="9" t="str">
        <f>IF(Table1[[#This Row],[rating_count]]&gt;1000, "More than 1000", "Fewer than 1000")</f>
        <v>More than 1000</v>
      </c>
      <c r="Q867" s="8">
        <f>IFERROR( VALUE(Table1[[#This Row],[rating]]) * VALUE((Table1[[#This Row],[rating_count]]/1000)), 0)</f>
        <v>36.36</v>
      </c>
      <c r="R867" s="6">
        <f>IFERROR( VALUE(Table1[[#This Row],[actual_price]]) * VALUE(Table1[[#This Row],[rating_count]]), 0)</f>
        <v>90890910</v>
      </c>
      <c r="S867" s="5" t="s">
        <v>7215</v>
      </c>
      <c r="T867" s="5" t="s">
        <v>7216</v>
      </c>
      <c r="U867" s="5" t="s">
        <v>7217</v>
      </c>
      <c r="V867" s="5" t="s">
        <v>7218</v>
      </c>
      <c r="W867" s="5" t="s">
        <v>7219</v>
      </c>
      <c r="X867" s="5" t="s">
        <v>7220</v>
      </c>
      <c r="Y867" s="5" t="s">
        <v>7221</v>
      </c>
      <c r="Z867" s="5" t="s">
        <v>7222</v>
      </c>
    </row>
    <row r="868" spans="1:26" ht="15.75">
      <c r="A868" s="5" t="s">
        <v>7223</v>
      </c>
      <c r="B868" s="5" t="s">
        <v>7224</v>
      </c>
      <c r="C868" s="5" t="str">
        <f>LEFT(Table1[[#This Row],[product_name]], 27)</f>
        <v>Lenovo 600 Bluetooth 5.0 Si</v>
      </c>
      <c r="D868" s="5" t="s">
        <v>4845</v>
      </c>
      <c r="E868" s="5" t="str">
        <f>TRIM(LEFT(Table1[[#This Row],[category]], FIND("|", Table1[[#This Row],[category]]) - 1))</f>
        <v>Computers&amp;Accessories</v>
      </c>
      <c r="F868" s="5" t="str">
        <f>TRIM(MID(Table1[[#This Row],[category]], FIND("|", Table1[[#This Row],[category]]) + 1, FIND("|", Table1[[#This Row],[category]], FIND("|", Table1[[#This Row],[category]]) + 1) - FIND("|", Table1[[#This Row],[category]]) - 1))</f>
        <v>Accessories&amp;Peripherals</v>
      </c>
      <c r="G86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68" s="6">
        <v>1439</v>
      </c>
      <c r="I868" s="6">
        <v>2890</v>
      </c>
      <c r="J868" s="7">
        <v>0.5</v>
      </c>
      <c r="K868" s="7" t="str">
        <f>IF(Table1[[#This Row],[discount_percentage]]&gt;=50%, "YES", "NO")</f>
        <v>YES</v>
      </c>
      <c r="L868" s="7" t="str">
        <f>IF(Table1[[#This Row],[discount_percentage]]&lt;20%, "&lt;20%", IF(Table1[[#This Row],[discount_percentage]]&lt;=40%, "20%-40%", IF(Table1[[#This Row],[discount_percentage]]&lt;=60%, "41%-60%", IF(Table1[[#This Row],[discount_percentage]]&lt;=80%, "61%-80%", "&gt;80%"))))</f>
        <v>41%-60%</v>
      </c>
      <c r="M868" s="7" t="str">
        <f>IF(Table1[[#This Row],[discounted_price]]&lt;200, "&lt;200", IF(Table1[[#This Row],[discounted_price]]&lt;=500, "200-500", "&gt;500"))</f>
        <v>&gt;500</v>
      </c>
      <c r="N868" s="5">
        <v>4.5</v>
      </c>
      <c r="O868" s="8">
        <v>4099</v>
      </c>
      <c r="P868" s="9" t="str">
        <f>IF(Table1[[#This Row],[rating_count]]&gt;1000, "More than 1000", "Fewer than 1000")</f>
        <v>More than 1000</v>
      </c>
      <c r="Q868" s="8">
        <f>IFERROR( VALUE(Table1[[#This Row],[rating]]) * VALUE((Table1[[#This Row],[rating_count]]/1000)), 0)</f>
        <v>18.445500000000003</v>
      </c>
      <c r="R868" s="6">
        <f>IFERROR( VALUE(Table1[[#This Row],[actual_price]]) * VALUE(Table1[[#This Row],[rating_count]]), 0)</f>
        <v>11846110</v>
      </c>
      <c r="S868" s="5" t="s">
        <v>7225</v>
      </c>
      <c r="T868" s="5" t="s">
        <v>7226</v>
      </c>
      <c r="U868" s="5" t="s">
        <v>7227</v>
      </c>
      <c r="V868" s="5" t="s">
        <v>7228</v>
      </c>
      <c r="W868" s="5" t="s">
        <v>7229</v>
      </c>
      <c r="X868" s="5" t="s">
        <v>7230</v>
      </c>
      <c r="Y868" s="5" t="s">
        <v>7231</v>
      </c>
      <c r="Z868" s="5" t="s">
        <v>7232</v>
      </c>
    </row>
    <row r="869" spans="1:26" ht="15.75">
      <c r="A869" s="5" t="s">
        <v>7233</v>
      </c>
      <c r="B869" s="5" t="s">
        <v>7234</v>
      </c>
      <c r="C869" s="5" t="str">
        <f>LEFT(Table1[[#This Row],[product_name]], 27)</f>
        <v>Boult Audio Airbass Propods</v>
      </c>
      <c r="D869" s="5" t="s">
        <v>3066</v>
      </c>
      <c r="E869" s="5" t="str">
        <f>TRIM(LEFT(Table1[[#This Row],[category]], FIND("|", Table1[[#This Row],[category]]) - 1))</f>
        <v>Electronics</v>
      </c>
      <c r="F869" s="5" t="str">
        <f>TRIM(MID(Table1[[#This Row],[category]], FIND("|", Table1[[#This Row],[category]]) + 1, FIND("|", Table1[[#This Row],[category]], FIND("|", Table1[[#This Row],[category]]) + 1) - FIND("|", Table1[[#This Row],[category]]) - 1))</f>
        <v>Headphones,Earbuds&amp;Accessories</v>
      </c>
      <c r="G869" s="5" t="str">
        <f>TRIM(MID(Table1[[#This Row],[category]], FIND("|", Table1[[#This Row],[category]], FIND("|", Table1[[#This Row],[category]]) + 1) + 1, FIND("|", Table1[[#This Row],[category]], FIND("|", Table1[[#This Row],[category]], FIND("|", Table1[[#This Row],[category]]) + 1) + 1) - FIND("|", Table1[[#This Row],[category]], FIND("|", Table1[[#This Row],[category]]) + 1) - 1))</f>
        <v>Headphones</v>
      </c>
      <c r="H869" s="6">
        <v>1099</v>
      </c>
      <c r="I869" s="6">
        <v>5999</v>
      </c>
      <c r="J869" s="7">
        <v>0.82</v>
      </c>
      <c r="K869" s="7" t="str">
        <f>IF(Table1[[#This Row],[discount_percentage]]&gt;=50%, "YES", "NO")</f>
        <v>YES</v>
      </c>
      <c r="L869" s="7" t="str">
        <f>IF(Table1[[#This Row],[discount_percentage]]&lt;20%, "&lt;20%", IF(Table1[[#This Row],[discount_percentage]]&lt;=40%, "20%-40%", IF(Table1[[#This Row],[discount_percentage]]&lt;=60%, "41%-60%", IF(Table1[[#This Row],[discount_percentage]]&lt;=80%, "61%-80%", "&gt;80%"))))</f>
        <v>&gt;80%</v>
      </c>
      <c r="M869" s="7" t="str">
        <f>IF(Table1[[#This Row],[discounted_price]]&lt;200, "&lt;200", IF(Table1[[#This Row],[discounted_price]]&lt;=500, "200-500", "&gt;500"))</f>
        <v>&gt;500</v>
      </c>
      <c r="N869" s="5">
        <v>3.5</v>
      </c>
      <c r="O869" s="8">
        <v>12966</v>
      </c>
      <c r="P869" s="9" t="str">
        <f>IF(Table1[[#This Row],[rating_count]]&gt;1000, "More than 1000", "Fewer than 1000")</f>
        <v>More than 1000</v>
      </c>
      <c r="Q869" s="8">
        <f>IFERROR( VALUE(Table1[[#This Row],[rating]]) * VALUE((Table1[[#This Row],[rating_count]]/1000)), 0)</f>
        <v>45.381</v>
      </c>
      <c r="R869" s="6">
        <f>IFERROR( VALUE(Table1[[#This Row],[actual_price]]) * VALUE(Table1[[#This Row],[rating_count]]), 0)</f>
        <v>77783034</v>
      </c>
      <c r="S869" s="5" t="s">
        <v>5296</v>
      </c>
      <c r="T869" s="5" t="s">
        <v>7235</v>
      </c>
      <c r="U869" s="5" t="s">
        <v>7236</v>
      </c>
      <c r="V869" s="5" t="s">
        <v>7237</v>
      </c>
      <c r="W869" s="5" t="s">
        <v>7238</v>
      </c>
      <c r="X869" s="5" t="s">
        <v>7239</v>
      </c>
      <c r="Y869" s="5" t="s">
        <v>7240</v>
      </c>
      <c r="Z869" s="5" t="s">
        <v>7241</v>
      </c>
    </row>
    <row r="870" spans="1:26" ht="15.75">
      <c r="A870" s="5" t="s">
        <v>7242</v>
      </c>
      <c r="B870" s="5" t="s">
        <v>7243</v>
      </c>
      <c r="C870" s="5" t="str">
        <f>LEFT(Table1[[#This Row],[product_name]], 27)</f>
        <v>Classmate Soft Cover 6 Subj</v>
      </c>
      <c r="D870" s="5" t="s">
        <v>5623</v>
      </c>
      <c r="E870" s="5" t="str">
        <f>TRIM(LEFT(Table1[[#This Row],[category]], FIND("|", Table1[[#This Row],[category]]) - 1))</f>
        <v>OfficeProducts</v>
      </c>
      <c r="F870" s="5" t="str">
        <f>TRIM(MID(Table1[[#This Row],[category]], FIND("|", Table1[[#This Row],[category]]) + 1, FIND("|", Table1[[#This Row],[category]], FIND("|", Table1[[#This Row],[category]]) + 1) - FIND("|", Table1[[#This Row],[category]]) - 1))</f>
        <v>OfficePaperProducts</v>
      </c>
      <c r="G870" s="5" t="str">
        <f>TRIM(MID(Table1[[#This Row],[category]], FIND("|", Table1[[#This Row],[category]], FIND("|", Table1[[#This Row],[category]]) + 1) + 1, FIND("|", Table1[[#This Row],[category]], FIND("|", Table1[[#This Row],[category]], FIND("|", Table1[[#This Row],[category]]) + 1) + 1) - FIND("|", Table1[[#This Row],[category]], FIND("|", Table1[[#This Row],[category]]) + 1) - 1))</f>
        <v>Paper</v>
      </c>
      <c r="H870" s="5">
        <v>157</v>
      </c>
      <c r="I870" s="6">
        <v>160</v>
      </c>
      <c r="J870" s="7">
        <v>0.02</v>
      </c>
      <c r="K870" s="7" t="str">
        <f>IF(Table1[[#This Row],[discount_percentage]]&gt;=50%, "YES", "NO")</f>
        <v>NO</v>
      </c>
      <c r="L870" s="7" t="str">
        <f>IF(Table1[[#This Row],[discount_percentage]]&lt;20%, "&lt;20%", IF(Table1[[#This Row],[discount_percentage]]&lt;=40%, "20%-40%", IF(Table1[[#This Row],[discount_percentage]]&lt;=60%, "41%-60%", IF(Table1[[#This Row],[discount_percentage]]&lt;=80%, "61%-80%", "&gt;80%"))))</f>
        <v>&lt;20%</v>
      </c>
      <c r="M870" s="7" t="str">
        <f>IF(Table1[[#This Row],[discounted_price]]&lt;200, "&lt;200", IF(Table1[[#This Row],[discounted_price]]&lt;=500, "200-500", "&gt;500"))</f>
        <v>&lt;200</v>
      </c>
      <c r="N870" s="5">
        <v>4.5</v>
      </c>
      <c r="O870" s="8">
        <v>4428</v>
      </c>
      <c r="P870" s="9" t="str">
        <f>IF(Table1[[#This Row],[rating_count]]&gt;1000, "More than 1000", "Fewer than 1000")</f>
        <v>More than 1000</v>
      </c>
      <c r="Q870" s="8">
        <f>IFERROR( VALUE(Table1[[#This Row],[rating]]) * VALUE((Table1[[#This Row],[rating_count]]/1000)), 0)</f>
        <v>19.925999999999998</v>
      </c>
      <c r="R870" s="6">
        <f>IFERROR( VALUE(Table1[[#This Row],[actual_price]]) * VALUE(Table1[[#This Row],[rating_count]]), 0)</f>
        <v>708480</v>
      </c>
      <c r="S870" s="5" t="s">
        <v>7244</v>
      </c>
      <c r="T870" s="5" t="s">
        <v>7245</v>
      </c>
      <c r="U870" s="5" t="s">
        <v>7246</v>
      </c>
      <c r="V870" s="5" t="s">
        <v>7247</v>
      </c>
      <c r="W870" s="5" t="s">
        <v>7248</v>
      </c>
      <c r="X870" s="5" t="s">
        <v>7249</v>
      </c>
      <c r="Y870" s="5" t="s">
        <v>7250</v>
      </c>
      <c r="Z870" s="5" t="s">
        <v>7251</v>
      </c>
    </row>
    <row r="871" spans="1:26" ht="15.75">
      <c r="A871" s="5" t="s">
        <v>420</v>
      </c>
      <c r="B871" s="5" t="s">
        <v>421</v>
      </c>
      <c r="C871" s="5" t="str">
        <f>LEFT(Table1[[#This Row],[product_name]], 27)</f>
        <v>TP-Link Nano AC600 USB Wi-F</v>
      </c>
      <c r="D871" s="5" t="s">
        <v>98</v>
      </c>
      <c r="E871" s="5" t="str">
        <f>TRIM(LEFT(Table1[[#This Row],[category]], FIND("|", Table1[[#This Row],[category]]) - 1))</f>
        <v>Computers&amp;Accessories</v>
      </c>
      <c r="F871" s="5" t="str">
        <f>TRIM(MID(Table1[[#This Row],[category]], FIND("|", Table1[[#This Row],[category]]) + 1, FIND("|", Table1[[#This Row],[category]], FIND("|", Table1[[#This Row],[category]]) + 1) - FIND("|", Table1[[#This Row],[category]]) - 1))</f>
        <v>NetworkingDevices</v>
      </c>
      <c r="G871"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871" s="5">
        <v>999</v>
      </c>
      <c r="I871" s="6">
        <v>1599</v>
      </c>
      <c r="J871" s="7">
        <v>0.38</v>
      </c>
      <c r="K871" s="7" t="str">
        <f>IF(Table1[[#This Row],[discount_percentage]]&gt;=50%, "YES", "NO")</f>
        <v>NO</v>
      </c>
      <c r="L871" s="7" t="str">
        <f>IF(Table1[[#This Row],[discount_percentage]]&lt;20%, "&lt;20%", IF(Table1[[#This Row],[discount_percentage]]&lt;=40%, "20%-40%", IF(Table1[[#This Row],[discount_percentage]]&lt;=60%, "41%-60%", IF(Table1[[#This Row],[discount_percentage]]&lt;=80%, "61%-80%", "&gt;80%"))))</f>
        <v>20%-40%</v>
      </c>
      <c r="M871" s="7" t="str">
        <f>IF(Table1[[#This Row],[discounted_price]]&lt;200, "&lt;200", IF(Table1[[#This Row],[discounted_price]]&lt;=500, "200-500", "&gt;500"))</f>
        <v>&gt;500</v>
      </c>
      <c r="N871" s="5">
        <v>4.3</v>
      </c>
      <c r="O871" s="8">
        <v>12093</v>
      </c>
      <c r="P871" s="9" t="str">
        <f>IF(Table1[[#This Row],[rating_count]]&gt;1000, "More than 1000", "Fewer than 1000")</f>
        <v>More than 1000</v>
      </c>
      <c r="Q871" s="8">
        <f>IFERROR( VALUE(Table1[[#This Row],[rating]]) * VALUE((Table1[[#This Row],[rating_count]]/1000)), 0)</f>
        <v>51.999899999999997</v>
      </c>
      <c r="R871" s="6">
        <f>IFERROR( VALUE(Table1[[#This Row],[actual_price]]) * VALUE(Table1[[#This Row],[rating_count]]), 0)</f>
        <v>19336707</v>
      </c>
      <c r="S871" s="5" t="s">
        <v>422</v>
      </c>
      <c r="T871" s="5" t="s">
        <v>423</v>
      </c>
      <c r="U871" s="5" t="s">
        <v>424</v>
      </c>
      <c r="V871" s="5" t="s">
        <v>425</v>
      </c>
      <c r="W871" s="5" t="s">
        <v>426</v>
      </c>
      <c r="X871" s="5" t="s">
        <v>427</v>
      </c>
      <c r="Y871" s="5" t="s">
        <v>7252</v>
      </c>
      <c r="Z871" s="5" t="s">
        <v>7253</v>
      </c>
    </row>
    <row r="872" spans="1:26" ht="15.75">
      <c r="A872" s="5" t="s">
        <v>7254</v>
      </c>
      <c r="B872" s="5" t="s">
        <v>7255</v>
      </c>
      <c r="C872" s="5" t="str">
        <f>LEFT(Table1[[#This Row],[product_name]], 27)</f>
        <v xml:space="preserve">LS LAPSTER Quality Assured </v>
      </c>
      <c r="D872" s="5" t="s">
        <v>5275</v>
      </c>
      <c r="E872" s="5" t="str">
        <f>TRIM(LEFT(Table1[[#This Row],[category]], FIND("|", Table1[[#This Row],[category]]) - 1))</f>
        <v>Computers&amp;Accessories</v>
      </c>
      <c r="F872" s="5" t="str">
        <f>TRIM(MID(Table1[[#This Row],[category]], FIND("|", Table1[[#This Row],[category]]) + 1, FIND("|", Table1[[#This Row],[category]], FIND("|", Table1[[#This Row],[category]]) + 1) - FIND("|", Table1[[#This Row],[category]]) - 1))</f>
        <v>Accessories&amp;Peripherals</v>
      </c>
      <c r="G872"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72" s="5">
        <v>115</v>
      </c>
      <c r="I872" s="6">
        <v>999</v>
      </c>
      <c r="J872" s="7">
        <v>0.88</v>
      </c>
      <c r="K872" s="7" t="str">
        <f>IF(Table1[[#This Row],[discount_percentage]]&gt;=50%, "YES", "NO")</f>
        <v>YES</v>
      </c>
      <c r="L872" s="7" t="str">
        <f>IF(Table1[[#This Row],[discount_percentage]]&lt;20%, "&lt;20%", IF(Table1[[#This Row],[discount_percentage]]&lt;=40%, "20%-40%", IF(Table1[[#This Row],[discount_percentage]]&lt;=60%, "41%-60%", IF(Table1[[#This Row],[discount_percentage]]&lt;=80%, "61%-80%", "&gt;80%"))))</f>
        <v>&gt;80%</v>
      </c>
      <c r="M872" s="7" t="str">
        <f>IF(Table1[[#This Row],[discounted_price]]&lt;200, "&lt;200", IF(Table1[[#This Row],[discounted_price]]&lt;=500, "200-500", "&gt;500"))</f>
        <v>&lt;200</v>
      </c>
      <c r="N872" s="5">
        <v>3.3</v>
      </c>
      <c r="O872" s="8">
        <v>5692</v>
      </c>
      <c r="P872" s="9" t="str">
        <f>IF(Table1[[#This Row],[rating_count]]&gt;1000, "More than 1000", "Fewer than 1000")</f>
        <v>More than 1000</v>
      </c>
      <c r="Q872" s="8">
        <f>IFERROR( VALUE(Table1[[#This Row],[rating]]) * VALUE((Table1[[#This Row],[rating_count]]/1000)), 0)</f>
        <v>18.7836</v>
      </c>
      <c r="R872" s="6">
        <f>IFERROR( VALUE(Table1[[#This Row],[actual_price]]) * VALUE(Table1[[#This Row],[rating_count]]), 0)</f>
        <v>5686308</v>
      </c>
      <c r="S872" s="5" t="s">
        <v>7256</v>
      </c>
      <c r="T872" s="5" t="s">
        <v>7257</v>
      </c>
      <c r="U872" s="5" t="s">
        <v>7258</v>
      </c>
      <c r="V872" s="5" t="s">
        <v>7259</v>
      </c>
      <c r="W872" s="5" t="s">
        <v>7260</v>
      </c>
      <c r="X872" s="5" t="s">
        <v>7261</v>
      </c>
      <c r="Y872" s="5" t="s">
        <v>7262</v>
      </c>
      <c r="Z872" s="5" t="s">
        <v>7263</v>
      </c>
    </row>
    <row r="873" spans="1:26" ht="15.75">
      <c r="A873" s="5" t="s">
        <v>7264</v>
      </c>
      <c r="B873" s="5" t="s">
        <v>7265</v>
      </c>
      <c r="C873" s="5" t="str">
        <f>LEFT(Table1[[#This Row],[product_name]], 27)</f>
        <v>KLAM LCD Writing Tablet Scr</v>
      </c>
      <c r="D873" s="5" t="s">
        <v>4856</v>
      </c>
      <c r="E873" s="5" t="str">
        <f>TRIM(LEFT(Table1[[#This Row],[category]], FIND("|", Table1[[#This Row],[category]]) - 1))</f>
        <v>Computers&amp;Accessories</v>
      </c>
      <c r="F873" s="5" t="str">
        <f>TRIM(MID(Table1[[#This Row],[category]], FIND("|", Table1[[#This Row],[category]]) + 1, FIND("|", Table1[[#This Row],[category]], FIND("|", Table1[[#This Row],[category]]) + 1) - FIND("|", Table1[[#This Row],[category]]) - 1))</f>
        <v>Accessories&amp;Peripherals</v>
      </c>
      <c r="G87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73" s="5">
        <v>175</v>
      </c>
      <c r="I873" s="6">
        <v>499</v>
      </c>
      <c r="J873" s="7">
        <v>0.65</v>
      </c>
      <c r="K873" s="7" t="str">
        <f>IF(Table1[[#This Row],[discount_percentage]]&gt;=50%, "YES", "NO")</f>
        <v>YES</v>
      </c>
      <c r="L873" s="7" t="str">
        <f>IF(Table1[[#This Row],[discount_percentage]]&lt;20%, "&lt;20%", IF(Table1[[#This Row],[discount_percentage]]&lt;=40%, "20%-40%", IF(Table1[[#This Row],[discount_percentage]]&lt;=60%, "41%-60%", IF(Table1[[#This Row],[discount_percentage]]&lt;=80%, "61%-80%", "&gt;80%"))))</f>
        <v>61%-80%</v>
      </c>
      <c r="M873" s="7" t="str">
        <f>IF(Table1[[#This Row],[discounted_price]]&lt;200, "&lt;200", IF(Table1[[#This Row],[discounted_price]]&lt;=500, "200-500", "&gt;500"))</f>
        <v>&lt;200</v>
      </c>
      <c r="N873" s="5">
        <v>4.0999999999999996</v>
      </c>
      <c r="O873" s="8">
        <v>21</v>
      </c>
      <c r="P873" s="9" t="str">
        <f>IF(Table1[[#This Row],[rating_count]]&gt;1000, "More than 1000", "Fewer than 1000")</f>
        <v>Fewer than 1000</v>
      </c>
      <c r="Q873" s="8">
        <f>IFERROR( VALUE(Table1[[#This Row],[rating]]) * VALUE((Table1[[#This Row],[rating_count]]/1000)), 0)</f>
        <v>8.6099999999999996E-2</v>
      </c>
      <c r="R873" s="6">
        <f>IFERROR( VALUE(Table1[[#This Row],[actual_price]]) * VALUE(Table1[[#This Row],[rating_count]]), 0)</f>
        <v>10479</v>
      </c>
      <c r="S873" s="5" t="s">
        <v>7266</v>
      </c>
      <c r="T873" s="5" t="s">
        <v>7267</v>
      </c>
      <c r="U873" s="5" t="s">
        <v>7268</v>
      </c>
      <c r="V873" s="5" t="s">
        <v>7269</v>
      </c>
      <c r="W873" s="5" t="s">
        <v>7270</v>
      </c>
      <c r="X873" s="5" t="s">
        <v>7271</v>
      </c>
      <c r="Y873" s="5" t="s">
        <v>7272</v>
      </c>
      <c r="Z873" s="5" t="s">
        <v>7273</v>
      </c>
    </row>
    <row r="874" spans="1:26" ht="15.75">
      <c r="A874" s="5" t="s">
        <v>7274</v>
      </c>
      <c r="B874" s="5" t="s">
        <v>7275</v>
      </c>
      <c r="C874" s="5" t="str">
        <f>LEFT(Table1[[#This Row],[product_name]], 27)</f>
        <v>CP PLUS 2MP Full HD Smart W</v>
      </c>
      <c r="D874" s="5" t="s">
        <v>5904</v>
      </c>
      <c r="E874" s="5" t="str">
        <f>TRIM(LEFT(Table1[[#This Row],[category]], FIND("|", Table1[[#This Row],[category]]) - 1))</f>
        <v>Electronics</v>
      </c>
      <c r="F874" s="5" t="str">
        <f>TRIM(MID(Table1[[#This Row],[category]], FIND("|", Table1[[#This Row],[category]]) + 1, FIND("|", Table1[[#This Row],[category]], FIND("|", Table1[[#This Row],[category]]) + 1) - FIND("|", Table1[[#This Row],[category]]) - 1))</f>
        <v>Cameras&amp;Photography</v>
      </c>
      <c r="G874" s="5" t="str">
        <f>TRIM(MID(Table1[[#This Row],[category]], FIND("|", Table1[[#This Row],[category]], FIND("|", Table1[[#This Row],[category]]) + 1) + 1, FIND("|", Table1[[#This Row],[category]], FIND("|", Table1[[#This Row],[category]], FIND("|", Table1[[#This Row],[category]]) + 1) + 1) - FIND("|", Table1[[#This Row],[category]], FIND("|", Table1[[#This Row],[category]]) + 1) - 1))</f>
        <v>SecurityCameras</v>
      </c>
      <c r="H874" s="6">
        <v>1999</v>
      </c>
      <c r="I874" s="6">
        <v>4700</v>
      </c>
      <c r="J874" s="7">
        <v>0.56999999999999995</v>
      </c>
      <c r="K874" s="7" t="str">
        <f>IF(Table1[[#This Row],[discount_percentage]]&gt;=50%, "YES", "NO")</f>
        <v>YES</v>
      </c>
      <c r="L874" s="7" t="str">
        <f>IF(Table1[[#This Row],[discount_percentage]]&lt;20%, "&lt;20%", IF(Table1[[#This Row],[discount_percentage]]&lt;=40%, "20%-40%", IF(Table1[[#This Row],[discount_percentage]]&lt;=60%, "41%-60%", IF(Table1[[#This Row],[discount_percentage]]&lt;=80%, "61%-80%", "&gt;80%"))))</f>
        <v>41%-60%</v>
      </c>
      <c r="M874" s="7" t="str">
        <f>IF(Table1[[#This Row],[discounted_price]]&lt;200, "&lt;200", IF(Table1[[#This Row],[discounted_price]]&lt;=500, "200-500", "&gt;500"))</f>
        <v>&gt;500</v>
      </c>
      <c r="N874" s="5">
        <v>3.8</v>
      </c>
      <c r="O874" s="8">
        <v>1880</v>
      </c>
      <c r="P874" s="9" t="str">
        <f>IF(Table1[[#This Row],[rating_count]]&gt;1000, "More than 1000", "Fewer than 1000")</f>
        <v>More than 1000</v>
      </c>
      <c r="Q874" s="8">
        <f>IFERROR( VALUE(Table1[[#This Row],[rating]]) * VALUE((Table1[[#This Row],[rating_count]]/1000)), 0)</f>
        <v>7.1439999999999992</v>
      </c>
      <c r="R874" s="6">
        <f>IFERROR( VALUE(Table1[[#This Row],[actual_price]]) * VALUE(Table1[[#This Row],[rating_count]]), 0)</f>
        <v>8836000</v>
      </c>
      <c r="S874" s="5" t="s">
        <v>7276</v>
      </c>
      <c r="T874" s="5" t="s">
        <v>7277</v>
      </c>
      <c r="U874" s="5" t="s">
        <v>7278</v>
      </c>
      <c r="V874" s="5" t="s">
        <v>7279</v>
      </c>
      <c r="W874" s="5" t="s">
        <v>7280</v>
      </c>
      <c r="X874" s="5" t="s">
        <v>7281</v>
      </c>
      <c r="Y874" s="5" t="s">
        <v>7282</v>
      </c>
      <c r="Z874" s="5" t="s">
        <v>7283</v>
      </c>
    </row>
    <row r="875" spans="1:26" ht="15.75">
      <c r="A875" s="5" t="s">
        <v>7284</v>
      </c>
      <c r="B875" s="5" t="s">
        <v>7285</v>
      </c>
      <c r="C875" s="5" t="str">
        <f>LEFT(Table1[[#This Row],[product_name]], 27)</f>
        <v>HP Deskjet 2331 Colour Prin</v>
      </c>
      <c r="D875" s="5" t="s">
        <v>7286</v>
      </c>
      <c r="E875" s="5" t="str">
        <f>TRIM(LEFT(Table1[[#This Row],[category]], FIND("|", Table1[[#This Row],[category]]) - 1))</f>
        <v>Computers&amp;Accessories</v>
      </c>
      <c r="F875" s="5" t="str">
        <f>TRIM(MID(Table1[[#This Row],[category]], FIND("|", Table1[[#This Row],[category]]) + 1, FIND("|", Table1[[#This Row],[category]], FIND("|", Table1[[#This Row],[category]]) + 1) - FIND("|", Table1[[#This Row],[category]]) - 1))</f>
        <v>Printers,Inks&amp;Accessories</v>
      </c>
      <c r="G875" s="5" t="e">
        <f>TRIM(MID(Table1[[#This Row],[category]], FIND("|", Table1[[#This Row],[category]], FIND("|", Table1[[#This Row],[category]]) + 1) + 1, FIND("|", Table1[[#This Row],[category]], FIND("|", Table1[[#This Row],[category]], FIND("|", Table1[[#This Row],[category]]) + 1) + 1) - FIND("|", Table1[[#This Row],[category]], FIND("|", Table1[[#This Row],[category]]) + 1) - 1))</f>
        <v>#VALUE!</v>
      </c>
      <c r="H875" s="6">
        <v>3999</v>
      </c>
      <c r="I875" s="6">
        <v>4332.96</v>
      </c>
      <c r="J875" s="7">
        <v>0.08</v>
      </c>
      <c r="K875" s="7" t="str">
        <f>IF(Table1[[#This Row],[discount_percentage]]&gt;=50%, "YES", "NO")</f>
        <v>NO</v>
      </c>
      <c r="L875" s="7" t="str">
        <f>IF(Table1[[#This Row],[discount_percentage]]&lt;20%, "&lt;20%", IF(Table1[[#This Row],[discount_percentage]]&lt;=40%, "20%-40%", IF(Table1[[#This Row],[discount_percentage]]&lt;=60%, "41%-60%", IF(Table1[[#This Row],[discount_percentage]]&lt;=80%, "61%-80%", "&gt;80%"))))</f>
        <v>&lt;20%</v>
      </c>
      <c r="M875" s="7" t="str">
        <f>IF(Table1[[#This Row],[discounted_price]]&lt;200, "&lt;200", IF(Table1[[#This Row],[discounted_price]]&lt;=500, "200-500", "&gt;500"))</f>
        <v>&gt;500</v>
      </c>
      <c r="N875" s="5">
        <v>3.5</v>
      </c>
      <c r="O875" s="8">
        <v>21762</v>
      </c>
      <c r="P875" s="9" t="str">
        <f>IF(Table1[[#This Row],[rating_count]]&gt;1000, "More than 1000", "Fewer than 1000")</f>
        <v>More than 1000</v>
      </c>
      <c r="Q875" s="8">
        <f>IFERROR( VALUE(Table1[[#This Row],[rating]]) * VALUE((Table1[[#This Row],[rating_count]]/1000)), 0)</f>
        <v>76.167000000000002</v>
      </c>
      <c r="R875" s="6">
        <f>IFERROR( VALUE(Table1[[#This Row],[actual_price]]) * VALUE(Table1[[#This Row],[rating_count]]), 0)</f>
        <v>94293875.519999996</v>
      </c>
      <c r="S875" s="5" t="s">
        <v>7287</v>
      </c>
      <c r="T875" s="5" t="s">
        <v>7288</v>
      </c>
      <c r="U875" s="5" t="s">
        <v>7289</v>
      </c>
      <c r="V875" s="5" t="s">
        <v>7290</v>
      </c>
      <c r="W875" s="5" t="s">
        <v>7291</v>
      </c>
      <c r="X875" s="5" t="s">
        <v>7292</v>
      </c>
      <c r="Y875" s="5" t="s">
        <v>7293</v>
      </c>
      <c r="Z875" s="5" t="s">
        <v>7294</v>
      </c>
    </row>
    <row r="876" spans="1:26" ht="15.75">
      <c r="A876" s="5" t="s">
        <v>7295</v>
      </c>
      <c r="B876" s="5" t="s">
        <v>7296</v>
      </c>
      <c r="C876" s="5" t="str">
        <f>LEFT(Table1[[#This Row],[product_name]], 27)</f>
        <v>D-Link DIR-615 Wi-fi Ethern</v>
      </c>
      <c r="D876" s="5" t="s">
        <v>5443</v>
      </c>
      <c r="E876" s="5" t="str">
        <f>TRIM(LEFT(Table1[[#This Row],[category]], FIND("|", Table1[[#This Row],[category]]) - 1))</f>
        <v>Computers&amp;Accessories</v>
      </c>
      <c r="F876" s="5" t="str">
        <f>TRIM(MID(Table1[[#This Row],[category]], FIND("|", Table1[[#This Row],[category]]) + 1, FIND("|", Table1[[#This Row],[category]], FIND("|", Table1[[#This Row],[category]]) + 1) - FIND("|", Table1[[#This Row],[category]]) - 1))</f>
        <v>NetworkingDevices</v>
      </c>
      <c r="G876" s="5" t="e">
        <f>TRIM(MID(Table1[[#This Row],[category]], FIND("|", Table1[[#This Row],[category]], FIND("|", Table1[[#This Row],[category]]) + 1) + 1, FIND("|", Table1[[#This Row],[category]], FIND("|", Table1[[#This Row],[category]], FIND("|", Table1[[#This Row],[category]]) + 1) + 1) - FIND("|", Table1[[#This Row],[category]], FIND("|", Table1[[#This Row],[category]]) + 1) - 1))</f>
        <v>#VALUE!</v>
      </c>
      <c r="H876" s="5">
        <v>899</v>
      </c>
      <c r="I876" s="6">
        <v>1800</v>
      </c>
      <c r="J876" s="7">
        <v>0.5</v>
      </c>
      <c r="K876" s="7" t="str">
        <f>IF(Table1[[#This Row],[discount_percentage]]&gt;=50%, "YES", "NO")</f>
        <v>YES</v>
      </c>
      <c r="L876" s="7" t="str">
        <f>IF(Table1[[#This Row],[discount_percentage]]&lt;20%, "&lt;20%", IF(Table1[[#This Row],[discount_percentage]]&lt;=40%, "20%-40%", IF(Table1[[#This Row],[discount_percentage]]&lt;=60%, "41%-60%", IF(Table1[[#This Row],[discount_percentage]]&lt;=80%, "61%-80%", "&gt;80%"))))</f>
        <v>41%-60%</v>
      </c>
      <c r="M876" s="7" t="str">
        <f>IF(Table1[[#This Row],[discounted_price]]&lt;200, "&lt;200", IF(Table1[[#This Row],[discounted_price]]&lt;=500, "200-500", "&gt;500"))</f>
        <v>&gt;500</v>
      </c>
      <c r="N876" s="5">
        <v>4.0999999999999996</v>
      </c>
      <c r="O876" s="8">
        <v>22375</v>
      </c>
      <c r="P876" s="9" t="str">
        <f>IF(Table1[[#This Row],[rating_count]]&gt;1000, "More than 1000", "Fewer than 1000")</f>
        <v>More than 1000</v>
      </c>
      <c r="Q876" s="8">
        <f>IFERROR( VALUE(Table1[[#This Row],[rating]]) * VALUE((Table1[[#This Row],[rating_count]]/1000)), 0)</f>
        <v>91.737499999999997</v>
      </c>
      <c r="R876" s="6">
        <f>IFERROR( VALUE(Table1[[#This Row],[actual_price]]) * VALUE(Table1[[#This Row],[rating_count]]), 0)</f>
        <v>40275000</v>
      </c>
      <c r="S876" s="5" t="s">
        <v>7297</v>
      </c>
      <c r="T876" s="5" t="s">
        <v>7298</v>
      </c>
      <c r="U876" s="5" t="s">
        <v>7299</v>
      </c>
      <c r="V876" s="5" t="s">
        <v>7300</v>
      </c>
      <c r="W876" s="5" t="s">
        <v>7301</v>
      </c>
      <c r="X876" s="5" t="s">
        <v>7302</v>
      </c>
      <c r="Y876" s="5" t="s">
        <v>7303</v>
      </c>
      <c r="Z876" s="5" t="s">
        <v>7304</v>
      </c>
    </row>
    <row r="877" spans="1:26" ht="15.75">
      <c r="A877" s="5" t="s">
        <v>7305</v>
      </c>
      <c r="B877" s="5" t="s">
        <v>7306</v>
      </c>
      <c r="C877" s="5" t="str">
        <f>LEFT(Table1[[#This Row],[product_name]], 27)</f>
        <v>RPM Euro Games Gaming Mouse</v>
      </c>
      <c r="D877" s="5" t="s">
        <v>5358</v>
      </c>
      <c r="E877" s="5" t="str">
        <f>TRIM(LEFT(Table1[[#This Row],[category]], FIND("|", Table1[[#This Row],[category]]) - 1))</f>
        <v>Computers&amp;Accessories</v>
      </c>
      <c r="F877" s="5" t="str">
        <f>TRIM(MID(Table1[[#This Row],[category]], FIND("|", Table1[[#This Row],[category]]) + 1, FIND("|", Table1[[#This Row],[category]], FIND("|", Table1[[#This Row],[category]]) + 1) - FIND("|", Table1[[#This Row],[category]]) - 1))</f>
        <v>Accessories&amp;Peripherals</v>
      </c>
      <c r="G877"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77" s="5">
        <v>299</v>
      </c>
      <c r="I877" s="6">
        <v>990</v>
      </c>
      <c r="J877" s="7">
        <v>0.7</v>
      </c>
      <c r="K877" s="7" t="str">
        <f>IF(Table1[[#This Row],[discount_percentage]]&gt;=50%, "YES", "NO")</f>
        <v>YES</v>
      </c>
      <c r="L877" s="7" t="str">
        <f>IF(Table1[[#This Row],[discount_percentage]]&lt;20%, "&lt;20%", IF(Table1[[#This Row],[discount_percentage]]&lt;=40%, "20%-40%", IF(Table1[[#This Row],[discount_percentage]]&lt;=60%, "41%-60%", IF(Table1[[#This Row],[discount_percentage]]&lt;=80%, "61%-80%", "&gt;80%"))))</f>
        <v>61%-80%</v>
      </c>
      <c r="M877" s="7" t="str">
        <f>IF(Table1[[#This Row],[discounted_price]]&lt;200, "&lt;200", IF(Table1[[#This Row],[discounted_price]]&lt;=500, "200-500", "&gt;500"))</f>
        <v>200-500</v>
      </c>
      <c r="N877" s="5">
        <v>4.5</v>
      </c>
      <c r="O877" s="8">
        <v>2453</v>
      </c>
      <c r="P877" s="9" t="str">
        <f>IF(Table1[[#This Row],[rating_count]]&gt;1000, "More than 1000", "Fewer than 1000")</f>
        <v>More than 1000</v>
      </c>
      <c r="Q877" s="8">
        <f>IFERROR( VALUE(Table1[[#This Row],[rating]]) * VALUE((Table1[[#This Row],[rating_count]]/1000)), 0)</f>
        <v>11.038499999999999</v>
      </c>
      <c r="R877" s="6">
        <f>IFERROR( VALUE(Table1[[#This Row],[actual_price]]) * VALUE(Table1[[#This Row],[rating_count]]), 0)</f>
        <v>2428470</v>
      </c>
      <c r="S877" s="5" t="s">
        <v>7307</v>
      </c>
      <c r="T877" s="5" t="s">
        <v>7308</v>
      </c>
      <c r="U877" s="5" t="s">
        <v>7309</v>
      </c>
      <c r="V877" s="5" t="s">
        <v>7310</v>
      </c>
      <c r="W877" s="5" t="s">
        <v>7311</v>
      </c>
      <c r="X877" s="5" t="s">
        <v>7312</v>
      </c>
      <c r="Y877" s="5" t="s">
        <v>7313</v>
      </c>
      <c r="Z877" s="5" t="s">
        <v>7314</v>
      </c>
    </row>
    <row r="878" spans="1:26" ht="15.75">
      <c r="A878" s="5" t="s">
        <v>7315</v>
      </c>
      <c r="B878" s="5" t="s">
        <v>7316</v>
      </c>
      <c r="C878" s="5" t="str">
        <f>LEFT(Table1[[#This Row],[product_name]], 27)</f>
        <v xml:space="preserve">Wacom One by CTL-472/K0-CX </v>
      </c>
      <c r="D878" s="5" t="s">
        <v>4856</v>
      </c>
      <c r="E878" s="5" t="str">
        <f>TRIM(LEFT(Table1[[#This Row],[category]], FIND("|", Table1[[#This Row],[category]]) - 1))</f>
        <v>Computers&amp;Accessories</v>
      </c>
      <c r="F878" s="5" t="str">
        <f>TRIM(MID(Table1[[#This Row],[category]], FIND("|", Table1[[#This Row],[category]]) + 1, FIND("|", Table1[[#This Row],[category]], FIND("|", Table1[[#This Row],[category]]) + 1) - FIND("|", Table1[[#This Row],[category]]) - 1))</f>
        <v>Accessories&amp;Peripherals</v>
      </c>
      <c r="G87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78" s="6">
        <v>3303</v>
      </c>
      <c r="I878" s="6">
        <v>4699</v>
      </c>
      <c r="J878" s="7">
        <v>0.3</v>
      </c>
      <c r="K878" s="7" t="str">
        <f>IF(Table1[[#This Row],[discount_percentage]]&gt;=50%, "YES", "NO")</f>
        <v>NO</v>
      </c>
      <c r="L878" s="7" t="str">
        <f>IF(Table1[[#This Row],[discount_percentage]]&lt;20%, "&lt;20%", IF(Table1[[#This Row],[discount_percentage]]&lt;=40%, "20%-40%", IF(Table1[[#This Row],[discount_percentage]]&lt;=60%, "41%-60%", IF(Table1[[#This Row],[discount_percentage]]&lt;=80%, "61%-80%", "&gt;80%"))))</f>
        <v>20%-40%</v>
      </c>
      <c r="M878" s="7" t="str">
        <f>IF(Table1[[#This Row],[discounted_price]]&lt;200, "&lt;200", IF(Table1[[#This Row],[discounted_price]]&lt;=500, "200-500", "&gt;500"))</f>
        <v>&gt;500</v>
      </c>
      <c r="N878" s="5">
        <v>4.4000000000000004</v>
      </c>
      <c r="O878" s="8">
        <v>13544</v>
      </c>
      <c r="P878" s="9" t="str">
        <f>IF(Table1[[#This Row],[rating_count]]&gt;1000, "More than 1000", "Fewer than 1000")</f>
        <v>More than 1000</v>
      </c>
      <c r="Q878" s="8">
        <f>IFERROR( VALUE(Table1[[#This Row],[rating]]) * VALUE((Table1[[#This Row],[rating_count]]/1000)), 0)</f>
        <v>59.593600000000009</v>
      </c>
      <c r="R878" s="6">
        <f>IFERROR( VALUE(Table1[[#This Row],[actual_price]]) * VALUE(Table1[[#This Row],[rating_count]]), 0)</f>
        <v>63643256</v>
      </c>
      <c r="S878" s="5" t="s">
        <v>7317</v>
      </c>
      <c r="T878" s="5" t="s">
        <v>7318</v>
      </c>
      <c r="U878" s="5" t="s">
        <v>7319</v>
      </c>
      <c r="V878" s="5" t="s">
        <v>7320</v>
      </c>
      <c r="W878" s="5" t="s">
        <v>7321</v>
      </c>
      <c r="X878" s="5" t="s">
        <v>7322</v>
      </c>
      <c r="Y878" s="5" t="s">
        <v>7323</v>
      </c>
      <c r="Z878" s="5" t="s">
        <v>7324</v>
      </c>
    </row>
    <row r="879" spans="1:26" ht="15.75">
      <c r="A879" s="5" t="s">
        <v>7325</v>
      </c>
      <c r="B879" s="5" t="s">
        <v>7326</v>
      </c>
      <c r="C879" s="5" t="str">
        <f>LEFT(Table1[[#This Row],[product_name]], 27)</f>
        <v xml:space="preserve">Lenovo 300 FHD Webcam with </v>
      </c>
      <c r="D879" s="5" t="s">
        <v>6577</v>
      </c>
      <c r="E879" s="5" t="str">
        <f>TRIM(LEFT(Table1[[#This Row],[category]], FIND("|", Table1[[#This Row],[category]]) - 1))</f>
        <v>Computers&amp;Accessories</v>
      </c>
      <c r="F879" s="5" t="str">
        <f>TRIM(MID(Table1[[#This Row],[category]], FIND("|", Table1[[#This Row],[category]]) + 1, FIND("|", Table1[[#This Row],[category]], FIND("|", Table1[[#This Row],[category]]) + 1) - FIND("|", Table1[[#This Row],[category]]) - 1))</f>
        <v>Accessories&amp;Peripherals</v>
      </c>
      <c r="G879"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879" s="6">
        <v>1890</v>
      </c>
      <c r="I879" s="6">
        <v>5490</v>
      </c>
      <c r="J879" s="7">
        <v>0.66</v>
      </c>
      <c r="K879" s="7" t="str">
        <f>IF(Table1[[#This Row],[discount_percentage]]&gt;=50%, "YES", "NO")</f>
        <v>YES</v>
      </c>
      <c r="L879" s="7" t="str">
        <f>IF(Table1[[#This Row],[discount_percentage]]&lt;20%, "&lt;20%", IF(Table1[[#This Row],[discount_percentage]]&lt;=40%, "20%-40%", IF(Table1[[#This Row],[discount_percentage]]&lt;=60%, "41%-60%", IF(Table1[[#This Row],[discount_percentage]]&lt;=80%, "61%-80%", "&gt;80%"))))</f>
        <v>61%-80%</v>
      </c>
      <c r="M879" s="7" t="str">
        <f>IF(Table1[[#This Row],[discounted_price]]&lt;200, "&lt;200", IF(Table1[[#This Row],[discounted_price]]&lt;=500, "200-500", "&gt;500"))</f>
        <v>&gt;500</v>
      </c>
      <c r="N879" s="5">
        <v>4.0999999999999996</v>
      </c>
      <c r="O879" s="8">
        <v>10976</v>
      </c>
      <c r="P879" s="9" t="str">
        <f>IF(Table1[[#This Row],[rating_count]]&gt;1000, "More than 1000", "Fewer than 1000")</f>
        <v>More than 1000</v>
      </c>
      <c r="Q879" s="8">
        <f>IFERROR( VALUE(Table1[[#This Row],[rating]]) * VALUE((Table1[[#This Row],[rating_count]]/1000)), 0)</f>
        <v>45.001599999999996</v>
      </c>
      <c r="R879" s="6">
        <f>IFERROR( VALUE(Table1[[#This Row],[actual_price]]) * VALUE(Table1[[#This Row],[rating_count]]), 0)</f>
        <v>60258240</v>
      </c>
      <c r="S879" s="5" t="s">
        <v>7327</v>
      </c>
      <c r="T879" s="5" t="s">
        <v>7328</v>
      </c>
      <c r="U879" s="5" t="s">
        <v>7329</v>
      </c>
      <c r="V879" s="5" t="s">
        <v>7330</v>
      </c>
      <c r="W879" s="5" t="s">
        <v>7331</v>
      </c>
      <c r="X879" s="5" t="s">
        <v>7332</v>
      </c>
      <c r="Y879" s="5" t="s">
        <v>7333</v>
      </c>
      <c r="Z879" s="5" t="s">
        <v>7334</v>
      </c>
    </row>
    <row r="880" spans="1:26" ht="15.75">
      <c r="A880" s="5" t="s">
        <v>7335</v>
      </c>
      <c r="B880" s="5" t="s">
        <v>7336</v>
      </c>
      <c r="C880" s="5" t="str">
        <f>LEFT(Table1[[#This Row],[product_name]], 27)</f>
        <v>Parker Quink Ink Bottle (Bl</v>
      </c>
      <c r="D880" s="5" t="s">
        <v>6232</v>
      </c>
      <c r="E880" s="5" t="str">
        <f>TRIM(LEFT(Table1[[#This Row],[category]], FIND("|", Table1[[#This Row],[category]]) - 1))</f>
        <v>OfficeProducts</v>
      </c>
      <c r="F880" s="5" t="str">
        <f>TRIM(MID(Table1[[#This Row],[category]], FIND("|", Table1[[#This Row],[category]]) + 1, FIND("|", Table1[[#This Row],[category]], FIND("|", Table1[[#This Row],[category]]) + 1) - FIND("|", Table1[[#This Row],[category]]) - 1))</f>
        <v>OfficePaperProducts</v>
      </c>
      <c r="G880" s="5" t="str">
        <f>TRIM(MID(Table1[[#This Row],[category]], FIND("|", Table1[[#This Row],[category]], FIND("|", Table1[[#This Row],[category]]) + 1) + 1, FIND("|", Table1[[#This Row],[category]], FIND("|", Table1[[#This Row],[category]], FIND("|", Table1[[#This Row],[category]]) + 1) + 1) - FIND("|", Table1[[#This Row],[category]], FIND("|", Table1[[#This Row],[category]]) + 1) - 1))</f>
        <v>Paper</v>
      </c>
      <c r="H880" s="5">
        <v>90</v>
      </c>
      <c r="I880" s="6">
        <v>100</v>
      </c>
      <c r="J880" s="7">
        <v>0.1</v>
      </c>
      <c r="K880" s="7" t="str">
        <f>IF(Table1[[#This Row],[discount_percentage]]&gt;=50%, "YES", "NO")</f>
        <v>NO</v>
      </c>
      <c r="L880" s="7" t="str">
        <f>IF(Table1[[#This Row],[discount_percentage]]&lt;20%, "&lt;20%", IF(Table1[[#This Row],[discount_percentage]]&lt;=40%, "20%-40%", IF(Table1[[#This Row],[discount_percentage]]&lt;=60%, "41%-60%", IF(Table1[[#This Row],[discount_percentage]]&lt;=80%, "61%-80%", "&gt;80%"))))</f>
        <v>&lt;20%</v>
      </c>
      <c r="M880" s="7" t="str">
        <f>IF(Table1[[#This Row],[discounted_price]]&lt;200, "&lt;200", IF(Table1[[#This Row],[discounted_price]]&lt;=500, "200-500", "&gt;500"))</f>
        <v>&lt;200</v>
      </c>
      <c r="N880" s="5">
        <v>4.3</v>
      </c>
      <c r="O880" s="8">
        <v>3061</v>
      </c>
      <c r="P880" s="9" t="str">
        <f>IF(Table1[[#This Row],[rating_count]]&gt;1000, "More than 1000", "Fewer than 1000")</f>
        <v>More than 1000</v>
      </c>
      <c r="Q880" s="8">
        <f>IFERROR( VALUE(Table1[[#This Row],[rating]]) * VALUE((Table1[[#This Row],[rating_count]]/1000)), 0)</f>
        <v>13.162299999999998</v>
      </c>
      <c r="R880" s="6">
        <f>IFERROR( VALUE(Table1[[#This Row],[actual_price]]) * VALUE(Table1[[#This Row],[rating_count]]), 0)</f>
        <v>306100</v>
      </c>
      <c r="S880" s="5" t="s">
        <v>7337</v>
      </c>
      <c r="T880" s="5" t="s">
        <v>7338</v>
      </c>
      <c r="U880" s="5" t="s">
        <v>7339</v>
      </c>
      <c r="V880" s="5" t="s">
        <v>7340</v>
      </c>
      <c r="W880" s="5" t="s">
        <v>7341</v>
      </c>
      <c r="X880" s="5" t="s">
        <v>7342</v>
      </c>
      <c r="Y880" s="5" t="s">
        <v>7343</v>
      </c>
      <c r="Z880" s="5" t="s">
        <v>7344</v>
      </c>
    </row>
    <row r="881" spans="1:26" ht="15.75">
      <c r="A881" s="5" t="s">
        <v>7345</v>
      </c>
      <c r="B881" s="5" t="s">
        <v>7346</v>
      </c>
      <c r="C881" s="5" t="str">
        <f>LEFT(Table1[[#This Row],[product_name]], 27)</f>
        <v>Sony WI-C100 Wireless Headp</v>
      </c>
      <c r="D881" s="5" t="s">
        <v>3066</v>
      </c>
      <c r="E881" s="5" t="str">
        <f>TRIM(LEFT(Table1[[#This Row],[category]], FIND("|", Table1[[#This Row],[category]]) - 1))</f>
        <v>Electronics</v>
      </c>
      <c r="F881" s="5" t="str">
        <f>TRIM(MID(Table1[[#This Row],[category]], FIND("|", Table1[[#This Row],[category]]) + 1, FIND("|", Table1[[#This Row],[category]], FIND("|", Table1[[#This Row],[category]]) + 1) - FIND("|", Table1[[#This Row],[category]]) - 1))</f>
        <v>Headphones,Earbuds&amp;Accessories</v>
      </c>
      <c r="G881" s="5" t="str">
        <f>TRIM(MID(Table1[[#This Row],[category]], FIND("|", Table1[[#This Row],[category]], FIND("|", Table1[[#This Row],[category]]) + 1) + 1, FIND("|", Table1[[#This Row],[category]], FIND("|", Table1[[#This Row],[category]], FIND("|", Table1[[#This Row],[category]]) + 1) + 1) - FIND("|", Table1[[#This Row],[category]], FIND("|", Table1[[#This Row],[category]]) + 1) - 1))</f>
        <v>Headphones</v>
      </c>
      <c r="H881" s="6">
        <v>1599</v>
      </c>
      <c r="I881" s="6">
        <v>2790</v>
      </c>
      <c r="J881" s="7">
        <v>0.43</v>
      </c>
      <c r="K881" s="7" t="str">
        <f>IF(Table1[[#This Row],[discount_percentage]]&gt;=50%, "YES", "NO")</f>
        <v>NO</v>
      </c>
      <c r="L881" s="7" t="str">
        <f>IF(Table1[[#This Row],[discount_percentage]]&lt;20%, "&lt;20%", IF(Table1[[#This Row],[discount_percentage]]&lt;=40%, "20%-40%", IF(Table1[[#This Row],[discount_percentage]]&lt;=60%, "41%-60%", IF(Table1[[#This Row],[discount_percentage]]&lt;=80%, "61%-80%", "&gt;80%"))))</f>
        <v>41%-60%</v>
      </c>
      <c r="M881" s="7" t="str">
        <f>IF(Table1[[#This Row],[discounted_price]]&lt;200, "&lt;200", IF(Table1[[#This Row],[discounted_price]]&lt;=500, "200-500", "&gt;500"))</f>
        <v>&gt;500</v>
      </c>
      <c r="N881" s="5">
        <v>3.6</v>
      </c>
      <c r="O881" s="8">
        <v>2272</v>
      </c>
      <c r="P881" s="9" t="str">
        <f>IF(Table1[[#This Row],[rating_count]]&gt;1000, "More than 1000", "Fewer than 1000")</f>
        <v>More than 1000</v>
      </c>
      <c r="Q881" s="8">
        <f>IFERROR( VALUE(Table1[[#This Row],[rating]]) * VALUE((Table1[[#This Row],[rating_count]]/1000)), 0)</f>
        <v>8.1791999999999998</v>
      </c>
      <c r="R881" s="6">
        <f>IFERROR( VALUE(Table1[[#This Row],[actual_price]]) * VALUE(Table1[[#This Row],[rating_count]]), 0)</f>
        <v>6338880</v>
      </c>
      <c r="S881" s="5" t="s">
        <v>7347</v>
      </c>
      <c r="T881" s="5" t="s">
        <v>7348</v>
      </c>
      <c r="U881" s="5" t="s">
        <v>7349</v>
      </c>
      <c r="V881" s="5" t="s">
        <v>7350</v>
      </c>
      <c r="W881" s="5" t="s">
        <v>7351</v>
      </c>
      <c r="X881" s="5" t="s">
        <v>7352</v>
      </c>
      <c r="Y881" s="5" t="s">
        <v>7353</v>
      </c>
      <c r="Z881" s="5" t="s">
        <v>7354</v>
      </c>
    </row>
    <row r="882" spans="1:26" ht="15.75">
      <c r="A882" s="5" t="s">
        <v>7355</v>
      </c>
      <c r="B882" s="5" t="s">
        <v>7356</v>
      </c>
      <c r="C882" s="5" t="str">
        <f>LEFT(Table1[[#This Row],[product_name]], 27)</f>
        <v>Zebronics, ZEB-NC3300 USB P</v>
      </c>
      <c r="D882" s="5" t="s">
        <v>6606</v>
      </c>
      <c r="E882" s="5" t="str">
        <f>TRIM(LEFT(Table1[[#This Row],[category]], FIND("|", Table1[[#This Row],[category]]) - 1))</f>
        <v>Computers&amp;Accessories</v>
      </c>
      <c r="F882" s="5" t="str">
        <f>TRIM(MID(Table1[[#This Row],[category]], FIND("|", Table1[[#This Row],[category]]) + 1, FIND("|", Table1[[#This Row],[category]], FIND("|", Table1[[#This Row],[category]]) + 1) - FIND("|", Table1[[#This Row],[category]]) - 1))</f>
        <v>Accessories&amp;Peripherals</v>
      </c>
      <c r="G882"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82" s="5">
        <v>599</v>
      </c>
      <c r="I882" s="6">
        <v>999</v>
      </c>
      <c r="J882" s="7">
        <v>0.4</v>
      </c>
      <c r="K882" s="7" t="str">
        <f>IF(Table1[[#This Row],[discount_percentage]]&gt;=50%, "YES", "NO")</f>
        <v>NO</v>
      </c>
      <c r="L882" s="7" t="str">
        <f>IF(Table1[[#This Row],[discount_percentage]]&lt;20%, "&lt;20%", IF(Table1[[#This Row],[discount_percentage]]&lt;=40%, "20%-40%", IF(Table1[[#This Row],[discount_percentage]]&lt;=60%, "41%-60%", IF(Table1[[#This Row],[discount_percentage]]&lt;=80%, "61%-80%", "&gt;80%"))))</f>
        <v>20%-40%</v>
      </c>
      <c r="M882" s="7" t="str">
        <f>IF(Table1[[#This Row],[discounted_price]]&lt;200, "&lt;200", IF(Table1[[#This Row],[discounted_price]]&lt;=500, "200-500", "&gt;500"))</f>
        <v>&gt;500</v>
      </c>
      <c r="N882" s="5">
        <v>4</v>
      </c>
      <c r="O882" s="8">
        <v>7601</v>
      </c>
      <c r="P882" s="9" t="str">
        <f>IF(Table1[[#This Row],[rating_count]]&gt;1000, "More than 1000", "Fewer than 1000")</f>
        <v>More than 1000</v>
      </c>
      <c r="Q882" s="8">
        <f>IFERROR( VALUE(Table1[[#This Row],[rating]]) * VALUE((Table1[[#This Row],[rating_count]]/1000)), 0)</f>
        <v>30.404</v>
      </c>
      <c r="R882" s="6">
        <f>IFERROR( VALUE(Table1[[#This Row],[actual_price]]) * VALUE(Table1[[#This Row],[rating_count]]), 0)</f>
        <v>7593399</v>
      </c>
      <c r="S882" s="5" t="s">
        <v>7357</v>
      </c>
      <c r="T882" s="5" t="s">
        <v>7358</v>
      </c>
      <c r="U882" s="5" t="s">
        <v>7359</v>
      </c>
      <c r="V882" s="5" t="s">
        <v>7360</v>
      </c>
      <c r="W882" s="5" t="s">
        <v>7361</v>
      </c>
      <c r="X882" s="5" t="s">
        <v>7362</v>
      </c>
      <c r="Y882" s="5" t="s">
        <v>7363</v>
      </c>
      <c r="Z882" s="5" t="s">
        <v>7364</v>
      </c>
    </row>
    <row r="883" spans="1:26" ht="15.75">
      <c r="A883" s="5" t="s">
        <v>445</v>
      </c>
      <c r="B883" s="5" t="s">
        <v>446</v>
      </c>
      <c r="C883" s="5" t="str">
        <f>LEFT(Table1[[#This Row],[product_name]], 27)</f>
        <v>D-Link DWA-131 300 Mbps Wir</v>
      </c>
      <c r="D883" s="5" t="s">
        <v>98</v>
      </c>
      <c r="E883" s="5" t="str">
        <f>TRIM(LEFT(Table1[[#This Row],[category]], FIND("|", Table1[[#This Row],[category]]) - 1))</f>
        <v>Computers&amp;Accessories</v>
      </c>
      <c r="F883" s="5" t="str">
        <f>TRIM(MID(Table1[[#This Row],[category]], FIND("|", Table1[[#This Row],[category]]) + 1, FIND("|", Table1[[#This Row],[category]], FIND("|", Table1[[#This Row],[category]]) + 1) - FIND("|", Table1[[#This Row],[category]]) - 1))</f>
        <v>NetworkingDevices</v>
      </c>
      <c r="G883"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883" s="5">
        <v>507</v>
      </c>
      <c r="I883" s="6">
        <v>1208</v>
      </c>
      <c r="J883" s="7">
        <v>0.57999999999999996</v>
      </c>
      <c r="K883" s="7" t="str">
        <f>IF(Table1[[#This Row],[discount_percentage]]&gt;=50%, "YES", "NO")</f>
        <v>YES</v>
      </c>
      <c r="L883" s="7" t="str">
        <f>IF(Table1[[#This Row],[discount_percentage]]&lt;20%, "&lt;20%", IF(Table1[[#This Row],[discount_percentage]]&lt;=40%, "20%-40%", IF(Table1[[#This Row],[discount_percentage]]&lt;=60%, "41%-60%", IF(Table1[[#This Row],[discount_percentage]]&lt;=80%, "61%-80%", "&gt;80%"))))</f>
        <v>41%-60%</v>
      </c>
      <c r="M883" s="7" t="str">
        <f>IF(Table1[[#This Row],[discounted_price]]&lt;200, "&lt;200", IF(Table1[[#This Row],[discounted_price]]&lt;=500, "200-500", "&gt;500"))</f>
        <v>&gt;500</v>
      </c>
      <c r="N883" s="5">
        <v>4.0999999999999996</v>
      </c>
      <c r="O883" s="8">
        <v>8131</v>
      </c>
      <c r="P883" s="9" t="str">
        <f>IF(Table1[[#This Row],[rating_count]]&gt;1000, "More than 1000", "Fewer than 1000")</f>
        <v>More than 1000</v>
      </c>
      <c r="Q883" s="8">
        <f>IFERROR( VALUE(Table1[[#This Row],[rating]]) * VALUE((Table1[[#This Row],[rating_count]]/1000)), 0)</f>
        <v>33.3371</v>
      </c>
      <c r="R883" s="6">
        <f>IFERROR( VALUE(Table1[[#This Row],[actual_price]]) * VALUE(Table1[[#This Row],[rating_count]]), 0)</f>
        <v>9822248</v>
      </c>
      <c r="S883" s="5" t="s">
        <v>447</v>
      </c>
      <c r="T883" s="5" t="s">
        <v>448</v>
      </c>
      <c r="U883" s="5" t="s">
        <v>449</v>
      </c>
      <c r="V883" s="5" t="s">
        <v>450</v>
      </c>
      <c r="W883" s="5" t="s">
        <v>451</v>
      </c>
      <c r="X883" s="5" t="s">
        <v>452</v>
      </c>
      <c r="Y883" s="5" t="s">
        <v>7365</v>
      </c>
      <c r="Z883" s="5" t="s">
        <v>7366</v>
      </c>
    </row>
    <row r="884" spans="1:26" ht="15.75">
      <c r="A884" s="5" t="s">
        <v>7367</v>
      </c>
      <c r="B884" s="5" t="s">
        <v>7368</v>
      </c>
      <c r="C884" s="5" t="str">
        <f>LEFT(Table1[[#This Row],[product_name]], 27)</f>
        <v xml:space="preserve">Tukzer Gel Mouse Pad Wrist </v>
      </c>
      <c r="D884" s="5" t="s">
        <v>5358</v>
      </c>
      <c r="E884" s="5" t="str">
        <f>TRIM(LEFT(Table1[[#This Row],[category]], FIND("|", Table1[[#This Row],[category]]) - 1))</f>
        <v>Computers&amp;Accessories</v>
      </c>
      <c r="F884" s="5" t="str">
        <f>TRIM(MID(Table1[[#This Row],[category]], FIND("|", Table1[[#This Row],[category]]) + 1, FIND("|", Table1[[#This Row],[category]], FIND("|", Table1[[#This Row],[category]]) + 1) - FIND("|", Table1[[#This Row],[category]]) - 1))</f>
        <v>Accessories&amp;Peripherals</v>
      </c>
      <c r="G884"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84" s="5">
        <v>425</v>
      </c>
      <c r="I884" s="6">
        <v>899</v>
      </c>
      <c r="J884" s="7">
        <v>0.53</v>
      </c>
      <c r="K884" s="7" t="str">
        <f>IF(Table1[[#This Row],[discount_percentage]]&gt;=50%, "YES", "NO")</f>
        <v>YES</v>
      </c>
      <c r="L884" s="7" t="str">
        <f>IF(Table1[[#This Row],[discount_percentage]]&lt;20%, "&lt;20%", IF(Table1[[#This Row],[discount_percentage]]&lt;=40%, "20%-40%", IF(Table1[[#This Row],[discount_percentage]]&lt;=60%, "41%-60%", IF(Table1[[#This Row],[discount_percentage]]&lt;=80%, "61%-80%", "&gt;80%"))))</f>
        <v>41%-60%</v>
      </c>
      <c r="M884" s="7" t="str">
        <f>IF(Table1[[#This Row],[discounted_price]]&lt;200, "&lt;200", IF(Table1[[#This Row],[discounted_price]]&lt;=500, "200-500", "&gt;500"))</f>
        <v>200-500</v>
      </c>
      <c r="N884" s="5">
        <v>4.5</v>
      </c>
      <c r="O884" s="8">
        <v>4219</v>
      </c>
      <c r="P884" s="9" t="str">
        <f>IF(Table1[[#This Row],[rating_count]]&gt;1000, "More than 1000", "Fewer than 1000")</f>
        <v>More than 1000</v>
      </c>
      <c r="Q884" s="8">
        <f>IFERROR( VALUE(Table1[[#This Row],[rating]]) * VALUE((Table1[[#This Row],[rating_count]]/1000)), 0)</f>
        <v>18.985500000000002</v>
      </c>
      <c r="R884" s="6">
        <f>IFERROR( VALUE(Table1[[#This Row],[actual_price]]) * VALUE(Table1[[#This Row],[rating_count]]), 0)</f>
        <v>3792881</v>
      </c>
      <c r="S884" s="5" t="s">
        <v>7369</v>
      </c>
      <c r="T884" s="5" t="s">
        <v>7370</v>
      </c>
      <c r="U884" s="5" t="s">
        <v>7371</v>
      </c>
      <c r="V884" s="5" t="s">
        <v>7372</v>
      </c>
      <c r="W884" s="5" t="s">
        <v>7373</v>
      </c>
      <c r="X884" s="5" t="s">
        <v>7374</v>
      </c>
      <c r="Y884" s="5" t="s">
        <v>7375</v>
      </c>
      <c r="Z884" s="5" t="s">
        <v>7376</v>
      </c>
    </row>
    <row r="885" spans="1:26" ht="15.75">
      <c r="A885" s="5" t="s">
        <v>7377</v>
      </c>
      <c r="B885" s="5" t="s">
        <v>7378</v>
      </c>
      <c r="C885" s="5" t="str">
        <f>LEFT(Table1[[#This Row],[product_name]], 27)</f>
        <v>Infinity (JBL Glide 510, 72</v>
      </c>
      <c r="D885" s="5" t="s">
        <v>4425</v>
      </c>
      <c r="E885" s="5" t="str">
        <f>TRIM(LEFT(Table1[[#This Row],[category]], FIND("|", Table1[[#This Row],[category]]) - 1))</f>
        <v>Electronics</v>
      </c>
      <c r="F885" s="5" t="str">
        <f>TRIM(MID(Table1[[#This Row],[category]], FIND("|", Table1[[#This Row],[category]]) + 1, FIND("|", Table1[[#This Row],[category]], FIND("|", Table1[[#This Row],[category]]) + 1) - FIND("|", Table1[[#This Row],[category]]) - 1))</f>
        <v>Headphones,Earbuds&amp;Accessories</v>
      </c>
      <c r="G885" s="5" t="str">
        <f>TRIM(MID(Table1[[#This Row],[category]], FIND("|", Table1[[#This Row],[category]], FIND("|", Table1[[#This Row],[category]]) + 1) + 1, FIND("|", Table1[[#This Row],[category]], FIND("|", Table1[[#This Row],[category]], FIND("|", Table1[[#This Row],[category]]) + 1) + 1) - FIND("|", Table1[[#This Row],[category]], FIND("|", Table1[[#This Row],[category]]) + 1) - 1))</f>
        <v>Headphones</v>
      </c>
      <c r="H885" s="6">
        <v>1499</v>
      </c>
      <c r="I885" s="6">
        <v>3999</v>
      </c>
      <c r="J885" s="7">
        <v>0.63</v>
      </c>
      <c r="K885" s="7" t="str">
        <f>IF(Table1[[#This Row],[discount_percentage]]&gt;=50%, "YES", "NO")</f>
        <v>YES</v>
      </c>
      <c r="L885" s="7" t="str">
        <f>IF(Table1[[#This Row],[discount_percentage]]&lt;20%, "&lt;20%", IF(Table1[[#This Row],[discount_percentage]]&lt;=40%, "20%-40%", IF(Table1[[#This Row],[discount_percentage]]&lt;=60%, "41%-60%", IF(Table1[[#This Row],[discount_percentage]]&lt;=80%, "61%-80%", "&gt;80%"))))</f>
        <v>61%-80%</v>
      </c>
      <c r="M885" s="7" t="str">
        <f>IF(Table1[[#This Row],[discounted_price]]&lt;200, "&lt;200", IF(Table1[[#This Row],[discounted_price]]&lt;=500, "200-500", "&gt;500"))</f>
        <v>&gt;500</v>
      </c>
      <c r="N885" s="5">
        <v>4.2</v>
      </c>
      <c r="O885" s="8">
        <v>42775</v>
      </c>
      <c r="P885" s="9" t="str">
        <f>IF(Table1[[#This Row],[rating_count]]&gt;1000, "More than 1000", "Fewer than 1000")</f>
        <v>More than 1000</v>
      </c>
      <c r="Q885" s="8">
        <f>IFERROR( VALUE(Table1[[#This Row],[rating]]) * VALUE((Table1[[#This Row],[rating_count]]/1000)), 0)</f>
        <v>179.655</v>
      </c>
      <c r="R885" s="6">
        <f>IFERROR( VALUE(Table1[[#This Row],[actual_price]]) * VALUE(Table1[[#This Row],[rating_count]]), 0)</f>
        <v>171057225</v>
      </c>
      <c r="S885" s="5" t="s">
        <v>7379</v>
      </c>
      <c r="T885" s="5" t="s">
        <v>7380</v>
      </c>
      <c r="U885" s="5" t="s">
        <v>7381</v>
      </c>
      <c r="V885" s="5" t="s">
        <v>7382</v>
      </c>
      <c r="W885" s="5" t="s">
        <v>7383</v>
      </c>
      <c r="X885" s="5" t="s">
        <v>13058</v>
      </c>
      <c r="Y885" s="5" t="s">
        <v>7384</v>
      </c>
      <c r="Z885" s="5" t="s">
        <v>7385</v>
      </c>
    </row>
    <row r="886" spans="1:26" ht="15.75">
      <c r="A886" s="5" t="s">
        <v>7386</v>
      </c>
      <c r="B886" s="5" t="s">
        <v>7387</v>
      </c>
      <c r="C886" s="5" t="str">
        <f>LEFT(Table1[[#This Row],[product_name]], 27)</f>
        <v>Robustrion Smart Trifold Ha</v>
      </c>
      <c r="D886" s="5" t="s">
        <v>7068</v>
      </c>
      <c r="E886" s="5" t="str">
        <f>TRIM(LEFT(Table1[[#This Row],[category]], FIND("|", Table1[[#This Row],[category]]) - 1))</f>
        <v>Computers&amp;Accessories</v>
      </c>
      <c r="F886" s="5" t="str">
        <f>TRIM(MID(Table1[[#This Row],[category]], FIND("|", Table1[[#This Row],[category]]) + 1, FIND("|", Table1[[#This Row],[category]], FIND("|", Table1[[#This Row],[category]]) + 1) - FIND("|", Table1[[#This Row],[category]]) - 1))</f>
        <v>Accessories&amp;Peripherals</v>
      </c>
      <c r="G886"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886" s="5">
        <v>549</v>
      </c>
      <c r="I886" s="6">
        <v>2499</v>
      </c>
      <c r="J886" s="7">
        <v>0.78</v>
      </c>
      <c r="K886" s="7" t="str">
        <f>IF(Table1[[#This Row],[discount_percentage]]&gt;=50%, "YES", "NO")</f>
        <v>YES</v>
      </c>
      <c r="L886" s="7" t="str">
        <f>IF(Table1[[#This Row],[discount_percentage]]&lt;20%, "&lt;20%", IF(Table1[[#This Row],[discount_percentage]]&lt;=40%, "20%-40%", IF(Table1[[#This Row],[discount_percentage]]&lt;=60%, "41%-60%", IF(Table1[[#This Row],[discount_percentage]]&lt;=80%, "61%-80%", "&gt;80%"))))</f>
        <v>61%-80%</v>
      </c>
      <c r="M886" s="7" t="str">
        <f>IF(Table1[[#This Row],[discounted_price]]&lt;200, "&lt;200", IF(Table1[[#This Row],[discounted_price]]&lt;=500, "200-500", "&gt;500"))</f>
        <v>&gt;500</v>
      </c>
      <c r="N886" s="5">
        <v>4.3</v>
      </c>
      <c r="O886" s="8">
        <v>5556</v>
      </c>
      <c r="P886" s="9" t="str">
        <f>IF(Table1[[#This Row],[rating_count]]&gt;1000, "More than 1000", "Fewer than 1000")</f>
        <v>More than 1000</v>
      </c>
      <c r="Q886" s="8">
        <f>IFERROR( VALUE(Table1[[#This Row],[rating]]) * VALUE((Table1[[#This Row],[rating_count]]/1000)), 0)</f>
        <v>23.890799999999999</v>
      </c>
      <c r="R886" s="6">
        <f>IFERROR( VALUE(Table1[[#This Row],[actual_price]]) * VALUE(Table1[[#This Row],[rating_count]]), 0)</f>
        <v>13884444</v>
      </c>
      <c r="S886" s="5" t="s">
        <v>7388</v>
      </c>
      <c r="T886" s="5" t="s">
        <v>7389</v>
      </c>
      <c r="U886" s="5" t="s">
        <v>7390</v>
      </c>
      <c r="V886" s="5" t="s">
        <v>7391</v>
      </c>
      <c r="W886" s="5" t="s">
        <v>7392</v>
      </c>
      <c r="X886" s="5" t="s">
        <v>7393</v>
      </c>
      <c r="Y886" s="5" t="s">
        <v>7394</v>
      </c>
      <c r="Z886" s="5" t="s">
        <v>7395</v>
      </c>
    </row>
    <row r="887" spans="1:26" ht="15.75">
      <c r="A887" s="5" t="s">
        <v>471</v>
      </c>
      <c r="B887" s="5" t="s">
        <v>472</v>
      </c>
      <c r="C887" s="5" t="str">
        <f>LEFT(Table1[[#This Row],[product_name]], 27)</f>
        <v>Amazonbasics Micro Usb Fast</v>
      </c>
      <c r="D887" s="5" t="s">
        <v>18</v>
      </c>
      <c r="E887" s="5" t="str">
        <f>TRIM(LEFT(Table1[[#This Row],[category]], FIND("|", Table1[[#This Row],[category]]) - 1))</f>
        <v>Computers&amp;Accessories</v>
      </c>
      <c r="F887" s="5" t="str">
        <f>TRIM(MID(Table1[[#This Row],[category]], FIND("|", Table1[[#This Row],[category]]) + 1, FIND("|", Table1[[#This Row],[category]], FIND("|", Table1[[#This Row],[category]]) + 1) - FIND("|", Table1[[#This Row],[category]]) - 1))</f>
        <v>Accessories&amp;Peripherals</v>
      </c>
      <c r="G88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87" s="5">
        <v>199</v>
      </c>
      <c r="I887" s="6">
        <v>395</v>
      </c>
      <c r="J887" s="7">
        <v>0.5</v>
      </c>
      <c r="K887" s="7" t="str">
        <f>IF(Table1[[#This Row],[discount_percentage]]&gt;=50%, "YES", "NO")</f>
        <v>YES</v>
      </c>
      <c r="L887" s="7" t="str">
        <f>IF(Table1[[#This Row],[discount_percentage]]&lt;20%, "&lt;20%", IF(Table1[[#This Row],[discount_percentage]]&lt;=40%, "20%-40%", IF(Table1[[#This Row],[discount_percentage]]&lt;=60%, "41%-60%", IF(Table1[[#This Row],[discount_percentage]]&lt;=80%, "61%-80%", "&gt;80%"))))</f>
        <v>41%-60%</v>
      </c>
      <c r="M887" s="7" t="str">
        <f>IF(Table1[[#This Row],[discounted_price]]&lt;200, "&lt;200", IF(Table1[[#This Row],[discounted_price]]&lt;=500, "200-500", "&gt;500"))</f>
        <v>&lt;200</v>
      </c>
      <c r="N887" s="5">
        <v>4.2</v>
      </c>
      <c r="O887" s="8">
        <v>92595</v>
      </c>
      <c r="P887" s="9" t="str">
        <f>IF(Table1[[#This Row],[rating_count]]&gt;1000, "More than 1000", "Fewer than 1000")</f>
        <v>More than 1000</v>
      </c>
      <c r="Q887" s="8">
        <f>IFERROR( VALUE(Table1[[#This Row],[rating]]) * VALUE((Table1[[#This Row],[rating_count]]/1000)), 0)</f>
        <v>388.899</v>
      </c>
      <c r="R887" s="6">
        <f>IFERROR( VALUE(Table1[[#This Row],[actual_price]]) * VALUE(Table1[[#This Row],[rating_count]]), 0)</f>
        <v>36575025</v>
      </c>
      <c r="S887" s="5" t="s">
        <v>473</v>
      </c>
      <c r="T887" s="5" t="s">
        <v>474</v>
      </c>
      <c r="U887" s="5" t="s">
        <v>475</v>
      </c>
      <c r="V887" s="5" t="s">
        <v>476</v>
      </c>
      <c r="W887" s="5" t="s">
        <v>477</v>
      </c>
      <c r="X887" s="5" t="s">
        <v>478</v>
      </c>
      <c r="Y887" s="5" t="s">
        <v>479</v>
      </c>
      <c r="Z887" s="5" t="s">
        <v>7396</v>
      </c>
    </row>
    <row r="888" spans="1:26" ht="15.75">
      <c r="A888" s="5" t="s">
        <v>7397</v>
      </c>
      <c r="B888" s="5" t="s">
        <v>7398</v>
      </c>
      <c r="C888" s="5" t="str">
        <f>LEFT(Table1[[#This Row],[product_name]], 27)</f>
        <v>Logitech M331 Silent Plus W</v>
      </c>
      <c r="D888" s="5" t="s">
        <v>4845</v>
      </c>
      <c r="E888" s="5" t="str">
        <f>TRIM(LEFT(Table1[[#This Row],[category]], FIND("|", Table1[[#This Row],[category]]) - 1))</f>
        <v>Computers&amp;Accessories</v>
      </c>
      <c r="F888" s="5" t="str">
        <f>TRIM(MID(Table1[[#This Row],[category]], FIND("|", Table1[[#This Row],[category]]) + 1, FIND("|", Table1[[#This Row],[category]], FIND("|", Table1[[#This Row],[category]]) + 1) - FIND("|", Table1[[#This Row],[category]]) - 1))</f>
        <v>Accessories&amp;Peripherals</v>
      </c>
      <c r="G88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88" s="6">
        <v>1295</v>
      </c>
      <c r="I888" s="6">
        <v>1645</v>
      </c>
      <c r="J888" s="7">
        <v>0.21</v>
      </c>
      <c r="K888" s="7" t="str">
        <f>IF(Table1[[#This Row],[discount_percentage]]&gt;=50%, "YES", "NO")</f>
        <v>NO</v>
      </c>
      <c r="L888" s="7" t="str">
        <f>IF(Table1[[#This Row],[discount_percentage]]&lt;20%, "&lt;20%", IF(Table1[[#This Row],[discount_percentage]]&lt;=40%, "20%-40%", IF(Table1[[#This Row],[discount_percentage]]&lt;=60%, "41%-60%", IF(Table1[[#This Row],[discount_percentage]]&lt;=80%, "61%-80%", "&gt;80%"))))</f>
        <v>20%-40%</v>
      </c>
      <c r="M888" s="7" t="str">
        <f>IF(Table1[[#This Row],[discounted_price]]&lt;200, "&lt;200", IF(Table1[[#This Row],[discounted_price]]&lt;=500, "200-500", "&gt;500"))</f>
        <v>&gt;500</v>
      </c>
      <c r="N888" s="5">
        <v>4.5999999999999996</v>
      </c>
      <c r="O888" s="8">
        <v>12375</v>
      </c>
      <c r="P888" s="9" t="str">
        <f>IF(Table1[[#This Row],[rating_count]]&gt;1000, "More than 1000", "Fewer than 1000")</f>
        <v>More than 1000</v>
      </c>
      <c r="Q888" s="8">
        <f>IFERROR( VALUE(Table1[[#This Row],[rating]]) * VALUE((Table1[[#This Row],[rating_count]]/1000)), 0)</f>
        <v>56.924999999999997</v>
      </c>
      <c r="R888" s="6">
        <f>IFERROR( VALUE(Table1[[#This Row],[actual_price]]) * VALUE(Table1[[#This Row],[rating_count]]), 0)</f>
        <v>20356875</v>
      </c>
      <c r="S888" s="5" t="s">
        <v>7399</v>
      </c>
      <c r="T888" s="5" t="s">
        <v>7400</v>
      </c>
      <c r="U888" s="5" t="s">
        <v>7401</v>
      </c>
      <c r="V888" s="5" t="s">
        <v>7402</v>
      </c>
      <c r="W888" s="5" t="s">
        <v>7403</v>
      </c>
      <c r="X888" s="5" t="s">
        <v>7404</v>
      </c>
      <c r="Y888" s="5" t="s">
        <v>7405</v>
      </c>
      <c r="Z888" s="5" t="s">
        <v>7406</v>
      </c>
    </row>
    <row r="889" spans="1:26" ht="15.75">
      <c r="A889" s="5" t="s">
        <v>7407</v>
      </c>
      <c r="B889" s="5" t="s">
        <v>7408</v>
      </c>
      <c r="C889" s="5" t="str">
        <f>LEFT(Table1[[#This Row],[product_name]], 27)</f>
        <v xml:space="preserve">Camel Artist Acrylic Color </v>
      </c>
      <c r="D889" s="5" t="s">
        <v>5347</v>
      </c>
      <c r="E889" s="5" t="str">
        <f>TRIM(LEFT(Table1[[#This Row],[category]], FIND("|", Table1[[#This Row],[category]]) - 1))</f>
        <v>Home&amp;Kitchen</v>
      </c>
      <c r="F889" s="5" t="str">
        <f>TRIM(MID(Table1[[#This Row],[category]], FIND("|", Table1[[#This Row],[category]]) + 1, FIND("|", Table1[[#This Row],[category]], FIND("|", Table1[[#This Row],[category]]) + 1) - FIND("|", Table1[[#This Row],[category]]) - 1))</f>
        <v>CraftMaterials</v>
      </c>
      <c r="G889" s="5" t="str">
        <f>TRIM(MID(Table1[[#This Row],[category]], FIND("|", Table1[[#This Row],[category]], FIND("|", Table1[[#This Row],[category]]) + 1) + 1, FIND("|", Table1[[#This Row],[category]], FIND("|", Table1[[#This Row],[category]], FIND("|", Table1[[#This Row],[category]]) + 1) + 1) - FIND("|", Table1[[#This Row],[category]], FIND("|", Table1[[#This Row],[category]]) + 1) - 1))</f>
        <v>PaintingMaterials</v>
      </c>
      <c r="H889" s="5">
        <v>310</v>
      </c>
      <c r="I889" s="6">
        <v>310</v>
      </c>
      <c r="J889" s="7">
        <v>0</v>
      </c>
      <c r="K889" s="7" t="str">
        <f>IF(Table1[[#This Row],[discount_percentage]]&gt;=50%, "YES", "NO")</f>
        <v>NO</v>
      </c>
      <c r="L889" s="7" t="str">
        <f>IF(Table1[[#This Row],[discount_percentage]]&lt;20%, "&lt;20%", IF(Table1[[#This Row],[discount_percentage]]&lt;=40%, "20%-40%", IF(Table1[[#This Row],[discount_percentage]]&lt;=60%, "41%-60%", IF(Table1[[#This Row],[discount_percentage]]&lt;=80%, "61%-80%", "&gt;80%"))))</f>
        <v>&lt;20%</v>
      </c>
      <c r="M889" s="7" t="str">
        <f>IF(Table1[[#This Row],[discounted_price]]&lt;200, "&lt;200", IF(Table1[[#This Row],[discounted_price]]&lt;=500, "200-500", "&gt;500"))</f>
        <v>200-500</v>
      </c>
      <c r="N889" s="5">
        <v>4.5</v>
      </c>
      <c r="O889" s="8">
        <v>5882</v>
      </c>
      <c r="P889" s="9" t="str">
        <f>IF(Table1[[#This Row],[rating_count]]&gt;1000, "More than 1000", "Fewer than 1000")</f>
        <v>More than 1000</v>
      </c>
      <c r="Q889" s="8">
        <f>IFERROR( VALUE(Table1[[#This Row],[rating]]) * VALUE((Table1[[#This Row],[rating_count]]/1000)), 0)</f>
        <v>26.468999999999998</v>
      </c>
      <c r="R889" s="6">
        <f>IFERROR( VALUE(Table1[[#This Row],[actual_price]]) * VALUE(Table1[[#This Row],[rating_count]]), 0)</f>
        <v>1823420</v>
      </c>
      <c r="S889" s="5" t="s">
        <v>7409</v>
      </c>
      <c r="T889" s="5" t="s">
        <v>7410</v>
      </c>
      <c r="U889" s="5" t="s">
        <v>7411</v>
      </c>
      <c r="V889" s="5" t="s">
        <v>7412</v>
      </c>
      <c r="W889" s="5" t="s">
        <v>7413</v>
      </c>
      <c r="X889" s="5" t="s">
        <v>7414</v>
      </c>
      <c r="Y889" s="5" t="s">
        <v>7415</v>
      </c>
      <c r="Z889" s="5" t="s">
        <v>7416</v>
      </c>
    </row>
    <row r="890" spans="1:26" ht="15.75">
      <c r="A890" s="5" t="s">
        <v>4448</v>
      </c>
      <c r="B890" s="5" t="s">
        <v>4449</v>
      </c>
      <c r="C890" s="5" t="str">
        <f>LEFT(Table1[[#This Row],[product_name]], 27)</f>
        <v>LIRAMARK Webcam Cover Slide</v>
      </c>
      <c r="D890" s="5" t="s">
        <v>4450</v>
      </c>
      <c r="E890" s="5" t="str">
        <f>TRIM(LEFT(Table1[[#This Row],[category]], FIND("|", Table1[[#This Row],[category]]) - 1))</f>
        <v>Computers&amp;Accessories</v>
      </c>
      <c r="F890" s="5" t="str">
        <f>TRIM(MID(Table1[[#This Row],[category]], FIND("|", Table1[[#This Row],[category]]) + 1, FIND("|", Table1[[#This Row],[category]], FIND("|", Table1[[#This Row],[category]]) + 1) - FIND("|", Table1[[#This Row],[category]]) - 1))</f>
        <v>Accessories&amp;Peripherals</v>
      </c>
      <c r="G890"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90" s="5">
        <v>149</v>
      </c>
      <c r="I890" s="6">
        <v>149</v>
      </c>
      <c r="J890" s="7">
        <v>0</v>
      </c>
      <c r="K890" s="7" t="str">
        <f>IF(Table1[[#This Row],[discount_percentage]]&gt;=50%, "YES", "NO")</f>
        <v>NO</v>
      </c>
      <c r="L890" s="7" t="str">
        <f>IF(Table1[[#This Row],[discount_percentage]]&lt;20%, "&lt;20%", IF(Table1[[#This Row],[discount_percentage]]&lt;=40%, "20%-40%", IF(Table1[[#This Row],[discount_percentage]]&lt;=60%, "41%-60%", IF(Table1[[#This Row],[discount_percentage]]&lt;=80%, "61%-80%", "&gt;80%"))))</f>
        <v>&lt;20%</v>
      </c>
      <c r="M890" s="7" t="str">
        <f>IF(Table1[[#This Row],[discounted_price]]&lt;200, "&lt;200", IF(Table1[[#This Row],[discounted_price]]&lt;=500, "200-500", "&gt;500"))</f>
        <v>&lt;200</v>
      </c>
      <c r="N890" s="5">
        <v>4.3</v>
      </c>
      <c r="O890" s="8">
        <v>10833</v>
      </c>
      <c r="P890" s="9" t="str">
        <f>IF(Table1[[#This Row],[rating_count]]&gt;1000, "More than 1000", "Fewer than 1000")</f>
        <v>More than 1000</v>
      </c>
      <c r="Q890" s="8">
        <f>IFERROR( VALUE(Table1[[#This Row],[rating]]) * VALUE((Table1[[#This Row],[rating_count]]/1000)), 0)</f>
        <v>46.581899999999997</v>
      </c>
      <c r="R890" s="6">
        <f>IFERROR( VALUE(Table1[[#This Row],[actual_price]]) * VALUE(Table1[[#This Row],[rating_count]]), 0)</f>
        <v>1614117</v>
      </c>
      <c r="S890" s="5" t="s">
        <v>4451</v>
      </c>
      <c r="T890" s="5" t="s">
        <v>4452</v>
      </c>
      <c r="U890" s="5" t="s">
        <v>4453</v>
      </c>
      <c r="V890" s="5" t="s">
        <v>4454</v>
      </c>
      <c r="W890" s="5" t="s">
        <v>4455</v>
      </c>
      <c r="X890" s="5" t="s">
        <v>4456</v>
      </c>
      <c r="Y890" s="5" t="s">
        <v>7417</v>
      </c>
      <c r="Z890" s="5" t="s">
        <v>7418</v>
      </c>
    </row>
    <row r="891" spans="1:26" ht="15.75">
      <c r="A891" s="5" t="s">
        <v>7419</v>
      </c>
      <c r="B891" s="5" t="s">
        <v>7420</v>
      </c>
      <c r="C891" s="5" t="str">
        <f>LEFT(Table1[[#This Row],[product_name]], 27)</f>
        <v>Portronics Key2 Combo Multi</v>
      </c>
      <c r="D891" s="5" t="s">
        <v>5102</v>
      </c>
      <c r="E891" s="5" t="str">
        <f>TRIM(LEFT(Table1[[#This Row],[category]], FIND("|", Table1[[#This Row],[category]]) - 1))</f>
        <v>Computers&amp;Accessories</v>
      </c>
      <c r="F891" s="5" t="str">
        <f>TRIM(MID(Table1[[#This Row],[category]], FIND("|", Table1[[#This Row],[category]]) + 1, FIND("|", Table1[[#This Row],[category]], FIND("|", Table1[[#This Row],[category]]) + 1) - FIND("|", Table1[[#This Row],[category]]) - 1))</f>
        <v>Accessories&amp;Peripherals</v>
      </c>
      <c r="G891"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91" s="6">
        <v>1149</v>
      </c>
      <c r="I891" s="6">
        <v>1499</v>
      </c>
      <c r="J891" s="7">
        <v>0.23</v>
      </c>
      <c r="K891" s="7" t="str">
        <f>IF(Table1[[#This Row],[discount_percentage]]&gt;=50%, "YES", "NO")</f>
        <v>NO</v>
      </c>
      <c r="L891" s="7" t="str">
        <f>IF(Table1[[#This Row],[discount_percentage]]&lt;20%, "&lt;20%", IF(Table1[[#This Row],[discount_percentage]]&lt;=40%, "20%-40%", IF(Table1[[#This Row],[discount_percentage]]&lt;=60%, "41%-60%", IF(Table1[[#This Row],[discount_percentage]]&lt;=80%, "61%-80%", "&gt;80%"))))</f>
        <v>20%-40%</v>
      </c>
      <c r="M891" s="7" t="str">
        <f>IF(Table1[[#This Row],[discounted_price]]&lt;200, "&lt;200", IF(Table1[[#This Row],[discounted_price]]&lt;=500, "200-500", "&gt;500"))</f>
        <v>&gt;500</v>
      </c>
      <c r="N891" s="5">
        <v>4.0999999999999996</v>
      </c>
      <c r="O891" s="8">
        <v>10443</v>
      </c>
      <c r="P891" s="9" t="str">
        <f>IF(Table1[[#This Row],[rating_count]]&gt;1000, "More than 1000", "Fewer than 1000")</f>
        <v>More than 1000</v>
      </c>
      <c r="Q891" s="8">
        <f>IFERROR( VALUE(Table1[[#This Row],[rating]]) * VALUE((Table1[[#This Row],[rating_count]]/1000)), 0)</f>
        <v>42.816299999999998</v>
      </c>
      <c r="R891" s="6">
        <f>IFERROR( VALUE(Table1[[#This Row],[actual_price]]) * VALUE(Table1[[#This Row],[rating_count]]), 0)</f>
        <v>15654057</v>
      </c>
      <c r="S891" s="5" t="s">
        <v>7421</v>
      </c>
      <c r="T891" s="5" t="s">
        <v>7422</v>
      </c>
      <c r="U891" s="5" t="s">
        <v>7423</v>
      </c>
      <c r="V891" s="5" t="s">
        <v>7424</v>
      </c>
      <c r="W891" s="5" t="s">
        <v>7425</v>
      </c>
      <c r="X891" s="5" t="s">
        <v>7426</v>
      </c>
      <c r="Y891" s="5" t="s">
        <v>7427</v>
      </c>
      <c r="Z891" s="5" t="s">
        <v>7428</v>
      </c>
    </row>
    <row r="892" spans="1:26" ht="15.75">
      <c r="A892" s="5" t="s">
        <v>7429</v>
      </c>
      <c r="B892" s="5" t="s">
        <v>7430</v>
      </c>
      <c r="C892" s="5" t="str">
        <f>LEFT(Table1[[#This Row],[product_name]], 27)</f>
        <v>SupCares Laptop Stand 7 Hei</v>
      </c>
      <c r="D892" s="5" t="s">
        <v>4876</v>
      </c>
      <c r="E892" s="5" t="str">
        <f>TRIM(LEFT(Table1[[#This Row],[category]], FIND("|", Table1[[#This Row],[category]]) - 1))</f>
        <v>Computers&amp;Accessories</v>
      </c>
      <c r="F892" s="5" t="str">
        <f>TRIM(MID(Table1[[#This Row],[category]], FIND("|", Table1[[#This Row],[category]]) + 1, FIND("|", Table1[[#This Row],[category]], FIND("|", Table1[[#This Row],[category]]) + 1) - FIND("|", Table1[[#This Row],[category]]) - 1))</f>
        <v>Accessories&amp;Peripherals</v>
      </c>
      <c r="G892"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92" s="5">
        <v>499</v>
      </c>
      <c r="I892" s="6">
        <v>1299</v>
      </c>
      <c r="J892" s="7">
        <v>0.62</v>
      </c>
      <c r="K892" s="7" t="str">
        <f>IF(Table1[[#This Row],[discount_percentage]]&gt;=50%, "YES", "NO")</f>
        <v>YES</v>
      </c>
      <c r="L892" s="7" t="str">
        <f>IF(Table1[[#This Row],[discount_percentage]]&lt;20%, "&lt;20%", IF(Table1[[#This Row],[discount_percentage]]&lt;=40%, "20%-40%", IF(Table1[[#This Row],[discount_percentage]]&lt;=60%, "41%-60%", IF(Table1[[#This Row],[discount_percentage]]&lt;=80%, "61%-80%", "&gt;80%"))))</f>
        <v>61%-80%</v>
      </c>
      <c r="M892" s="7" t="str">
        <f>IF(Table1[[#This Row],[discounted_price]]&lt;200, "&lt;200", IF(Table1[[#This Row],[discounted_price]]&lt;=500, "200-500", "&gt;500"))</f>
        <v>200-500</v>
      </c>
      <c r="N892" s="5">
        <v>4.5</v>
      </c>
      <c r="O892" s="8">
        <v>434</v>
      </c>
      <c r="P892" s="9" t="str">
        <f>IF(Table1[[#This Row],[rating_count]]&gt;1000, "More than 1000", "Fewer than 1000")</f>
        <v>Fewer than 1000</v>
      </c>
      <c r="Q892" s="8">
        <f>IFERROR( VALUE(Table1[[#This Row],[rating]]) * VALUE((Table1[[#This Row],[rating_count]]/1000)), 0)</f>
        <v>1.9530000000000001</v>
      </c>
      <c r="R892" s="6">
        <f>IFERROR( VALUE(Table1[[#This Row],[actual_price]]) * VALUE(Table1[[#This Row],[rating_count]]), 0)</f>
        <v>563766</v>
      </c>
      <c r="S892" s="5" t="s">
        <v>7431</v>
      </c>
      <c r="T892" s="5" t="s">
        <v>7432</v>
      </c>
      <c r="U892" s="5" t="s">
        <v>7433</v>
      </c>
      <c r="V892" s="5" t="s">
        <v>7434</v>
      </c>
      <c r="W892" s="5" t="s">
        <v>7435</v>
      </c>
      <c r="X892" s="5" t="s">
        <v>7436</v>
      </c>
      <c r="Y892" s="5" t="s">
        <v>7437</v>
      </c>
      <c r="Z892" s="5" t="s">
        <v>7438</v>
      </c>
    </row>
    <row r="893" spans="1:26" ht="15.75">
      <c r="A893" s="5" t="s">
        <v>7439</v>
      </c>
      <c r="B893" s="5" t="s">
        <v>7440</v>
      </c>
      <c r="C893" s="5" t="str">
        <f>LEFT(Table1[[#This Row],[product_name]], 27)</f>
        <v>ZEBRONICS Zeb-Sound Bomb N1</v>
      </c>
      <c r="D893" s="5" t="s">
        <v>3066</v>
      </c>
      <c r="E893" s="5" t="str">
        <f>TRIM(LEFT(Table1[[#This Row],[category]], FIND("|", Table1[[#This Row],[category]]) - 1))</f>
        <v>Electronics</v>
      </c>
      <c r="F893" s="5" t="str">
        <f>TRIM(MID(Table1[[#This Row],[category]], FIND("|", Table1[[#This Row],[category]]) + 1, FIND("|", Table1[[#This Row],[category]], FIND("|", Table1[[#This Row],[category]]) + 1) - FIND("|", Table1[[#This Row],[category]]) - 1))</f>
        <v>Headphones,Earbuds&amp;Accessories</v>
      </c>
      <c r="G893" s="5" t="str">
        <f>TRIM(MID(Table1[[#This Row],[category]], FIND("|", Table1[[#This Row],[category]], FIND("|", Table1[[#This Row],[category]]) + 1) + 1, FIND("|", Table1[[#This Row],[category]], FIND("|", Table1[[#This Row],[category]], FIND("|", Table1[[#This Row],[category]]) + 1) + 1) - FIND("|", Table1[[#This Row],[category]], FIND("|", Table1[[#This Row],[category]]) + 1) - 1))</f>
        <v>Headphones</v>
      </c>
      <c r="H893" s="5">
        <v>999</v>
      </c>
      <c r="I893" s="6">
        <v>4199</v>
      </c>
      <c r="J893" s="7">
        <v>0.76</v>
      </c>
      <c r="K893" s="7" t="str">
        <f>IF(Table1[[#This Row],[discount_percentage]]&gt;=50%, "YES", "NO")</f>
        <v>YES</v>
      </c>
      <c r="L893" s="7" t="str">
        <f>IF(Table1[[#This Row],[discount_percentage]]&lt;20%, "&lt;20%", IF(Table1[[#This Row],[discount_percentage]]&lt;=40%, "20%-40%", IF(Table1[[#This Row],[discount_percentage]]&lt;=60%, "41%-60%", IF(Table1[[#This Row],[discount_percentage]]&lt;=80%, "61%-80%", "&gt;80%"))))</f>
        <v>61%-80%</v>
      </c>
      <c r="M893" s="7" t="str">
        <f>IF(Table1[[#This Row],[discounted_price]]&lt;200, "&lt;200", IF(Table1[[#This Row],[discounted_price]]&lt;=500, "200-500", "&gt;500"))</f>
        <v>&gt;500</v>
      </c>
      <c r="N893" s="5">
        <v>3.5</v>
      </c>
      <c r="O893" s="8">
        <v>1913</v>
      </c>
      <c r="P893" s="9" t="str">
        <f>IF(Table1[[#This Row],[rating_count]]&gt;1000, "More than 1000", "Fewer than 1000")</f>
        <v>More than 1000</v>
      </c>
      <c r="Q893" s="8">
        <f>IFERROR( VALUE(Table1[[#This Row],[rating]]) * VALUE((Table1[[#This Row],[rating_count]]/1000)), 0)</f>
        <v>6.6955</v>
      </c>
      <c r="R893" s="6">
        <f>IFERROR( VALUE(Table1[[#This Row],[actual_price]]) * VALUE(Table1[[#This Row],[rating_count]]), 0)</f>
        <v>8032687</v>
      </c>
      <c r="S893" s="5" t="s">
        <v>7441</v>
      </c>
      <c r="T893" s="5" t="s">
        <v>7442</v>
      </c>
      <c r="U893" s="5" t="s">
        <v>7443</v>
      </c>
      <c r="V893" s="5" t="s">
        <v>7444</v>
      </c>
      <c r="W893" s="5" t="s">
        <v>7445</v>
      </c>
      <c r="X893" s="5" t="s">
        <v>7446</v>
      </c>
      <c r="Y893" s="5" t="s">
        <v>7447</v>
      </c>
      <c r="Z893" s="5" t="s">
        <v>7448</v>
      </c>
    </row>
    <row r="894" spans="1:26" ht="15.75">
      <c r="A894" s="5" t="s">
        <v>7449</v>
      </c>
      <c r="B894" s="5" t="s">
        <v>7450</v>
      </c>
      <c r="C894" s="5" t="str">
        <f>LEFT(Table1[[#This Row],[product_name]], 27)</f>
        <v>Western Digital WD Green SA</v>
      </c>
      <c r="D894" s="5" t="s">
        <v>6733</v>
      </c>
      <c r="E894" s="5" t="str">
        <f>TRIM(LEFT(Table1[[#This Row],[category]], FIND("|", Table1[[#This Row],[category]]) - 1))</f>
        <v>Computers&amp;Accessories</v>
      </c>
      <c r="F894" s="5" t="str">
        <f>TRIM(MID(Table1[[#This Row],[category]], FIND("|", Table1[[#This Row],[category]]) + 1, FIND("|", Table1[[#This Row],[category]], FIND("|", Table1[[#This Row],[category]]) + 1) - FIND("|", Table1[[#This Row],[category]]) - 1))</f>
        <v>Components</v>
      </c>
      <c r="G894" s="5" t="e">
        <f>TRIM(MID(Table1[[#This Row],[category]], FIND("|", Table1[[#This Row],[category]], FIND("|", Table1[[#This Row],[category]]) + 1) + 1, FIND("|", Table1[[#This Row],[category]], FIND("|", Table1[[#This Row],[category]], FIND("|", Table1[[#This Row],[category]]) + 1) + 1) - FIND("|", Table1[[#This Row],[category]], FIND("|", Table1[[#This Row],[category]]) + 1) - 1))</f>
        <v>#VALUE!</v>
      </c>
      <c r="H894" s="6">
        <v>1709</v>
      </c>
      <c r="I894" s="6">
        <v>4000</v>
      </c>
      <c r="J894" s="7">
        <v>0.56999999999999995</v>
      </c>
      <c r="K894" s="7" t="str">
        <f>IF(Table1[[#This Row],[discount_percentage]]&gt;=50%, "YES", "NO")</f>
        <v>YES</v>
      </c>
      <c r="L894" s="7" t="str">
        <f>IF(Table1[[#This Row],[discount_percentage]]&lt;20%, "&lt;20%", IF(Table1[[#This Row],[discount_percentage]]&lt;=40%, "20%-40%", IF(Table1[[#This Row],[discount_percentage]]&lt;=60%, "41%-60%", IF(Table1[[#This Row],[discount_percentage]]&lt;=80%, "61%-80%", "&gt;80%"))))</f>
        <v>41%-60%</v>
      </c>
      <c r="M894" s="7" t="str">
        <f>IF(Table1[[#This Row],[discounted_price]]&lt;200, "&lt;200", IF(Table1[[#This Row],[discounted_price]]&lt;=500, "200-500", "&gt;500"))</f>
        <v>&gt;500</v>
      </c>
      <c r="N894" s="5">
        <v>4.4000000000000004</v>
      </c>
      <c r="O894" s="8">
        <v>3029</v>
      </c>
      <c r="P894" s="9" t="str">
        <f>IF(Table1[[#This Row],[rating_count]]&gt;1000, "More than 1000", "Fewer than 1000")</f>
        <v>More than 1000</v>
      </c>
      <c r="Q894" s="8">
        <f>IFERROR( VALUE(Table1[[#This Row],[rating]]) * VALUE((Table1[[#This Row],[rating_count]]/1000)), 0)</f>
        <v>13.3276</v>
      </c>
      <c r="R894" s="6">
        <f>IFERROR( VALUE(Table1[[#This Row],[actual_price]]) * VALUE(Table1[[#This Row],[rating_count]]), 0)</f>
        <v>12116000</v>
      </c>
      <c r="S894" s="5" t="s">
        <v>7451</v>
      </c>
      <c r="T894" s="5" t="s">
        <v>7452</v>
      </c>
      <c r="U894" s="5" t="s">
        <v>7453</v>
      </c>
      <c r="V894" s="5" t="s">
        <v>7454</v>
      </c>
      <c r="W894" s="5" t="s">
        <v>7455</v>
      </c>
      <c r="X894" s="5" t="s">
        <v>7456</v>
      </c>
      <c r="Y894" s="5" t="s">
        <v>7457</v>
      </c>
      <c r="Z894" s="5" t="s">
        <v>7458</v>
      </c>
    </row>
    <row r="895" spans="1:26" ht="15.75">
      <c r="A895" s="5" t="s">
        <v>7459</v>
      </c>
      <c r="B895" s="5" t="s">
        <v>7460</v>
      </c>
      <c r="C895" s="5" t="str">
        <f>LEFT(Table1[[#This Row],[product_name]], 27)</f>
        <v>Classmate Octane Neon- 25 B</v>
      </c>
      <c r="D895" s="5" t="s">
        <v>5058</v>
      </c>
      <c r="E895" s="5" t="str">
        <f>TRIM(LEFT(Table1[[#This Row],[category]], FIND("|", Table1[[#This Row],[category]]) - 1))</f>
        <v>OfficeProducts</v>
      </c>
      <c r="F895" s="5" t="str">
        <f>TRIM(MID(Table1[[#This Row],[category]], FIND("|", Table1[[#This Row],[category]]) + 1, FIND("|", Table1[[#This Row],[category]], FIND("|", Table1[[#This Row],[category]]) + 1) - FIND("|", Table1[[#This Row],[category]]) - 1))</f>
        <v>OfficePaperProducts</v>
      </c>
      <c r="G895" s="5" t="str">
        <f>TRIM(MID(Table1[[#This Row],[category]], FIND("|", Table1[[#This Row],[category]], FIND("|", Table1[[#This Row],[category]]) + 1) + 1, FIND("|", Table1[[#This Row],[category]], FIND("|", Table1[[#This Row],[category]], FIND("|", Table1[[#This Row],[category]]) + 1) + 1) - FIND("|", Table1[[#This Row],[category]], FIND("|", Table1[[#This Row],[category]]) + 1) - 1))</f>
        <v>Paper</v>
      </c>
      <c r="H895" s="5">
        <v>250</v>
      </c>
      <c r="I895" s="6">
        <v>250</v>
      </c>
      <c r="J895" s="7">
        <v>0</v>
      </c>
      <c r="K895" s="7" t="str">
        <f>IF(Table1[[#This Row],[discount_percentage]]&gt;=50%, "YES", "NO")</f>
        <v>NO</v>
      </c>
      <c r="L895" s="7" t="str">
        <f>IF(Table1[[#This Row],[discount_percentage]]&lt;20%, "&lt;20%", IF(Table1[[#This Row],[discount_percentage]]&lt;=40%, "20%-40%", IF(Table1[[#This Row],[discount_percentage]]&lt;=60%, "41%-60%", IF(Table1[[#This Row],[discount_percentage]]&lt;=80%, "61%-80%", "&gt;80%"))))</f>
        <v>&lt;20%</v>
      </c>
      <c r="M895" s="7" t="str">
        <f>IF(Table1[[#This Row],[discounted_price]]&lt;200, "&lt;200", IF(Table1[[#This Row],[discounted_price]]&lt;=500, "200-500", "&gt;500"))</f>
        <v>200-500</v>
      </c>
      <c r="N895" s="5">
        <v>4.2</v>
      </c>
      <c r="O895" s="8">
        <v>2628</v>
      </c>
      <c r="P895" s="9" t="str">
        <f>IF(Table1[[#This Row],[rating_count]]&gt;1000, "More than 1000", "Fewer than 1000")</f>
        <v>More than 1000</v>
      </c>
      <c r="Q895" s="8">
        <f>IFERROR( VALUE(Table1[[#This Row],[rating]]) * VALUE((Table1[[#This Row],[rating_count]]/1000)), 0)</f>
        <v>11.037600000000001</v>
      </c>
      <c r="R895" s="6">
        <f>IFERROR( VALUE(Table1[[#This Row],[actual_price]]) * VALUE(Table1[[#This Row],[rating_count]]), 0)</f>
        <v>657000</v>
      </c>
      <c r="S895" s="5" t="s">
        <v>7461</v>
      </c>
      <c r="T895" s="5" t="s">
        <v>7462</v>
      </c>
      <c r="U895" s="5" t="s">
        <v>7463</v>
      </c>
      <c r="V895" s="5" t="s">
        <v>7464</v>
      </c>
      <c r="W895" s="5" t="s">
        <v>7465</v>
      </c>
      <c r="X895" s="5" t="s">
        <v>7466</v>
      </c>
      <c r="Y895" s="5" t="s">
        <v>7467</v>
      </c>
      <c r="Z895" s="5" t="s">
        <v>7468</v>
      </c>
    </row>
    <row r="896" spans="1:26" ht="15.75">
      <c r="A896" s="5" t="s">
        <v>481</v>
      </c>
      <c r="B896" s="5" t="s">
        <v>482</v>
      </c>
      <c r="C896" s="5" t="str">
        <f>LEFT(Table1[[#This Row],[product_name]], 27)</f>
        <v>TP-Link AC600 600 Mbps WiFi</v>
      </c>
      <c r="D896" s="5" t="s">
        <v>98</v>
      </c>
      <c r="E896" s="5" t="str">
        <f>TRIM(LEFT(Table1[[#This Row],[category]], FIND("|", Table1[[#This Row],[category]]) - 1))</f>
        <v>Computers&amp;Accessories</v>
      </c>
      <c r="F896" s="5" t="str">
        <f>TRIM(MID(Table1[[#This Row],[category]], FIND("|", Table1[[#This Row],[category]]) + 1, FIND("|", Table1[[#This Row],[category]], FIND("|", Table1[[#This Row],[category]]) + 1) - FIND("|", Table1[[#This Row],[category]]) - 1))</f>
        <v>NetworkingDevices</v>
      </c>
      <c r="G896"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896" s="6">
        <v>1199</v>
      </c>
      <c r="I896" s="6">
        <v>2199</v>
      </c>
      <c r="J896" s="7">
        <v>0.45</v>
      </c>
      <c r="K896" s="7" t="str">
        <f>IF(Table1[[#This Row],[discount_percentage]]&gt;=50%, "YES", "NO")</f>
        <v>NO</v>
      </c>
      <c r="L896" s="7" t="str">
        <f>IF(Table1[[#This Row],[discount_percentage]]&lt;20%, "&lt;20%", IF(Table1[[#This Row],[discount_percentage]]&lt;=40%, "20%-40%", IF(Table1[[#This Row],[discount_percentage]]&lt;=60%, "41%-60%", IF(Table1[[#This Row],[discount_percentage]]&lt;=80%, "61%-80%", "&gt;80%"))))</f>
        <v>41%-60%</v>
      </c>
      <c r="M896" s="7" t="str">
        <f>IF(Table1[[#This Row],[discounted_price]]&lt;200, "&lt;200", IF(Table1[[#This Row],[discounted_price]]&lt;=500, "200-500", "&gt;500"))</f>
        <v>&gt;500</v>
      </c>
      <c r="N896" s="5">
        <v>4.4000000000000004</v>
      </c>
      <c r="O896" s="8">
        <v>24780</v>
      </c>
      <c r="P896" s="9" t="str">
        <f>IF(Table1[[#This Row],[rating_count]]&gt;1000, "More than 1000", "Fewer than 1000")</f>
        <v>More than 1000</v>
      </c>
      <c r="Q896" s="8">
        <f>IFERROR( VALUE(Table1[[#This Row],[rating]]) * VALUE((Table1[[#This Row],[rating_count]]/1000)), 0)</f>
        <v>109.03200000000001</v>
      </c>
      <c r="R896" s="6">
        <f>IFERROR( VALUE(Table1[[#This Row],[actual_price]]) * VALUE(Table1[[#This Row],[rating_count]]), 0)</f>
        <v>54491220</v>
      </c>
      <c r="S896" s="5" t="s">
        <v>483</v>
      </c>
      <c r="T896" s="5" t="s">
        <v>484</v>
      </c>
      <c r="U896" s="5" t="s">
        <v>485</v>
      </c>
      <c r="V896" s="5" t="s">
        <v>486</v>
      </c>
      <c r="W896" s="5" t="s">
        <v>487</v>
      </c>
      <c r="X896" s="5" t="s">
        <v>488</v>
      </c>
      <c r="Y896" s="5" t="s">
        <v>489</v>
      </c>
      <c r="Z896" s="5" t="s">
        <v>7469</v>
      </c>
    </row>
    <row r="897" spans="1:26" ht="15.75">
      <c r="A897" s="5" t="s">
        <v>7470</v>
      </c>
      <c r="B897" s="5" t="s">
        <v>7471</v>
      </c>
      <c r="C897" s="5" t="str">
        <f>LEFT(Table1[[#This Row],[product_name]], 27)</f>
        <v>Classmate Octane Colour Bur</v>
      </c>
      <c r="D897" s="5" t="s">
        <v>7472</v>
      </c>
      <c r="E897" s="5" t="str">
        <f>TRIM(LEFT(Table1[[#This Row],[category]], FIND("|", Table1[[#This Row],[category]]) - 1))</f>
        <v>Home&amp;Kitchen</v>
      </c>
      <c r="F897" s="5" t="str">
        <f>TRIM(MID(Table1[[#This Row],[category]], FIND("|", Table1[[#This Row],[category]]) + 1, FIND("|", Table1[[#This Row],[category]], FIND("|", Table1[[#This Row],[category]]) + 1) - FIND("|", Table1[[#This Row],[category]]) - 1))</f>
        <v>CraftMaterials</v>
      </c>
      <c r="G897" s="5" t="str">
        <f>TRIM(MID(Table1[[#This Row],[category]], FIND("|", Table1[[#This Row],[category]], FIND("|", Table1[[#This Row],[category]]) + 1) + 1, FIND("|", Table1[[#This Row],[category]], FIND("|", Table1[[#This Row],[category]], FIND("|", Table1[[#This Row],[category]]) + 1) + 1) - FIND("|", Table1[[#This Row],[category]], FIND("|", Table1[[#This Row],[category]]) + 1) - 1))</f>
        <v>DrawingMaterials</v>
      </c>
      <c r="H897" s="5">
        <v>90</v>
      </c>
      <c r="I897" s="6">
        <v>100</v>
      </c>
      <c r="J897" s="7">
        <v>0.1</v>
      </c>
      <c r="K897" s="7" t="str">
        <f>IF(Table1[[#This Row],[discount_percentage]]&gt;=50%, "YES", "NO")</f>
        <v>NO</v>
      </c>
      <c r="L897" s="7" t="str">
        <f>IF(Table1[[#This Row],[discount_percentage]]&lt;20%, "&lt;20%", IF(Table1[[#This Row],[discount_percentage]]&lt;=40%, "20%-40%", IF(Table1[[#This Row],[discount_percentage]]&lt;=60%, "41%-60%", IF(Table1[[#This Row],[discount_percentage]]&lt;=80%, "61%-80%", "&gt;80%"))))</f>
        <v>&lt;20%</v>
      </c>
      <c r="M897" s="7" t="str">
        <f>IF(Table1[[#This Row],[discounted_price]]&lt;200, "&lt;200", IF(Table1[[#This Row],[discounted_price]]&lt;=500, "200-500", "&gt;500"))</f>
        <v>&lt;200</v>
      </c>
      <c r="N897" s="5">
        <v>4.4000000000000004</v>
      </c>
      <c r="O897" s="8">
        <v>10718</v>
      </c>
      <c r="P897" s="9" t="str">
        <f>IF(Table1[[#This Row],[rating_count]]&gt;1000, "More than 1000", "Fewer than 1000")</f>
        <v>More than 1000</v>
      </c>
      <c r="Q897" s="8">
        <f>IFERROR( VALUE(Table1[[#This Row],[rating]]) * VALUE((Table1[[#This Row],[rating_count]]/1000)), 0)</f>
        <v>47.159200000000006</v>
      </c>
      <c r="R897" s="6">
        <f>IFERROR( VALUE(Table1[[#This Row],[actual_price]]) * VALUE(Table1[[#This Row],[rating_count]]), 0)</f>
        <v>1071800</v>
      </c>
      <c r="S897" s="5" t="s">
        <v>7473</v>
      </c>
      <c r="T897" s="5" t="s">
        <v>7474</v>
      </c>
      <c r="U897" s="5" t="s">
        <v>7475</v>
      </c>
      <c r="V897" s="5" t="s">
        <v>7476</v>
      </c>
      <c r="W897" s="5" t="s">
        <v>7477</v>
      </c>
      <c r="X897" s="5" t="s">
        <v>7478</v>
      </c>
      <c r="Y897" s="5" t="s">
        <v>7479</v>
      </c>
      <c r="Z897" s="5" t="s">
        <v>7480</v>
      </c>
    </row>
    <row r="898" spans="1:26" ht="15.75">
      <c r="A898" s="5" t="s">
        <v>7481</v>
      </c>
      <c r="B898" s="5" t="s">
        <v>7482</v>
      </c>
      <c r="C898" s="5" t="str">
        <f>LEFT(Table1[[#This Row],[product_name]], 27)</f>
        <v>Tukzer Stylus Pen, iPad Pen</v>
      </c>
      <c r="D898" s="5" t="s">
        <v>3867</v>
      </c>
      <c r="E898" s="5" t="str">
        <f>TRIM(LEFT(Table1[[#This Row],[category]], FIND("|", Table1[[#This Row],[category]]) - 1))</f>
        <v>Electronics</v>
      </c>
      <c r="F898" s="5" t="str">
        <f>TRIM(MID(Table1[[#This Row],[category]], FIND("|", Table1[[#This Row],[category]]) + 1, FIND("|", Table1[[#This Row],[category]], FIND("|", Table1[[#This Row],[category]]) + 1) - FIND("|", Table1[[#This Row],[category]]) - 1))</f>
        <v>Mobiles&amp;Accessories</v>
      </c>
      <c r="G898"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898" s="6">
        <v>2025</v>
      </c>
      <c r="I898" s="6">
        <v>5999</v>
      </c>
      <c r="J898" s="7">
        <v>0.66</v>
      </c>
      <c r="K898" s="7" t="str">
        <f>IF(Table1[[#This Row],[discount_percentage]]&gt;=50%, "YES", "NO")</f>
        <v>YES</v>
      </c>
      <c r="L898" s="7" t="str">
        <f>IF(Table1[[#This Row],[discount_percentage]]&lt;20%, "&lt;20%", IF(Table1[[#This Row],[discount_percentage]]&lt;=40%, "20%-40%", IF(Table1[[#This Row],[discount_percentage]]&lt;=60%, "41%-60%", IF(Table1[[#This Row],[discount_percentage]]&lt;=80%, "61%-80%", "&gt;80%"))))</f>
        <v>61%-80%</v>
      </c>
      <c r="M898" s="7" t="str">
        <f>IF(Table1[[#This Row],[discounted_price]]&lt;200, "&lt;200", IF(Table1[[#This Row],[discounted_price]]&lt;=500, "200-500", "&gt;500"))</f>
        <v>&gt;500</v>
      </c>
      <c r="N898" s="5">
        <v>4.2</v>
      </c>
      <c r="O898" s="8">
        <v>6233</v>
      </c>
      <c r="P898" s="9" t="str">
        <f>IF(Table1[[#This Row],[rating_count]]&gt;1000, "More than 1000", "Fewer than 1000")</f>
        <v>More than 1000</v>
      </c>
      <c r="Q898" s="8">
        <f>IFERROR( VALUE(Table1[[#This Row],[rating]]) * VALUE((Table1[[#This Row],[rating_count]]/1000)), 0)</f>
        <v>26.178599999999999</v>
      </c>
      <c r="R898" s="6">
        <f>IFERROR( VALUE(Table1[[#This Row],[actual_price]]) * VALUE(Table1[[#This Row],[rating_count]]), 0)</f>
        <v>37391767</v>
      </c>
      <c r="S898" s="5" t="s">
        <v>7483</v>
      </c>
      <c r="T898" s="5" t="s">
        <v>7484</v>
      </c>
      <c r="U898" s="5" t="s">
        <v>7485</v>
      </c>
      <c r="V898" s="5" t="s">
        <v>7486</v>
      </c>
      <c r="W898" s="5" t="s">
        <v>7487</v>
      </c>
      <c r="X898" s="5" t="s">
        <v>7488</v>
      </c>
      <c r="Y898" s="5" t="s">
        <v>7489</v>
      </c>
      <c r="Z898" s="5" t="s">
        <v>7490</v>
      </c>
    </row>
    <row r="899" spans="1:26" ht="15.75">
      <c r="A899" s="5" t="s">
        <v>7491</v>
      </c>
      <c r="B899" s="5" t="s">
        <v>7492</v>
      </c>
      <c r="C899" s="5" t="str">
        <f>LEFT(Table1[[#This Row],[product_name]], 27)</f>
        <v>Logitech G102 USB Light Syn</v>
      </c>
      <c r="D899" s="5" t="s">
        <v>5336</v>
      </c>
      <c r="E899" s="5" t="str">
        <f>TRIM(LEFT(Table1[[#This Row],[category]], FIND("|", Table1[[#This Row],[category]]) - 1))</f>
        <v>Computers&amp;Accessories</v>
      </c>
      <c r="F899" s="5" t="str">
        <f>TRIM(MID(Table1[[#This Row],[category]], FIND("|", Table1[[#This Row],[category]]) + 1, FIND("|", Table1[[#This Row],[category]], FIND("|", Table1[[#This Row],[category]]) + 1) - FIND("|", Table1[[#This Row],[category]]) - 1))</f>
        <v>Accessories&amp;Peripherals</v>
      </c>
      <c r="G899"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899" s="6">
        <v>1495</v>
      </c>
      <c r="I899" s="6">
        <v>1995</v>
      </c>
      <c r="J899" s="7">
        <v>0.25</v>
      </c>
      <c r="K899" s="7" t="str">
        <f>IF(Table1[[#This Row],[discount_percentage]]&gt;=50%, "YES", "NO")</f>
        <v>NO</v>
      </c>
      <c r="L899" s="7" t="str">
        <f>IF(Table1[[#This Row],[discount_percentage]]&lt;20%, "&lt;20%", IF(Table1[[#This Row],[discount_percentage]]&lt;=40%, "20%-40%", IF(Table1[[#This Row],[discount_percentage]]&lt;=60%, "41%-60%", IF(Table1[[#This Row],[discount_percentage]]&lt;=80%, "61%-80%", "&gt;80%"))))</f>
        <v>20%-40%</v>
      </c>
      <c r="M899" s="7" t="str">
        <f>IF(Table1[[#This Row],[discounted_price]]&lt;200, "&lt;200", IF(Table1[[#This Row],[discounted_price]]&lt;=500, "200-500", "&gt;500"))</f>
        <v>&gt;500</v>
      </c>
      <c r="N899" s="5">
        <v>4.5</v>
      </c>
      <c r="O899" s="8">
        <v>10541</v>
      </c>
      <c r="P899" s="9" t="str">
        <f>IF(Table1[[#This Row],[rating_count]]&gt;1000, "More than 1000", "Fewer than 1000")</f>
        <v>More than 1000</v>
      </c>
      <c r="Q899" s="8">
        <f>IFERROR( VALUE(Table1[[#This Row],[rating]]) * VALUE((Table1[[#This Row],[rating_count]]/1000)), 0)</f>
        <v>47.4345</v>
      </c>
      <c r="R899" s="6">
        <f>IFERROR( VALUE(Table1[[#This Row],[actual_price]]) * VALUE(Table1[[#This Row],[rating_count]]), 0)</f>
        <v>21029295</v>
      </c>
      <c r="S899" s="5" t="s">
        <v>7493</v>
      </c>
      <c r="T899" s="5" t="s">
        <v>7494</v>
      </c>
      <c r="U899" s="5" t="s">
        <v>7495</v>
      </c>
      <c r="V899" s="5" t="s">
        <v>7496</v>
      </c>
      <c r="W899" s="5" t="s">
        <v>7497</v>
      </c>
      <c r="X899" s="5" t="s">
        <v>7498</v>
      </c>
      <c r="Y899" s="5" t="s">
        <v>7499</v>
      </c>
      <c r="Z899" s="5" t="s">
        <v>7500</v>
      </c>
    </row>
    <row r="900" spans="1:26" ht="15.75">
      <c r="A900" s="5" t="s">
        <v>496</v>
      </c>
      <c r="B900" s="5" t="s">
        <v>497</v>
      </c>
      <c r="C900" s="5" t="str">
        <f>LEFT(Table1[[#This Row],[product_name]], 27)</f>
        <v>AmazonBasics New Release Ny</v>
      </c>
      <c r="D900" s="5" t="s">
        <v>18</v>
      </c>
      <c r="E900" s="5" t="str">
        <f>TRIM(LEFT(Table1[[#This Row],[category]], FIND("|", Table1[[#This Row],[category]]) - 1))</f>
        <v>Computers&amp;Accessories</v>
      </c>
      <c r="F900" s="5" t="str">
        <f>TRIM(MID(Table1[[#This Row],[category]], FIND("|", Table1[[#This Row],[category]]) + 1, FIND("|", Table1[[#This Row],[category]], FIND("|", Table1[[#This Row],[category]]) + 1) - FIND("|", Table1[[#This Row],[category]]) - 1))</f>
        <v>Accessories&amp;Peripherals</v>
      </c>
      <c r="G90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00" s="5">
        <v>799</v>
      </c>
      <c r="I900" s="6">
        <v>2100</v>
      </c>
      <c r="J900" s="7">
        <v>0.62</v>
      </c>
      <c r="K900" s="7" t="str">
        <f>IF(Table1[[#This Row],[discount_percentage]]&gt;=50%, "YES", "NO")</f>
        <v>YES</v>
      </c>
      <c r="L900" s="7" t="str">
        <f>IF(Table1[[#This Row],[discount_percentage]]&lt;20%, "&lt;20%", IF(Table1[[#This Row],[discount_percentage]]&lt;=40%, "20%-40%", IF(Table1[[#This Row],[discount_percentage]]&lt;=60%, "41%-60%", IF(Table1[[#This Row],[discount_percentage]]&lt;=80%, "61%-80%", "&gt;80%"))))</f>
        <v>61%-80%</v>
      </c>
      <c r="M900" s="7" t="str">
        <f>IF(Table1[[#This Row],[discounted_price]]&lt;200, "&lt;200", IF(Table1[[#This Row],[discounted_price]]&lt;=500, "200-500", "&gt;500"))</f>
        <v>&gt;500</v>
      </c>
      <c r="N900" s="5">
        <v>4.3</v>
      </c>
      <c r="O900" s="8">
        <v>8188</v>
      </c>
      <c r="P900" s="9" t="str">
        <f>IF(Table1[[#This Row],[rating_count]]&gt;1000, "More than 1000", "Fewer than 1000")</f>
        <v>More than 1000</v>
      </c>
      <c r="Q900" s="8">
        <f>IFERROR( VALUE(Table1[[#This Row],[rating]]) * VALUE((Table1[[#This Row],[rating_count]]/1000)), 0)</f>
        <v>35.208400000000005</v>
      </c>
      <c r="R900" s="6">
        <f>IFERROR( VALUE(Table1[[#This Row],[actual_price]]) * VALUE(Table1[[#This Row],[rating_count]]), 0)</f>
        <v>17194800</v>
      </c>
      <c r="S900" s="5" t="s">
        <v>498</v>
      </c>
      <c r="T900" s="5" t="s">
        <v>499</v>
      </c>
      <c r="U900" s="5" t="s">
        <v>500</v>
      </c>
      <c r="V900" s="5" t="s">
        <v>501</v>
      </c>
      <c r="W900" s="5" t="s">
        <v>502</v>
      </c>
      <c r="X900" s="5" t="s">
        <v>503</v>
      </c>
      <c r="Y900" s="5" t="s">
        <v>7501</v>
      </c>
      <c r="Z900" s="5" t="s">
        <v>7502</v>
      </c>
    </row>
    <row r="901" spans="1:26" ht="15.75">
      <c r="A901" s="5" t="s">
        <v>7503</v>
      </c>
      <c r="B901" s="5" t="s">
        <v>7504</v>
      </c>
      <c r="C901" s="5" t="str">
        <f>LEFT(Table1[[#This Row],[product_name]], 27)</f>
        <v>Zebronics ZEB-VITA Wireless</v>
      </c>
      <c r="D901" s="5" t="s">
        <v>5515</v>
      </c>
      <c r="E901" s="5" t="str">
        <f>TRIM(LEFT(Table1[[#This Row],[category]], FIND("|", Table1[[#This Row],[category]]) - 1))</f>
        <v>Electronics</v>
      </c>
      <c r="F901" s="5" t="str">
        <f>TRIM(MID(Table1[[#This Row],[category]], FIND("|", Table1[[#This Row],[category]]) + 1, FIND("|", Table1[[#This Row],[category]], FIND("|", Table1[[#This Row],[category]]) + 1) - FIND("|", Table1[[#This Row],[category]]) - 1))</f>
        <v>HomeAudio</v>
      </c>
      <c r="G901" s="5" t="str">
        <f>TRIM(MID(Table1[[#This Row],[category]], FIND("|", Table1[[#This Row],[category]], FIND("|", Table1[[#This Row],[category]]) + 1) + 1, FIND("|", Table1[[#This Row],[category]], FIND("|", Table1[[#This Row],[category]], FIND("|", Table1[[#This Row],[category]]) + 1) + 1) - FIND("|", Table1[[#This Row],[category]], FIND("|", Table1[[#This Row],[category]]) + 1) - 1))</f>
        <v>Speakers</v>
      </c>
      <c r="H901" s="5">
        <v>899</v>
      </c>
      <c r="I901" s="6">
        <v>1199</v>
      </c>
      <c r="J901" s="7">
        <v>0.25</v>
      </c>
      <c r="K901" s="7" t="str">
        <f>IF(Table1[[#This Row],[discount_percentage]]&gt;=50%, "YES", "NO")</f>
        <v>NO</v>
      </c>
      <c r="L901" s="7" t="str">
        <f>IF(Table1[[#This Row],[discount_percentage]]&lt;20%, "&lt;20%", IF(Table1[[#This Row],[discount_percentage]]&lt;=40%, "20%-40%", IF(Table1[[#This Row],[discount_percentage]]&lt;=60%, "41%-60%", IF(Table1[[#This Row],[discount_percentage]]&lt;=80%, "61%-80%", "&gt;80%"))))</f>
        <v>20%-40%</v>
      </c>
      <c r="M901" s="7" t="str">
        <f>IF(Table1[[#This Row],[discounted_price]]&lt;200, "&lt;200", IF(Table1[[#This Row],[discounted_price]]&lt;=500, "200-500", "&gt;500"))</f>
        <v>&gt;500</v>
      </c>
      <c r="N901" s="5">
        <v>3.8</v>
      </c>
      <c r="O901" s="8">
        <v>10751</v>
      </c>
      <c r="P901" s="9" t="str">
        <f>IF(Table1[[#This Row],[rating_count]]&gt;1000, "More than 1000", "Fewer than 1000")</f>
        <v>More than 1000</v>
      </c>
      <c r="Q901" s="8">
        <f>IFERROR( VALUE(Table1[[#This Row],[rating]]) * VALUE((Table1[[#This Row],[rating_count]]/1000)), 0)</f>
        <v>40.853799999999993</v>
      </c>
      <c r="R901" s="6">
        <f>IFERROR( VALUE(Table1[[#This Row],[actual_price]]) * VALUE(Table1[[#This Row],[rating_count]]), 0)</f>
        <v>12890449</v>
      </c>
      <c r="S901" s="5" t="s">
        <v>7505</v>
      </c>
      <c r="T901" s="5" t="s">
        <v>7506</v>
      </c>
      <c r="U901" s="5" t="s">
        <v>7507</v>
      </c>
      <c r="V901" s="5" t="s">
        <v>7508</v>
      </c>
      <c r="W901" s="5" t="s">
        <v>7509</v>
      </c>
      <c r="X901" s="5" t="s">
        <v>7510</v>
      </c>
      <c r="Y901" s="5" t="s">
        <v>7511</v>
      </c>
      <c r="Z901" s="5" t="s">
        <v>7512</v>
      </c>
    </row>
    <row r="902" spans="1:26" ht="15.75">
      <c r="A902" s="5" t="s">
        <v>7513</v>
      </c>
      <c r="B902" s="5" t="s">
        <v>7514</v>
      </c>
      <c r="C902" s="5" t="str">
        <f>LEFT(Table1[[#This Row],[product_name]], 27)</f>
        <v xml:space="preserve">Lapster USB 3.0 sata Cable </v>
      </c>
      <c r="D902" s="5" t="s">
        <v>7515</v>
      </c>
      <c r="E902" s="5" t="str">
        <f>TRIM(LEFT(Table1[[#This Row],[category]], FIND("|", Table1[[#This Row],[category]]) - 1))</f>
        <v>Computers&amp;Accessories</v>
      </c>
      <c r="F902" s="5" t="str">
        <f>TRIM(MID(Table1[[#This Row],[category]], FIND("|", Table1[[#This Row],[category]]) + 1, FIND("|", Table1[[#This Row],[category]], FIND("|", Table1[[#This Row],[category]]) + 1) - FIND("|", Table1[[#This Row],[category]]) - 1))</f>
        <v>Accessories&amp;Peripherals</v>
      </c>
      <c r="G90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02" s="5">
        <v>349</v>
      </c>
      <c r="I902" s="6">
        <v>999</v>
      </c>
      <c r="J902" s="7">
        <v>0.65</v>
      </c>
      <c r="K902" s="7" t="str">
        <f>IF(Table1[[#This Row],[discount_percentage]]&gt;=50%, "YES", "NO")</f>
        <v>YES</v>
      </c>
      <c r="L902" s="7" t="str">
        <f>IF(Table1[[#This Row],[discount_percentage]]&lt;20%, "&lt;20%", IF(Table1[[#This Row],[discount_percentage]]&lt;=40%, "20%-40%", IF(Table1[[#This Row],[discount_percentage]]&lt;=60%, "41%-60%", IF(Table1[[#This Row],[discount_percentage]]&lt;=80%, "61%-80%", "&gt;80%"))))</f>
        <v>61%-80%</v>
      </c>
      <c r="M902" s="7" t="str">
        <f>IF(Table1[[#This Row],[discounted_price]]&lt;200, "&lt;200", IF(Table1[[#This Row],[discounted_price]]&lt;=500, "200-500", "&gt;500"))</f>
        <v>200-500</v>
      </c>
      <c r="N902" s="5">
        <v>3.9</v>
      </c>
      <c r="O902" s="8">
        <v>817</v>
      </c>
      <c r="P902" s="9" t="str">
        <f>IF(Table1[[#This Row],[rating_count]]&gt;1000, "More than 1000", "Fewer than 1000")</f>
        <v>Fewer than 1000</v>
      </c>
      <c r="Q902" s="8">
        <f>IFERROR( VALUE(Table1[[#This Row],[rating]]) * VALUE((Table1[[#This Row],[rating_count]]/1000)), 0)</f>
        <v>3.1862999999999997</v>
      </c>
      <c r="R902" s="6">
        <f>IFERROR( VALUE(Table1[[#This Row],[actual_price]]) * VALUE(Table1[[#This Row],[rating_count]]), 0)</f>
        <v>816183</v>
      </c>
      <c r="S902" s="5" t="s">
        <v>7516</v>
      </c>
      <c r="T902" s="5" t="s">
        <v>7517</v>
      </c>
      <c r="U902" s="5" t="s">
        <v>7518</v>
      </c>
      <c r="V902" s="5" t="s">
        <v>7519</v>
      </c>
      <c r="W902" s="5" t="s">
        <v>7520</v>
      </c>
      <c r="X902" s="5" t="s">
        <v>7521</v>
      </c>
      <c r="Y902" s="5" t="s">
        <v>7522</v>
      </c>
      <c r="Z902" s="5" t="s">
        <v>7523</v>
      </c>
    </row>
    <row r="903" spans="1:26" ht="15.75">
      <c r="A903" s="5" t="s">
        <v>7524</v>
      </c>
      <c r="B903" s="5" t="s">
        <v>7525</v>
      </c>
      <c r="C903" s="5" t="str">
        <f>LEFT(Table1[[#This Row],[product_name]], 27)</f>
        <v>URBN 10000 mAh Lithium Powe</v>
      </c>
      <c r="D903" s="5" t="s">
        <v>2979</v>
      </c>
      <c r="E903" s="5" t="str">
        <f>TRIM(LEFT(Table1[[#This Row],[category]], FIND("|", Table1[[#This Row],[category]]) - 1))</f>
        <v>Electronics</v>
      </c>
      <c r="F903" s="5" t="str">
        <f>TRIM(MID(Table1[[#This Row],[category]], FIND("|", Table1[[#This Row],[category]]) + 1, FIND("|", Table1[[#This Row],[category]], FIND("|", Table1[[#This Row],[category]]) + 1) - FIND("|", Table1[[#This Row],[category]]) - 1))</f>
        <v>Mobiles&amp;Accessories</v>
      </c>
      <c r="G90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903" s="5">
        <v>900</v>
      </c>
      <c r="I903" s="6">
        <v>2499</v>
      </c>
      <c r="J903" s="7">
        <v>0.64</v>
      </c>
      <c r="K903" s="7" t="str">
        <f>IF(Table1[[#This Row],[discount_percentage]]&gt;=50%, "YES", "NO")</f>
        <v>YES</v>
      </c>
      <c r="L903" s="7" t="str">
        <f>IF(Table1[[#This Row],[discount_percentage]]&lt;20%, "&lt;20%", IF(Table1[[#This Row],[discount_percentage]]&lt;=40%, "20%-40%", IF(Table1[[#This Row],[discount_percentage]]&lt;=60%, "41%-60%", IF(Table1[[#This Row],[discount_percentage]]&lt;=80%, "61%-80%", "&gt;80%"))))</f>
        <v>61%-80%</v>
      </c>
      <c r="M903" s="7" t="str">
        <f>IF(Table1[[#This Row],[discounted_price]]&lt;200, "&lt;200", IF(Table1[[#This Row],[discounted_price]]&lt;=500, "200-500", "&gt;500"))</f>
        <v>&gt;500</v>
      </c>
      <c r="N903" s="5">
        <v>4</v>
      </c>
      <c r="O903" s="8">
        <v>36384</v>
      </c>
      <c r="P903" s="9" t="str">
        <f>IF(Table1[[#This Row],[rating_count]]&gt;1000, "More than 1000", "Fewer than 1000")</f>
        <v>More than 1000</v>
      </c>
      <c r="Q903" s="8">
        <f>IFERROR( VALUE(Table1[[#This Row],[rating]]) * VALUE((Table1[[#This Row],[rating_count]]/1000)), 0)</f>
        <v>145.536</v>
      </c>
      <c r="R903" s="6">
        <f>IFERROR( VALUE(Table1[[#This Row],[actual_price]]) * VALUE(Table1[[#This Row],[rating_count]]), 0)</f>
        <v>90923616</v>
      </c>
      <c r="S903" s="5" t="s">
        <v>7526</v>
      </c>
      <c r="T903" s="5" t="s">
        <v>4564</v>
      </c>
      <c r="U903" s="5" t="s">
        <v>4565</v>
      </c>
      <c r="V903" s="5" t="s">
        <v>4566</v>
      </c>
      <c r="W903" s="5" t="s">
        <v>4567</v>
      </c>
      <c r="X903" s="5" t="s">
        <v>4568</v>
      </c>
      <c r="Y903" s="5" t="s">
        <v>7527</v>
      </c>
      <c r="Z903" s="5" t="s">
        <v>7528</v>
      </c>
    </row>
    <row r="904" spans="1:26" ht="15.75">
      <c r="A904" s="5" t="s">
        <v>7529</v>
      </c>
      <c r="B904" s="5" t="s">
        <v>7530</v>
      </c>
      <c r="C904" s="5" t="str">
        <f>LEFT(Table1[[#This Row],[product_name]], 27)</f>
        <v>Qubo Smart Cam 360 from Her</v>
      </c>
      <c r="D904" s="5" t="s">
        <v>5904</v>
      </c>
      <c r="E904" s="5" t="str">
        <f>TRIM(LEFT(Table1[[#This Row],[category]], FIND("|", Table1[[#This Row],[category]]) - 1))</f>
        <v>Electronics</v>
      </c>
      <c r="F904" s="5" t="str">
        <f>TRIM(MID(Table1[[#This Row],[category]], FIND("|", Table1[[#This Row],[category]]) + 1, FIND("|", Table1[[#This Row],[category]], FIND("|", Table1[[#This Row],[category]]) + 1) - FIND("|", Table1[[#This Row],[category]]) - 1))</f>
        <v>Cameras&amp;Photography</v>
      </c>
      <c r="G904" s="5" t="str">
        <f>TRIM(MID(Table1[[#This Row],[category]], FIND("|", Table1[[#This Row],[category]], FIND("|", Table1[[#This Row],[category]]) + 1) + 1, FIND("|", Table1[[#This Row],[category]], FIND("|", Table1[[#This Row],[category]], FIND("|", Table1[[#This Row],[category]]) + 1) + 1) - FIND("|", Table1[[#This Row],[category]], FIND("|", Table1[[#This Row],[category]]) + 1) - 1))</f>
        <v>SecurityCameras</v>
      </c>
      <c r="H904" s="6">
        <v>2490</v>
      </c>
      <c r="I904" s="6">
        <v>3990</v>
      </c>
      <c r="J904" s="7">
        <v>0.38</v>
      </c>
      <c r="K904" s="7" t="str">
        <f>IF(Table1[[#This Row],[discount_percentage]]&gt;=50%, "YES", "NO")</f>
        <v>NO</v>
      </c>
      <c r="L904" s="7" t="str">
        <f>IF(Table1[[#This Row],[discount_percentage]]&lt;20%, "&lt;20%", IF(Table1[[#This Row],[discount_percentage]]&lt;=40%, "20%-40%", IF(Table1[[#This Row],[discount_percentage]]&lt;=60%, "41%-60%", IF(Table1[[#This Row],[discount_percentage]]&lt;=80%, "61%-80%", "&gt;80%"))))</f>
        <v>20%-40%</v>
      </c>
      <c r="M904" s="7" t="str">
        <f>IF(Table1[[#This Row],[discounted_price]]&lt;200, "&lt;200", IF(Table1[[#This Row],[discounted_price]]&lt;=500, "200-500", "&gt;500"))</f>
        <v>&gt;500</v>
      </c>
      <c r="N904" s="5">
        <v>4.0999999999999996</v>
      </c>
      <c r="O904" s="8">
        <v>3606</v>
      </c>
      <c r="P904" s="9" t="str">
        <f>IF(Table1[[#This Row],[rating_count]]&gt;1000, "More than 1000", "Fewer than 1000")</f>
        <v>More than 1000</v>
      </c>
      <c r="Q904" s="8">
        <f>IFERROR( VALUE(Table1[[#This Row],[rating]]) * VALUE((Table1[[#This Row],[rating_count]]/1000)), 0)</f>
        <v>14.784599999999998</v>
      </c>
      <c r="R904" s="6">
        <f>IFERROR( VALUE(Table1[[#This Row],[actual_price]]) * VALUE(Table1[[#This Row],[rating_count]]), 0)</f>
        <v>14387940</v>
      </c>
      <c r="S904" s="5" t="s">
        <v>7531</v>
      </c>
      <c r="T904" s="5" t="s">
        <v>7532</v>
      </c>
      <c r="U904" s="5" t="s">
        <v>7533</v>
      </c>
      <c r="V904" s="5" t="s">
        <v>7534</v>
      </c>
      <c r="W904" s="5" t="s">
        <v>7535</v>
      </c>
      <c r="X904" s="5" t="s">
        <v>7536</v>
      </c>
      <c r="Y904" s="5" t="s">
        <v>7537</v>
      </c>
      <c r="Z904" s="5" t="s">
        <v>7538</v>
      </c>
    </row>
    <row r="905" spans="1:26" ht="15.75">
      <c r="A905" s="5" t="s">
        <v>7539</v>
      </c>
      <c r="B905" s="5" t="s">
        <v>7540</v>
      </c>
      <c r="C905" s="5" t="str">
        <f>LEFT(Table1[[#This Row],[product_name]], 27)</f>
        <v xml:space="preserve">Duracell CR2025 3V Lithium </v>
      </c>
      <c r="D905" s="5" t="s">
        <v>5531</v>
      </c>
      <c r="E905" s="5" t="str">
        <f>TRIM(LEFT(Table1[[#This Row],[category]], FIND("|", Table1[[#This Row],[category]]) - 1))</f>
        <v>Electronics</v>
      </c>
      <c r="F905" s="5" t="e">
        <f>TRIM(MID(Table1[[#This Row],[category]], FIND("|", Table1[[#This Row],[category]]) + 1, FIND("|", Table1[[#This Row],[category]], FIND("|", Table1[[#This Row],[category]]) + 1) - FIND("|", Table1[[#This Row],[category]]) - 1))</f>
        <v>#VALUE!</v>
      </c>
      <c r="G905" s="5" t="e">
        <f>TRIM(MID(Table1[[#This Row],[category]], FIND("|", Table1[[#This Row],[category]], FIND("|", Table1[[#This Row],[category]]) + 1) + 1, FIND("|", Table1[[#This Row],[category]], FIND("|", Table1[[#This Row],[category]], FIND("|", Table1[[#This Row],[category]]) + 1) + 1) - FIND("|", Table1[[#This Row],[category]], FIND("|", Table1[[#This Row],[category]]) + 1) - 1))</f>
        <v>#VALUE!</v>
      </c>
      <c r="H905" s="5">
        <v>116</v>
      </c>
      <c r="I905" s="6">
        <v>200</v>
      </c>
      <c r="J905" s="7">
        <v>0.42</v>
      </c>
      <c r="K905" s="7" t="str">
        <f>IF(Table1[[#This Row],[discount_percentage]]&gt;=50%, "YES", "NO")</f>
        <v>NO</v>
      </c>
      <c r="L905" s="7" t="str">
        <f>IF(Table1[[#This Row],[discount_percentage]]&lt;20%, "&lt;20%", IF(Table1[[#This Row],[discount_percentage]]&lt;=40%, "20%-40%", IF(Table1[[#This Row],[discount_percentage]]&lt;=60%, "41%-60%", IF(Table1[[#This Row],[discount_percentage]]&lt;=80%, "61%-80%", "&gt;80%"))))</f>
        <v>41%-60%</v>
      </c>
      <c r="M905" s="7" t="str">
        <f>IF(Table1[[#This Row],[discounted_price]]&lt;200, "&lt;200", IF(Table1[[#This Row],[discounted_price]]&lt;=500, "200-500", "&gt;500"))</f>
        <v>&lt;200</v>
      </c>
      <c r="N905" s="5">
        <v>4.4000000000000004</v>
      </c>
      <c r="O905" s="8">
        <v>357</v>
      </c>
      <c r="P905" s="9" t="str">
        <f>IF(Table1[[#This Row],[rating_count]]&gt;1000, "More than 1000", "Fewer than 1000")</f>
        <v>Fewer than 1000</v>
      </c>
      <c r="Q905" s="8">
        <f>IFERROR( VALUE(Table1[[#This Row],[rating]]) * VALUE((Table1[[#This Row],[rating_count]]/1000)), 0)</f>
        <v>1.5708</v>
      </c>
      <c r="R905" s="6">
        <f>IFERROR( VALUE(Table1[[#This Row],[actual_price]]) * VALUE(Table1[[#This Row],[rating_count]]), 0)</f>
        <v>71400</v>
      </c>
      <c r="S905" s="5" t="s">
        <v>7541</v>
      </c>
      <c r="T905" s="5" t="s">
        <v>7542</v>
      </c>
      <c r="U905" s="5" t="s">
        <v>7543</v>
      </c>
      <c r="V905" s="5" t="s">
        <v>7544</v>
      </c>
      <c r="W905" s="5" t="s">
        <v>7545</v>
      </c>
      <c r="X905" s="5" t="s">
        <v>7546</v>
      </c>
      <c r="Y905" s="5" t="s">
        <v>7547</v>
      </c>
      <c r="Z905" s="5" t="s">
        <v>7548</v>
      </c>
    </row>
    <row r="906" spans="1:26" ht="15.75">
      <c r="A906" s="5" t="s">
        <v>7549</v>
      </c>
      <c r="B906" s="5" t="s">
        <v>7550</v>
      </c>
      <c r="C906" s="5" t="str">
        <f>LEFT(Table1[[#This Row],[product_name]], 27)</f>
        <v>Camel Fabrica Acrylic Ultra</v>
      </c>
      <c r="D906" s="5" t="s">
        <v>5347</v>
      </c>
      <c r="E906" s="5" t="str">
        <f>TRIM(LEFT(Table1[[#This Row],[category]], FIND("|", Table1[[#This Row],[category]]) - 1))</f>
        <v>Home&amp;Kitchen</v>
      </c>
      <c r="F906" s="5" t="str">
        <f>TRIM(MID(Table1[[#This Row],[category]], FIND("|", Table1[[#This Row],[category]]) + 1, FIND("|", Table1[[#This Row],[category]], FIND("|", Table1[[#This Row],[category]]) + 1) - FIND("|", Table1[[#This Row],[category]]) - 1))</f>
        <v>CraftMaterials</v>
      </c>
      <c r="G906" s="5" t="str">
        <f>TRIM(MID(Table1[[#This Row],[category]], FIND("|", Table1[[#This Row],[category]], FIND("|", Table1[[#This Row],[category]]) + 1) + 1, FIND("|", Table1[[#This Row],[category]], FIND("|", Table1[[#This Row],[category]], FIND("|", Table1[[#This Row],[category]]) + 1) + 1) - FIND("|", Table1[[#This Row],[category]], FIND("|", Table1[[#This Row],[category]]) + 1) - 1))</f>
        <v>PaintingMaterials</v>
      </c>
      <c r="H906" s="5">
        <v>200</v>
      </c>
      <c r="I906" s="6">
        <v>230</v>
      </c>
      <c r="J906" s="7">
        <v>0.13</v>
      </c>
      <c r="K906" s="7" t="str">
        <f>IF(Table1[[#This Row],[discount_percentage]]&gt;=50%, "YES", "NO")</f>
        <v>NO</v>
      </c>
      <c r="L906" s="7" t="str">
        <f>IF(Table1[[#This Row],[discount_percentage]]&lt;20%, "&lt;20%", IF(Table1[[#This Row],[discount_percentage]]&lt;=40%, "20%-40%", IF(Table1[[#This Row],[discount_percentage]]&lt;=60%, "41%-60%", IF(Table1[[#This Row],[discount_percentage]]&lt;=80%, "61%-80%", "&gt;80%"))))</f>
        <v>&lt;20%</v>
      </c>
      <c r="M906" s="7" t="str">
        <f>IF(Table1[[#This Row],[discounted_price]]&lt;200, "&lt;200", IF(Table1[[#This Row],[discounted_price]]&lt;=500, "200-500", "&gt;500"))</f>
        <v>200-500</v>
      </c>
      <c r="N906" s="5">
        <v>4.4000000000000004</v>
      </c>
      <c r="O906" s="8">
        <v>10170</v>
      </c>
      <c r="P906" s="9" t="str">
        <f>IF(Table1[[#This Row],[rating_count]]&gt;1000, "More than 1000", "Fewer than 1000")</f>
        <v>More than 1000</v>
      </c>
      <c r="Q906" s="8">
        <f>IFERROR( VALUE(Table1[[#This Row],[rating]]) * VALUE((Table1[[#This Row],[rating_count]]/1000)), 0)</f>
        <v>44.748000000000005</v>
      </c>
      <c r="R906" s="6">
        <f>IFERROR( VALUE(Table1[[#This Row],[actual_price]]) * VALUE(Table1[[#This Row],[rating_count]]), 0)</f>
        <v>2339100</v>
      </c>
      <c r="S906" s="5" t="s">
        <v>7551</v>
      </c>
      <c r="T906" s="5" t="s">
        <v>7552</v>
      </c>
      <c r="U906" s="5" t="s">
        <v>7553</v>
      </c>
      <c r="V906" s="5" t="s">
        <v>7554</v>
      </c>
      <c r="W906" s="5" t="s">
        <v>7555</v>
      </c>
      <c r="X906" s="5" t="s">
        <v>7556</v>
      </c>
      <c r="Y906" s="5" t="s">
        <v>7557</v>
      </c>
      <c r="Z906" s="5" t="s">
        <v>7558</v>
      </c>
    </row>
    <row r="907" spans="1:26" ht="15.75">
      <c r="A907" s="5" t="s">
        <v>7559</v>
      </c>
      <c r="B907" s="5" t="s">
        <v>7560</v>
      </c>
      <c r="C907" s="5" t="str">
        <f>LEFT(Table1[[#This Row],[product_name]], 27)</f>
        <v>Lenovo GX20L29764 65W Lapto</v>
      </c>
      <c r="D907" s="5" t="s">
        <v>6908</v>
      </c>
      <c r="E907" s="5" t="str">
        <f>TRIM(LEFT(Table1[[#This Row],[category]], FIND("|", Table1[[#This Row],[category]]) - 1))</f>
        <v>Computers&amp;Accessories</v>
      </c>
      <c r="F907" s="5" t="str">
        <f>TRIM(MID(Table1[[#This Row],[category]], FIND("|", Table1[[#This Row],[category]]) + 1, FIND("|", Table1[[#This Row],[category]], FIND("|", Table1[[#This Row],[category]]) + 1) - FIND("|", Table1[[#This Row],[category]]) - 1))</f>
        <v>Accessories&amp;Peripherals</v>
      </c>
      <c r="G907"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07" s="6">
        <v>1249</v>
      </c>
      <c r="I907" s="6">
        <v>2796</v>
      </c>
      <c r="J907" s="7">
        <v>0.55000000000000004</v>
      </c>
      <c r="K907" s="7" t="str">
        <f>IF(Table1[[#This Row],[discount_percentage]]&gt;=50%, "YES", "NO")</f>
        <v>YES</v>
      </c>
      <c r="L907" s="7" t="str">
        <f>IF(Table1[[#This Row],[discount_percentage]]&lt;20%, "&lt;20%", IF(Table1[[#This Row],[discount_percentage]]&lt;=40%, "20%-40%", IF(Table1[[#This Row],[discount_percentage]]&lt;=60%, "41%-60%", IF(Table1[[#This Row],[discount_percentage]]&lt;=80%, "61%-80%", "&gt;80%"))))</f>
        <v>41%-60%</v>
      </c>
      <c r="M907" s="7" t="str">
        <f>IF(Table1[[#This Row],[discounted_price]]&lt;200, "&lt;200", IF(Table1[[#This Row],[discounted_price]]&lt;=500, "200-500", "&gt;500"))</f>
        <v>&gt;500</v>
      </c>
      <c r="N907" s="5">
        <v>4.4000000000000004</v>
      </c>
      <c r="O907" s="8">
        <v>4598</v>
      </c>
      <c r="P907" s="9" t="str">
        <f>IF(Table1[[#This Row],[rating_count]]&gt;1000, "More than 1000", "Fewer than 1000")</f>
        <v>More than 1000</v>
      </c>
      <c r="Q907" s="8">
        <f>IFERROR( VALUE(Table1[[#This Row],[rating]]) * VALUE((Table1[[#This Row],[rating_count]]/1000)), 0)</f>
        <v>20.231200000000001</v>
      </c>
      <c r="R907" s="6">
        <f>IFERROR( VALUE(Table1[[#This Row],[actual_price]]) * VALUE(Table1[[#This Row],[rating_count]]), 0)</f>
        <v>12856008</v>
      </c>
      <c r="S907" s="5" t="s">
        <v>7561</v>
      </c>
      <c r="T907" s="5" t="s">
        <v>7562</v>
      </c>
      <c r="U907" s="5" t="s">
        <v>7563</v>
      </c>
      <c r="V907" s="5" t="s">
        <v>7564</v>
      </c>
      <c r="W907" s="5" t="s">
        <v>7565</v>
      </c>
      <c r="X907" s="5" t="s">
        <v>7566</v>
      </c>
      <c r="Y907" s="5" t="s">
        <v>7567</v>
      </c>
      <c r="Z907" s="5" t="s">
        <v>7568</v>
      </c>
    </row>
    <row r="908" spans="1:26" ht="15.75">
      <c r="A908" s="5" t="s">
        <v>7569</v>
      </c>
      <c r="B908" s="5" t="s">
        <v>7570</v>
      </c>
      <c r="C908" s="5" t="str">
        <f>LEFT(Table1[[#This Row],[product_name]], 27)</f>
        <v xml:space="preserve">Hp Wired On Ear Headphones </v>
      </c>
      <c r="D908" s="5" t="s">
        <v>7571</v>
      </c>
      <c r="E908" s="5" t="str">
        <f>TRIM(LEFT(Table1[[#This Row],[category]], FIND("|", Table1[[#This Row],[category]]) - 1))</f>
        <v>Computers&amp;Accessories</v>
      </c>
      <c r="F908" s="5" t="str">
        <f>TRIM(MID(Table1[[#This Row],[category]], FIND("|", Table1[[#This Row],[category]]) + 1, FIND("|", Table1[[#This Row],[category]], FIND("|", Table1[[#This Row],[category]]) + 1) - FIND("|", Table1[[#This Row],[category]]) - 1))</f>
        <v>Accessories&amp;Peripherals</v>
      </c>
      <c r="G908"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908" s="5">
        <v>649</v>
      </c>
      <c r="I908" s="6">
        <v>999</v>
      </c>
      <c r="J908" s="7">
        <v>0.35</v>
      </c>
      <c r="K908" s="7" t="str">
        <f>IF(Table1[[#This Row],[discount_percentage]]&gt;=50%, "YES", "NO")</f>
        <v>NO</v>
      </c>
      <c r="L908" s="7" t="str">
        <f>IF(Table1[[#This Row],[discount_percentage]]&lt;20%, "&lt;20%", IF(Table1[[#This Row],[discount_percentage]]&lt;=40%, "20%-40%", IF(Table1[[#This Row],[discount_percentage]]&lt;=60%, "41%-60%", IF(Table1[[#This Row],[discount_percentage]]&lt;=80%, "61%-80%", "&gt;80%"))))</f>
        <v>20%-40%</v>
      </c>
      <c r="M908" s="7" t="str">
        <f>IF(Table1[[#This Row],[discounted_price]]&lt;200, "&lt;200", IF(Table1[[#This Row],[discounted_price]]&lt;=500, "200-500", "&gt;500"))</f>
        <v>&gt;500</v>
      </c>
      <c r="N908" s="5">
        <v>3.5</v>
      </c>
      <c r="O908" s="8">
        <v>7222</v>
      </c>
      <c r="P908" s="9" t="str">
        <f>IF(Table1[[#This Row],[rating_count]]&gt;1000, "More than 1000", "Fewer than 1000")</f>
        <v>More than 1000</v>
      </c>
      <c r="Q908" s="8">
        <f>IFERROR( VALUE(Table1[[#This Row],[rating]]) * VALUE((Table1[[#This Row],[rating_count]]/1000)), 0)</f>
        <v>25.277000000000001</v>
      </c>
      <c r="R908" s="6">
        <f>IFERROR( VALUE(Table1[[#This Row],[actual_price]]) * VALUE(Table1[[#This Row],[rating_count]]), 0)</f>
        <v>7214778</v>
      </c>
      <c r="S908" s="5" t="s">
        <v>7572</v>
      </c>
      <c r="T908" s="5" t="s">
        <v>7573</v>
      </c>
      <c r="U908" s="5" t="s">
        <v>7574</v>
      </c>
      <c r="V908" s="5" t="s">
        <v>7575</v>
      </c>
      <c r="W908" s="5" t="s">
        <v>7576</v>
      </c>
      <c r="X908" s="5" t="s">
        <v>7577</v>
      </c>
      <c r="Y908" s="5" t="s">
        <v>7578</v>
      </c>
      <c r="Z908" s="5" t="s">
        <v>7579</v>
      </c>
    </row>
    <row r="909" spans="1:26" ht="15.75">
      <c r="A909" s="5" t="s">
        <v>7580</v>
      </c>
      <c r="B909" s="5" t="s">
        <v>7581</v>
      </c>
      <c r="C909" s="5" t="str">
        <f>LEFT(Table1[[#This Row],[product_name]], 27)</f>
        <v>Redragon K617 Fizz 60% Wire</v>
      </c>
      <c r="D909" s="5" t="s">
        <v>7582</v>
      </c>
      <c r="E909" s="5" t="str">
        <f>TRIM(LEFT(Table1[[#This Row],[category]], FIND("|", Table1[[#This Row],[category]]) - 1))</f>
        <v>Computers&amp;Accessories</v>
      </c>
      <c r="F909" s="5" t="str">
        <f>TRIM(MID(Table1[[#This Row],[category]], FIND("|", Table1[[#This Row],[category]]) + 1, FIND("|", Table1[[#This Row],[category]], FIND("|", Table1[[#This Row],[category]]) + 1) - FIND("|", Table1[[#This Row],[category]]) - 1))</f>
        <v>Accessories&amp;Peripherals</v>
      </c>
      <c r="G909"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09" s="6">
        <v>2649</v>
      </c>
      <c r="I909" s="6">
        <v>3499</v>
      </c>
      <c r="J909" s="7">
        <v>0.24</v>
      </c>
      <c r="K909" s="7" t="str">
        <f>IF(Table1[[#This Row],[discount_percentage]]&gt;=50%, "YES", "NO")</f>
        <v>NO</v>
      </c>
      <c r="L909" s="7" t="str">
        <f>IF(Table1[[#This Row],[discount_percentage]]&lt;20%, "&lt;20%", IF(Table1[[#This Row],[discount_percentage]]&lt;=40%, "20%-40%", IF(Table1[[#This Row],[discount_percentage]]&lt;=60%, "41%-60%", IF(Table1[[#This Row],[discount_percentage]]&lt;=80%, "61%-80%", "&gt;80%"))))</f>
        <v>20%-40%</v>
      </c>
      <c r="M909" s="7" t="str">
        <f>IF(Table1[[#This Row],[discounted_price]]&lt;200, "&lt;200", IF(Table1[[#This Row],[discounted_price]]&lt;=500, "200-500", "&gt;500"))</f>
        <v>&gt;500</v>
      </c>
      <c r="N909" s="5">
        <v>4.5</v>
      </c>
      <c r="O909" s="8">
        <v>1271</v>
      </c>
      <c r="P909" s="9" t="str">
        <f>IF(Table1[[#This Row],[rating_count]]&gt;1000, "More than 1000", "Fewer than 1000")</f>
        <v>More than 1000</v>
      </c>
      <c r="Q909" s="8">
        <f>IFERROR( VALUE(Table1[[#This Row],[rating]]) * VALUE((Table1[[#This Row],[rating_count]]/1000)), 0)</f>
        <v>5.7195</v>
      </c>
      <c r="R909" s="6">
        <f>IFERROR( VALUE(Table1[[#This Row],[actual_price]]) * VALUE(Table1[[#This Row],[rating_count]]), 0)</f>
        <v>4447229</v>
      </c>
      <c r="S909" s="5" t="s">
        <v>7583</v>
      </c>
      <c r="T909" s="5" t="s">
        <v>7584</v>
      </c>
      <c r="U909" s="5" t="s">
        <v>7585</v>
      </c>
      <c r="V909" s="5" t="s">
        <v>7586</v>
      </c>
      <c r="W909" s="5" t="s">
        <v>7587</v>
      </c>
      <c r="X909" s="5" t="s">
        <v>7588</v>
      </c>
      <c r="Y909" s="5" t="s">
        <v>7589</v>
      </c>
      <c r="Z909" s="5" t="s">
        <v>7590</v>
      </c>
    </row>
    <row r="910" spans="1:26" ht="15.75">
      <c r="A910" s="5" t="s">
        <v>516</v>
      </c>
      <c r="B910" s="5" t="s">
        <v>517</v>
      </c>
      <c r="C910" s="5" t="str">
        <f>LEFT(Table1[[#This Row],[product_name]], 27)</f>
        <v>Ambrane Unbreakable 3A Fast</v>
      </c>
      <c r="D910" s="5" t="s">
        <v>18</v>
      </c>
      <c r="E910" s="5" t="str">
        <f>TRIM(LEFT(Table1[[#This Row],[category]], FIND("|", Table1[[#This Row],[category]]) - 1))</f>
        <v>Computers&amp;Accessories</v>
      </c>
      <c r="F910" s="5" t="str">
        <f>TRIM(MID(Table1[[#This Row],[category]], FIND("|", Table1[[#This Row],[category]]) + 1, FIND("|", Table1[[#This Row],[category]], FIND("|", Table1[[#This Row],[category]]) + 1) - FIND("|", Table1[[#This Row],[category]]) - 1))</f>
        <v>Accessories&amp;Peripherals</v>
      </c>
      <c r="G91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10" s="5">
        <v>199</v>
      </c>
      <c r="I910" s="6">
        <v>349</v>
      </c>
      <c r="J910" s="7">
        <v>0.43</v>
      </c>
      <c r="K910" s="7" t="str">
        <f>IF(Table1[[#This Row],[discount_percentage]]&gt;=50%, "YES", "NO")</f>
        <v>NO</v>
      </c>
      <c r="L910" s="7" t="str">
        <f>IF(Table1[[#This Row],[discount_percentage]]&lt;20%, "&lt;20%", IF(Table1[[#This Row],[discount_percentage]]&lt;=40%, "20%-40%", IF(Table1[[#This Row],[discount_percentage]]&lt;=60%, "41%-60%", IF(Table1[[#This Row],[discount_percentage]]&lt;=80%, "61%-80%", "&gt;80%"))))</f>
        <v>41%-60%</v>
      </c>
      <c r="M910" s="7" t="str">
        <f>IF(Table1[[#This Row],[discounted_price]]&lt;200, "&lt;200", IF(Table1[[#This Row],[discounted_price]]&lt;=500, "200-500", "&gt;500"))</f>
        <v>&lt;200</v>
      </c>
      <c r="N910" s="5">
        <v>4.0999999999999996</v>
      </c>
      <c r="O910" s="8">
        <v>314</v>
      </c>
      <c r="P910" s="9" t="str">
        <f>IF(Table1[[#This Row],[rating_count]]&gt;1000, "More than 1000", "Fewer than 1000")</f>
        <v>Fewer than 1000</v>
      </c>
      <c r="Q910" s="8">
        <f>IFERROR( VALUE(Table1[[#This Row],[rating]]) * VALUE((Table1[[#This Row],[rating_count]]/1000)), 0)</f>
        <v>1.2873999999999999</v>
      </c>
      <c r="R910" s="6">
        <f>IFERROR( VALUE(Table1[[#This Row],[actual_price]]) * VALUE(Table1[[#This Row],[rating_count]]), 0)</f>
        <v>109586</v>
      </c>
      <c r="S910" s="5" t="s">
        <v>518</v>
      </c>
      <c r="T910" s="5" t="s">
        <v>519</v>
      </c>
      <c r="U910" s="5" t="s">
        <v>520</v>
      </c>
      <c r="V910" s="5" t="s">
        <v>521</v>
      </c>
      <c r="W910" s="5" t="s">
        <v>522</v>
      </c>
      <c r="X910" s="5" t="s">
        <v>523</v>
      </c>
      <c r="Y910" s="5" t="s">
        <v>7591</v>
      </c>
      <c r="Z910" s="5" t="s">
        <v>7592</v>
      </c>
    </row>
    <row r="911" spans="1:26" ht="15.75">
      <c r="A911" s="5" t="s">
        <v>7593</v>
      </c>
      <c r="B911" s="5" t="s">
        <v>7594</v>
      </c>
      <c r="C911" s="5" t="str">
        <f>LEFT(Table1[[#This Row],[product_name]], 27)</f>
        <v>HP GT 53 XL Cartridge Ink</v>
      </c>
      <c r="D911" s="5" t="s">
        <v>5262</v>
      </c>
      <c r="E911" s="5" t="str">
        <f>TRIM(LEFT(Table1[[#This Row],[category]], FIND("|", Table1[[#This Row],[category]]) - 1))</f>
        <v>Computers&amp;Accessories</v>
      </c>
      <c r="F911" s="5" t="str">
        <f>TRIM(MID(Table1[[#This Row],[category]], FIND("|", Table1[[#This Row],[category]]) + 1, FIND("|", Table1[[#This Row],[category]], FIND("|", Table1[[#This Row],[category]]) + 1) - FIND("|", Table1[[#This Row],[category]]) - 1))</f>
        <v>Printers,Inks&amp;Accessories</v>
      </c>
      <c r="G911" s="5"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911" s="5">
        <v>596</v>
      </c>
      <c r="I911" s="6">
        <v>723</v>
      </c>
      <c r="J911" s="7">
        <v>0.18</v>
      </c>
      <c r="K911" s="7" t="str">
        <f>IF(Table1[[#This Row],[discount_percentage]]&gt;=50%, "YES", "NO")</f>
        <v>NO</v>
      </c>
      <c r="L911" s="7" t="str">
        <f>IF(Table1[[#This Row],[discount_percentage]]&lt;20%, "&lt;20%", IF(Table1[[#This Row],[discount_percentage]]&lt;=40%, "20%-40%", IF(Table1[[#This Row],[discount_percentage]]&lt;=60%, "41%-60%", IF(Table1[[#This Row],[discount_percentage]]&lt;=80%, "61%-80%", "&gt;80%"))))</f>
        <v>&lt;20%</v>
      </c>
      <c r="M911" s="7" t="str">
        <f>IF(Table1[[#This Row],[discounted_price]]&lt;200, "&lt;200", IF(Table1[[#This Row],[discounted_price]]&lt;=500, "200-500", "&gt;500"))</f>
        <v>&gt;500</v>
      </c>
      <c r="N911" s="5">
        <v>4.4000000000000004</v>
      </c>
      <c r="O911" s="8">
        <v>3219</v>
      </c>
      <c r="P911" s="9" t="str">
        <f>IF(Table1[[#This Row],[rating_count]]&gt;1000, "More than 1000", "Fewer than 1000")</f>
        <v>More than 1000</v>
      </c>
      <c r="Q911" s="8">
        <f>IFERROR( VALUE(Table1[[#This Row],[rating]]) * VALUE((Table1[[#This Row],[rating_count]]/1000)), 0)</f>
        <v>14.163600000000001</v>
      </c>
      <c r="R911" s="6">
        <f>IFERROR( VALUE(Table1[[#This Row],[actual_price]]) * VALUE(Table1[[#This Row],[rating_count]]), 0)</f>
        <v>2327337</v>
      </c>
      <c r="S911" s="5" t="s">
        <v>7595</v>
      </c>
      <c r="T911" s="5" t="s">
        <v>7596</v>
      </c>
      <c r="U911" s="5" t="s">
        <v>7597</v>
      </c>
      <c r="V911" s="5" t="s">
        <v>7598</v>
      </c>
      <c r="W911" s="5" t="s">
        <v>7599</v>
      </c>
      <c r="X911" s="5" t="s">
        <v>7600</v>
      </c>
      <c r="Y911" s="5" t="s">
        <v>7601</v>
      </c>
      <c r="Z911" s="5" t="s">
        <v>7602</v>
      </c>
    </row>
    <row r="912" spans="1:26" ht="15.75">
      <c r="A912" s="5" t="s">
        <v>7603</v>
      </c>
      <c r="B912" s="5" t="s">
        <v>7604</v>
      </c>
      <c r="C912" s="5" t="str">
        <f>LEFT(Table1[[#This Row],[product_name]], 27)</f>
        <v xml:space="preserve">Noise ColorFit Ultra Smart </v>
      </c>
      <c r="D912" s="5" t="s">
        <v>2948</v>
      </c>
      <c r="E912" s="5" t="str">
        <f>TRIM(LEFT(Table1[[#This Row],[category]], FIND("|", Table1[[#This Row],[category]]) - 1))</f>
        <v>Electronics</v>
      </c>
      <c r="F912" s="5" t="str">
        <f>TRIM(MID(Table1[[#This Row],[category]], FIND("|", Table1[[#This Row],[category]]) + 1, FIND("|", Table1[[#This Row],[category]], FIND("|", Table1[[#This Row],[category]]) + 1) - FIND("|", Table1[[#This Row],[category]]) - 1))</f>
        <v>WearableTechnology</v>
      </c>
      <c r="G912" s="5" t="e">
        <f>TRIM(MID(Table1[[#This Row],[category]], FIND("|", Table1[[#This Row],[category]], FIND("|", Table1[[#This Row],[category]]) + 1) + 1, FIND("|", Table1[[#This Row],[category]], FIND("|", Table1[[#This Row],[category]], FIND("|", Table1[[#This Row],[category]]) + 1) + 1) - FIND("|", Table1[[#This Row],[category]], FIND("|", Table1[[#This Row],[category]]) + 1) - 1))</f>
        <v>#VALUE!</v>
      </c>
      <c r="H912" s="6">
        <v>2499</v>
      </c>
      <c r="I912" s="6">
        <v>5999</v>
      </c>
      <c r="J912" s="7">
        <v>0.57999999999999996</v>
      </c>
      <c r="K912" s="7" t="str">
        <f>IF(Table1[[#This Row],[discount_percentage]]&gt;=50%, "YES", "NO")</f>
        <v>YES</v>
      </c>
      <c r="L912" s="7" t="str">
        <f>IF(Table1[[#This Row],[discount_percentage]]&lt;20%, "&lt;20%", IF(Table1[[#This Row],[discount_percentage]]&lt;=40%, "20%-40%", IF(Table1[[#This Row],[discount_percentage]]&lt;=60%, "41%-60%", IF(Table1[[#This Row],[discount_percentage]]&lt;=80%, "61%-80%", "&gt;80%"))))</f>
        <v>41%-60%</v>
      </c>
      <c r="M912" s="7" t="str">
        <f>IF(Table1[[#This Row],[discounted_price]]&lt;200, "&lt;200", IF(Table1[[#This Row],[discounted_price]]&lt;=500, "200-500", "&gt;500"))</f>
        <v>&gt;500</v>
      </c>
      <c r="N912" s="5">
        <v>4.0999999999999996</v>
      </c>
      <c r="O912" s="8">
        <v>38879</v>
      </c>
      <c r="P912" s="9" t="str">
        <f>IF(Table1[[#This Row],[rating_count]]&gt;1000, "More than 1000", "Fewer than 1000")</f>
        <v>More than 1000</v>
      </c>
      <c r="Q912" s="8">
        <f>IFERROR( VALUE(Table1[[#This Row],[rating]]) * VALUE((Table1[[#This Row],[rating_count]]/1000)), 0)</f>
        <v>159.40389999999996</v>
      </c>
      <c r="R912" s="6">
        <f>IFERROR( VALUE(Table1[[#This Row],[actual_price]]) * VALUE(Table1[[#This Row],[rating_count]]), 0)</f>
        <v>233235121</v>
      </c>
      <c r="S912" s="5" t="s">
        <v>7605</v>
      </c>
      <c r="T912" s="5" t="s">
        <v>4416</v>
      </c>
      <c r="U912" s="5" t="s">
        <v>4417</v>
      </c>
      <c r="V912" s="5" t="s">
        <v>4418</v>
      </c>
      <c r="W912" s="5" t="s">
        <v>4419</v>
      </c>
      <c r="X912" s="5" t="s">
        <v>4420</v>
      </c>
      <c r="Y912" s="5" t="s">
        <v>7606</v>
      </c>
      <c r="Z912" s="5" t="s">
        <v>7607</v>
      </c>
    </row>
    <row r="913" spans="1:26" ht="15.75">
      <c r="A913" s="5" t="s">
        <v>7608</v>
      </c>
      <c r="B913" s="5" t="s">
        <v>7609</v>
      </c>
      <c r="C913" s="5" t="str">
        <f>LEFT(Table1[[#This Row],[product_name]], 27)</f>
        <v>Zebronics Zeb-JUKEBAR 3900,</v>
      </c>
      <c r="D913" s="5" t="s">
        <v>7610</v>
      </c>
      <c r="E913" s="5" t="str">
        <f>TRIM(LEFT(Table1[[#This Row],[category]], FIND("|", Table1[[#This Row],[category]]) - 1))</f>
        <v>Electronics</v>
      </c>
      <c r="F913" s="5" t="str">
        <f>TRIM(MID(Table1[[#This Row],[category]], FIND("|", Table1[[#This Row],[category]]) + 1, FIND("|", Table1[[#This Row],[category]], FIND("|", Table1[[#This Row],[category]]) + 1) - FIND("|", Table1[[#This Row],[category]]) - 1))</f>
        <v>HomeAudio</v>
      </c>
      <c r="G913" s="5" t="str">
        <f>TRIM(MID(Table1[[#This Row],[category]], FIND("|", Table1[[#This Row],[category]], FIND("|", Table1[[#This Row],[category]]) + 1) + 1, FIND("|", Table1[[#This Row],[category]], FIND("|", Table1[[#This Row],[category]], FIND("|", Table1[[#This Row],[category]]) + 1) + 1) - FIND("|", Table1[[#This Row],[category]], FIND("|", Table1[[#This Row],[category]]) + 1) - 1))</f>
        <v>Speakers</v>
      </c>
      <c r="H913" s="6">
        <v>4999</v>
      </c>
      <c r="I913" s="6">
        <v>12499</v>
      </c>
      <c r="J913" s="7">
        <v>0.6</v>
      </c>
      <c r="K913" s="7" t="str">
        <f>IF(Table1[[#This Row],[discount_percentage]]&gt;=50%, "YES", "NO")</f>
        <v>YES</v>
      </c>
      <c r="L913" s="7" t="str">
        <f>IF(Table1[[#This Row],[discount_percentage]]&lt;20%, "&lt;20%", IF(Table1[[#This Row],[discount_percentage]]&lt;=40%, "20%-40%", IF(Table1[[#This Row],[discount_percentage]]&lt;=60%, "41%-60%", IF(Table1[[#This Row],[discount_percentage]]&lt;=80%, "61%-80%", "&gt;80%"))))</f>
        <v>41%-60%</v>
      </c>
      <c r="M913" s="7" t="str">
        <f>IF(Table1[[#This Row],[discounted_price]]&lt;200, "&lt;200", IF(Table1[[#This Row],[discounted_price]]&lt;=500, "200-500", "&gt;500"))</f>
        <v>&gt;500</v>
      </c>
      <c r="N913" s="5">
        <v>4.2</v>
      </c>
      <c r="O913" s="8">
        <v>4541</v>
      </c>
      <c r="P913" s="9" t="str">
        <f>IF(Table1[[#This Row],[rating_count]]&gt;1000, "More than 1000", "Fewer than 1000")</f>
        <v>More than 1000</v>
      </c>
      <c r="Q913" s="8">
        <f>IFERROR( VALUE(Table1[[#This Row],[rating]]) * VALUE((Table1[[#This Row],[rating_count]]/1000)), 0)</f>
        <v>19.072200000000002</v>
      </c>
      <c r="R913" s="6">
        <f>IFERROR( VALUE(Table1[[#This Row],[actual_price]]) * VALUE(Table1[[#This Row],[rating_count]]), 0)</f>
        <v>56757959</v>
      </c>
      <c r="S913" s="5" t="s">
        <v>7611</v>
      </c>
      <c r="T913" s="5" t="s">
        <v>7612</v>
      </c>
      <c r="U913" s="5" t="s">
        <v>7613</v>
      </c>
      <c r="V913" s="5" t="s">
        <v>7614</v>
      </c>
      <c r="W913" s="5" t="s">
        <v>7615</v>
      </c>
      <c r="X913" s="5" t="s">
        <v>7616</v>
      </c>
      <c r="Y913" s="5" t="s">
        <v>7617</v>
      </c>
      <c r="Z913" s="5" t="s">
        <v>7618</v>
      </c>
    </row>
    <row r="914" spans="1:26" ht="15.75">
      <c r="A914" s="5" t="s">
        <v>7619</v>
      </c>
      <c r="B914" s="5" t="s">
        <v>7620</v>
      </c>
      <c r="C914" s="5" t="str">
        <f>LEFT(Table1[[#This Row],[product_name]], 27)</f>
        <v>boAt Bassheads 102 Wired in</v>
      </c>
      <c r="D914" s="5" t="s">
        <v>3066</v>
      </c>
      <c r="E914" s="5" t="str">
        <f>TRIM(LEFT(Table1[[#This Row],[category]], FIND("|", Table1[[#This Row],[category]]) - 1))</f>
        <v>Electronics</v>
      </c>
      <c r="F914" s="5" t="str">
        <f>TRIM(MID(Table1[[#This Row],[category]], FIND("|", Table1[[#This Row],[category]]) + 1, FIND("|", Table1[[#This Row],[category]], FIND("|", Table1[[#This Row],[category]]) + 1) - FIND("|", Table1[[#This Row],[category]]) - 1))</f>
        <v>Headphones,Earbuds&amp;Accessories</v>
      </c>
      <c r="G914" s="5" t="str">
        <f>TRIM(MID(Table1[[#This Row],[category]], FIND("|", Table1[[#This Row],[category]], FIND("|", Table1[[#This Row],[category]]) + 1) + 1, FIND("|", Table1[[#This Row],[category]], FIND("|", Table1[[#This Row],[category]], FIND("|", Table1[[#This Row],[category]]) + 1) + 1) - FIND("|", Table1[[#This Row],[category]], FIND("|", Table1[[#This Row],[category]]) + 1) - 1))</f>
        <v>Headphones</v>
      </c>
      <c r="H914" s="5">
        <v>399</v>
      </c>
      <c r="I914" s="6">
        <v>1290</v>
      </c>
      <c r="J914" s="7">
        <v>0.69</v>
      </c>
      <c r="K914" s="7" t="str">
        <f>IF(Table1[[#This Row],[discount_percentage]]&gt;=50%, "YES", "NO")</f>
        <v>YES</v>
      </c>
      <c r="L914" s="7" t="str">
        <f>IF(Table1[[#This Row],[discount_percentage]]&lt;20%, "&lt;20%", IF(Table1[[#This Row],[discount_percentage]]&lt;=40%, "20%-40%", IF(Table1[[#This Row],[discount_percentage]]&lt;=60%, "41%-60%", IF(Table1[[#This Row],[discount_percentage]]&lt;=80%, "61%-80%", "&gt;80%"))))</f>
        <v>61%-80%</v>
      </c>
      <c r="M914" s="7" t="str">
        <f>IF(Table1[[#This Row],[discounted_price]]&lt;200, "&lt;200", IF(Table1[[#This Row],[discounted_price]]&lt;=500, "200-500", "&gt;500"))</f>
        <v>200-500</v>
      </c>
      <c r="N914" s="5">
        <v>4.2</v>
      </c>
      <c r="O914" s="8">
        <v>76042</v>
      </c>
      <c r="P914" s="9" t="str">
        <f>IF(Table1[[#This Row],[rating_count]]&gt;1000, "More than 1000", "Fewer than 1000")</f>
        <v>More than 1000</v>
      </c>
      <c r="Q914" s="8">
        <f>IFERROR( VALUE(Table1[[#This Row],[rating]]) * VALUE((Table1[[#This Row],[rating_count]]/1000)), 0)</f>
        <v>319.37640000000005</v>
      </c>
      <c r="R914" s="6">
        <f>IFERROR( VALUE(Table1[[#This Row],[actual_price]]) * VALUE(Table1[[#This Row],[rating_count]]), 0)</f>
        <v>98094180</v>
      </c>
      <c r="S914" s="5" t="s">
        <v>7621</v>
      </c>
      <c r="T914" s="5" t="s">
        <v>7622</v>
      </c>
      <c r="U914" s="5" t="s">
        <v>7623</v>
      </c>
      <c r="V914" s="5" t="s">
        <v>7624</v>
      </c>
      <c r="W914" s="5" t="s">
        <v>7625</v>
      </c>
      <c r="X914" s="5" t="s">
        <v>7626</v>
      </c>
      <c r="Y914" s="5" t="s">
        <v>7627</v>
      </c>
      <c r="Z914" s="5" t="s">
        <v>7628</v>
      </c>
    </row>
    <row r="915" spans="1:26" ht="15.75">
      <c r="A915" s="5" t="s">
        <v>7629</v>
      </c>
      <c r="B915" s="5" t="s">
        <v>7630</v>
      </c>
      <c r="C915" s="5" t="str">
        <f>LEFT(Table1[[#This Row],[product_name]], 27)</f>
        <v xml:space="preserve">Duracell CR2016 3V Lithium </v>
      </c>
      <c r="D915" s="5" t="s">
        <v>5531</v>
      </c>
      <c r="E915" s="5" t="str">
        <f>TRIM(LEFT(Table1[[#This Row],[category]], FIND("|", Table1[[#This Row],[category]]) - 1))</f>
        <v>Electronics</v>
      </c>
      <c r="F915" s="5" t="e">
        <f>TRIM(MID(Table1[[#This Row],[category]], FIND("|", Table1[[#This Row],[category]]) + 1, FIND("|", Table1[[#This Row],[category]], FIND("|", Table1[[#This Row],[category]]) + 1) - FIND("|", Table1[[#This Row],[category]]) - 1))</f>
        <v>#VALUE!</v>
      </c>
      <c r="G915" s="5" t="e">
        <f>TRIM(MID(Table1[[#This Row],[category]], FIND("|", Table1[[#This Row],[category]], FIND("|", Table1[[#This Row],[category]]) + 1) + 1, FIND("|", Table1[[#This Row],[category]], FIND("|", Table1[[#This Row],[category]], FIND("|", Table1[[#This Row],[category]]) + 1) + 1) - FIND("|", Table1[[#This Row],[category]], FIND("|", Table1[[#This Row],[category]]) + 1) - 1))</f>
        <v>#VALUE!</v>
      </c>
      <c r="H915" s="5">
        <v>116</v>
      </c>
      <c r="I915" s="6">
        <v>200</v>
      </c>
      <c r="J915" s="7">
        <v>0.42</v>
      </c>
      <c r="K915" s="7" t="str">
        <f>IF(Table1[[#This Row],[discount_percentage]]&gt;=50%, "YES", "NO")</f>
        <v>NO</v>
      </c>
      <c r="L915" s="7" t="str">
        <f>IF(Table1[[#This Row],[discount_percentage]]&lt;20%, "&lt;20%", IF(Table1[[#This Row],[discount_percentage]]&lt;=40%, "20%-40%", IF(Table1[[#This Row],[discount_percentage]]&lt;=60%, "41%-60%", IF(Table1[[#This Row],[discount_percentage]]&lt;=80%, "61%-80%", "&gt;80%"))))</f>
        <v>41%-60%</v>
      </c>
      <c r="M915" s="7" t="str">
        <f>IF(Table1[[#This Row],[discounted_price]]&lt;200, "&lt;200", IF(Table1[[#This Row],[discounted_price]]&lt;=500, "200-500", "&gt;500"))</f>
        <v>&lt;200</v>
      </c>
      <c r="N915" s="5">
        <v>4.3</v>
      </c>
      <c r="O915" s="8">
        <v>485</v>
      </c>
      <c r="P915" s="9" t="str">
        <f>IF(Table1[[#This Row],[rating_count]]&gt;1000, "More than 1000", "Fewer than 1000")</f>
        <v>Fewer than 1000</v>
      </c>
      <c r="Q915" s="8">
        <f>IFERROR( VALUE(Table1[[#This Row],[rating]]) * VALUE((Table1[[#This Row],[rating_count]]/1000)), 0)</f>
        <v>2.0854999999999997</v>
      </c>
      <c r="R915" s="6">
        <f>IFERROR( VALUE(Table1[[#This Row],[actual_price]]) * VALUE(Table1[[#This Row],[rating_count]]), 0)</f>
        <v>97000</v>
      </c>
      <c r="S915" s="5" t="s">
        <v>7631</v>
      </c>
      <c r="T915" s="5" t="s">
        <v>7632</v>
      </c>
      <c r="U915" s="5" t="s">
        <v>7633</v>
      </c>
      <c r="V915" s="5" t="s">
        <v>7634</v>
      </c>
      <c r="W915" s="5" t="s">
        <v>7635</v>
      </c>
      <c r="X915" s="5" t="s">
        <v>7636</v>
      </c>
      <c r="Y915" s="5" t="s">
        <v>7637</v>
      </c>
      <c r="Z915" s="5" t="s">
        <v>7638</v>
      </c>
    </row>
    <row r="916" spans="1:26" ht="15.75">
      <c r="A916" s="5" t="s">
        <v>7639</v>
      </c>
      <c r="B916" s="5" t="s">
        <v>7640</v>
      </c>
      <c r="C916" s="5" t="str">
        <f>LEFT(Table1[[#This Row],[product_name]], 27)</f>
        <v>MI 360¬∞ Home Security Wire</v>
      </c>
      <c r="D916" s="5" t="s">
        <v>5904</v>
      </c>
      <c r="E916" s="5" t="str">
        <f>TRIM(LEFT(Table1[[#This Row],[category]], FIND("|", Table1[[#This Row],[category]]) - 1))</f>
        <v>Electronics</v>
      </c>
      <c r="F916" s="5" t="str">
        <f>TRIM(MID(Table1[[#This Row],[category]], FIND("|", Table1[[#This Row],[category]]) + 1, FIND("|", Table1[[#This Row],[category]], FIND("|", Table1[[#This Row],[category]]) + 1) - FIND("|", Table1[[#This Row],[category]]) - 1))</f>
        <v>Cameras&amp;Photography</v>
      </c>
      <c r="G916" s="5" t="str">
        <f>TRIM(MID(Table1[[#This Row],[category]], FIND("|", Table1[[#This Row],[category]], FIND("|", Table1[[#This Row],[category]]) + 1) + 1, FIND("|", Table1[[#This Row],[category]], FIND("|", Table1[[#This Row],[category]], FIND("|", Table1[[#This Row],[category]]) + 1) + 1) - FIND("|", Table1[[#This Row],[category]], FIND("|", Table1[[#This Row],[category]]) + 1) - 1))</f>
        <v>SecurityCameras</v>
      </c>
      <c r="H916" s="6">
        <v>4499</v>
      </c>
      <c r="I916" s="6">
        <v>5999</v>
      </c>
      <c r="J916" s="7">
        <v>0.25</v>
      </c>
      <c r="K916" s="7" t="str">
        <f>IF(Table1[[#This Row],[discount_percentage]]&gt;=50%, "YES", "NO")</f>
        <v>NO</v>
      </c>
      <c r="L916" s="7" t="str">
        <f>IF(Table1[[#This Row],[discount_percentage]]&lt;20%, "&lt;20%", IF(Table1[[#This Row],[discount_percentage]]&lt;=40%, "20%-40%", IF(Table1[[#This Row],[discount_percentage]]&lt;=60%, "41%-60%", IF(Table1[[#This Row],[discount_percentage]]&lt;=80%, "61%-80%", "&gt;80%"))))</f>
        <v>20%-40%</v>
      </c>
      <c r="M916" s="7" t="str">
        <f>IF(Table1[[#This Row],[discounted_price]]&lt;200, "&lt;200", IF(Table1[[#This Row],[discounted_price]]&lt;=500, "200-500", "&gt;500"))</f>
        <v>&gt;500</v>
      </c>
      <c r="N916" s="5">
        <v>4.3</v>
      </c>
      <c r="O916" s="8">
        <v>44696</v>
      </c>
      <c r="P916" s="9" t="str">
        <f>IF(Table1[[#This Row],[rating_count]]&gt;1000, "More than 1000", "Fewer than 1000")</f>
        <v>More than 1000</v>
      </c>
      <c r="Q916" s="8">
        <f>IFERROR( VALUE(Table1[[#This Row],[rating]]) * VALUE((Table1[[#This Row],[rating_count]]/1000)), 0)</f>
        <v>192.19279999999998</v>
      </c>
      <c r="R916" s="6">
        <f>IFERROR( VALUE(Table1[[#This Row],[actual_price]]) * VALUE(Table1[[#This Row],[rating_count]]), 0)</f>
        <v>268131304</v>
      </c>
      <c r="S916" s="5" t="s">
        <v>7641</v>
      </c>
      <c r="T916" s="5" t="s">
        <v>7642</v>
      </c>
      <c r="U916" s="5" t="s">
        <v>7643</v>
      </c>
      <c r="V916" s="5" t="s">
        <v>7644</v>
      </c>
      <c r="W916" s="5" t="s">
        <v>7645</v>
      </c>
      <c r="X916" s="5" t="s">
        <v>7646</v>
      </c>
      <c r="Y916" s="5" t="s">
        <v>7647</v>
      </c>
      <c r="Z916" s="5" t="s">
        <v>7648</v>
      </c>
    </row>
    <row r="917" spans="1:26" ht="15.75">
      <c r="A917" s="5" t="s">
        <v>7649</v>
      </c>
      <c r="B917" s="5" t="s">
        <v>7650</v>
      </c>
      <c r="C917" s="5" t="str">
        <f>LEFT(Table1[[#This Row],[product_name]], 27)</f>
        <v>ZEBRONICS Zeb-100HB 4 Ports</v>
      </c>
      <c r="D917" s="5" t="s">
        <v>6103</v>
      </c>
      <c r="E917" s="5" t="str">
        <f>TRIM(LEFT(Table1[[#This Row],[category]], FIND("|", Table1[[#This Row],[category]]) - 1))</f>
        <v>Computers&amp;Accessories</v>
      </c>
      <c r="F917" s="5" t="str">
        <f>TRIM(MID(Table1[[#This Row],[category]], FIND("|", Table1[[#This Row],[category]]) + 1, FIND("|", Table1[[#This Row],[category]], FIND("|", Table1[[#This Row],[category]]) + 1) - FIND("|", Table1[[#This Row],[category]]) - 1))</f>
        <v>Accessories&amp;Peripherals</v>
      </c>
      <c r="G917" s="5" t="e">
        <f>TRIM(MID(Table1[[#This Row],[category]], FIND("|", Table1[[#This Row],[category]], FIND("|", Table1[[#This Row],[category]]) + 1) + 1, FIND("|", Table1[[#This Row],[category]], FIND("|", Table1[[#This Row],[category]], FIND("|", Table1[[#This Row],[category]]) + 1) + 1) - FIND("|", Table1[[#This Row],[category]], FIND("|", Table1[[#This Row],[category]]) + 1) - 1))</f>
        <v>#VALUE!</v>
      </c>
      <c r="H917" s="5">
        <v>330</v>
      </c>
      <c r="I917" s="6">
        <v>499</v>
      </c>
      <c r="J917" s="7">
        <v>0.34</v>
      </c>
      <c r="K917" s="7" t="str">
        <f>IF(Table1[[#This Row],[discount_percentage]]&gt;=50%, "YES", "NO")</f>
        <v>NO</v>
      </c>
      <c r="L917" s="7" t="str">
        <f>IF(Table1[[#This Row],[discount_percentage]]&lt;20%, "&lt;20%", IF(Table1[[#This Row],[discount_percentage]]&lt;=40%, "20%-40%", IF(Table1[[#This Row],[discount_percentage]]&lt;=60%, "41%-60%", IF(Table1[[#This Row],[discount_percentage]]&lt;=80%, "61%-80%", "&gt;80%"))))</f>
        <v>20%-40%</v>
      </c>
      <c r="M917" s="7" t="str">
        <f>IF(Table1[[#This Row],[discounted_price]]&lt;200, "&lt;200", IF(Table1[[#This Row],[discounted_price]]&lt;=500, "200-500", "&gt;500"))</f>
        <v>200-500</v>
      </c>
      <c r="N917" s="5">
        <v>3.7</v>
      </c>
      <c r="O917" s="8">
        <v>8566</v>
      </c>
      <c r="P917" s="9" t="str">
        <f>IF(Table1[[#This Row],[rating_count]]&gt;1000, "More than 1000", "Fewer than 1000")</f>
        <v>More than 1000</v>
      </c>
      <c r="Q917" s="8">
        <f>IFERROR( VALUE(Table1[[#This Row],[rating]]) * VALUE((Table1[[#This Row],[rating_count]]/1000)), 0)</f>
        <v>31.694200000000006</v>
      </c>
      <c r="R917" s="6">
        <f>IFERROR( VALUE(Table1[[#This Row],[actual_price]]) * VALUE(Table1[[#This Row],[rating_count]]), 0)</f>
        <v>4274434</v>
      </c>
      <c r="S917" s="5" t="s">
        <v>7651</v>
      </c>
      <c r="T917" s="5" t="s">
        <v>7652</v>
      </c>
      <c r="U917" s="5" t="s">
        <v>7653</v>
      </c>
      <c r="V917" s="5" t="s">
        <v>7654</v>
      </c>
      <c r="W917" s="5" t="s">
        <v>7655</v>
      </c>
      <c r="X917" s="5" t="s">
        <v>7656</v>
      </c>
      <c r="Y917" s="5" t="s">
        <v>7657</v>
      </c>
      <c r="Z917" s="5" t="s">
        <v>7658</v>
      </c>
    </row>
    <row r="918" spans="1:26" ht="15.75">
      <c r="A918" s="5" t="s">
        <v>7659</v>
      </c>
      <c r="B918" s="5" t="s">
        <v>7660</v>
      </c>
      <c r="C918" s="5" t="str">
        <f>LEFT(Table1[[#This Row],[product_name]], 27)</f>
        <v>Boult Audio Bass Buds Q2 Li</v>
      </c>
      <c r="D918" s="5" t="s">
        <v>5454</v>
      </c>
      <c r="E918" s="5" t="str">
        <f>TRIM(LEFT(Table1[[#This Row],[category]], FIND("|", Table1[[#This Row],[category]]) - 1))</f>
        <v>Electronics</v>
      </c>
      <c r="F918" s="5" t="str">
        <f>TRIM(MID(Table1[[#This Row],[category]], FIND("|", Table1[[#This Row],[category]]) + 1, FIND("|", Table1[[#This Row],[category]], FIND("|", Table1[[#This Row],[category]]) + 1) - FIND("|", Table1[[#This Row],[category]]) - 1))</f>
        <v>Headphones,Earbuds&amp;Accessories</v>
      </c>
      <c r="G918" s="5" t="str">
        <f>TRIM(MID(Table1[[#This Row],[category]], FIND("|", Table1[[#This Row],[category]], FIND("|", Table1[[#This Row],[category]]) + 1) + 1, FIND("|", Table1[[#This Row],[category]], FIND("|", Table1[[#This Row],[category]], FIND("|", Table1[[#This Row],[category]]) + 1) + 1) - FIND("|", Table1[[#This Row],[category]], FIND("|", Table1[[#This Row],[category]]) + 1) - 1))</f>
        <v>Headphones</v>
      </c>
      <c r="H918" s="5">
        <v>649</v>
      </c>
      <c r="I918" s="6">
        <v>2499</v>
      </c>
      <c r="J918" s="7">
        <v>0.74</v>
      </c>
      <c r="K918" s="7" t="str">
        <f>IF(Table1[[#This Row],[discount_percentage]]&gt;=50%, "YES", "NO")</f>
        <v>YES</v>
      </c>
      <c r="L918" s="7" t="str">
        <f>IF(Table1[[#This Row],[discount_percentage]]&lt;20%, "&lt;20%", IF(Table1[[#This Row],[discount_percentage]]&lt;=40%, "20%-40%", IF(Table1[[#This Row],[discount_percentage]]&lt;=60%, "41%-60%", IF(Table1[[#This Row],[discount_percentage]]&lt;=80%, "61%-80%", "&gt;80%"))))</f>
        <v>61%-80%</v>
      </c>
      <c r="M918" s="7" t="str">
        <f>IF(Table1[[#This Row],[discounted_price]]&lt;200, "&lt;200", IF(Table1[[#This Row],[discounted_price]]&lt;=500, "200-500", "&gt;500"))</f>
        <v>&gt;500</v>
      </c>
      <c r="N918" s="5">
        <v>3.9</v>
      </c>
      <c r="O918" s="8">
        <v>13049</v>
      </c>
      <c r="P918" s="9" t="str">
        <f>IF(Table1[[#This Row],[rating_count]]&gt;1000, "More than 1000", "Fewer than 1000")</f>
        <v>More than 1000</v>
      </c>
      <c r="Q918" s="8">
        <f>IFERROR( VALUE(Table1[[#This Row],[rating]]) * VALUE((Table1[[#This Row],[rating_count]]/1000)), 0)</f>
        <v>50.891099999999994</v>
      </c>
      <c r="R918" s="6">
        <f>IFERROR( VALUE(Table1[[#This Row],[actual_price]]) * VALUE(Table1[[#This Row],[rating_count]]), 0)</f>
        <v>32609451</v>
      </c>
      <c r="S918" s="5" t="s">
        <v>7661</v>
      </c>
      <c r="T918" s="5" t="s">
        <v>7662</v>
      </c>
      <c r="U918" s="5" t="s">
        <v>7663</v>
      </c>
      <c r="V918" s="5" t="s">
        <v>7664</v>
      </c>
      <c r="W918" s="5" t="s">
        <v>7665</v>
      </c>
      <c r="X918" s="5" t="s">
        <v>13059</v>
      </c>
      <c r="Y918" s="5" t="s">
        <v>7666</v>
      </c>
      <c r="Z918" s="5" t="s">
        <v>7667</v>
      </c>
    </row>
    <row r="919" spans="1:26" ht="15.75">
      <c r="A919" s="5" t="s">
        <v>7668</v>
      </c>
      <c r="B919" s="5" t="s">
        <v>7669</v>
      </c>
      <c r="C919" s="5" t="str">
        <f>LEFT(Table1[[#This Row],[product_name]], 27)</f>
        <v>ESR Screen Protector Compat</v>
      </c>
      <c r="D919" s="5" t="s">
        <v>5996</v>
      </c>
      <c r="E919" s="5" t="str">
        <f>TRIM(LEFT(Table1[[#This Row],[category]], FIND("|", Table1[[#This Row],[category]]) - 1))</f>
        <v>Computers&amp;Accessories</v>
      </c>
      <c r="F919" s="5" t="str">
        <f>TRIM(MID(Table1[[#This Row],[category]], FIND("|", Table1[[#This Row],[category]]) + 1, FIND("|", Table1[[#This Row],[category]], FIND("|", Table1[[#This Row],[category]]) + 1) - FIND("|", Table1[[#This Row],[category]]) - 1))</f>
        <v>Accessories&amp;Peripherals</v>
      </c>
      <c r="G919"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919" s="6">
        <v>1234</v>
      </c>
      <c r="I919" s="6">
        <v>1599</v>
      </c>
      <c r="J919" s="7">
        <v>0.23</v>
      </c>
      <c r="K919" s="7" t="str">
        <f>IF(Table1[[#This Row],[discount_percentage]]&gt;=50%, "YES", "NO")</f>
        <v>NO</v>
      </c>
      <c r="L919" s="7" t="str">
        <f>IF(Table1[[#This Row],[discount_percentage]]&lt;20%, "&lt;20%", IF(Table1[[#This Row],[discount_percentage]]&lt;=40%, "20%-40%", IF(Table1[[#This Row],[discount_percentage]]&lt;=60%, "41%-60%", IF(Table1[[#This Row],[discount_percentage]]&lt;=80%, "61%-80%", "&gt;80%"))))</f>
        <v>20%-40%</v>
      </c>
      <c r="M919" s="7" t="str">
        <f>IF(Table1[[#This Row],[discounted_price]]&lt;200, "&lt;200", IF(Table1[[#This Row],[discounted_price]]&lt;=500, "200-500", "&gt;500"))</f>
        <v>&gt;500</v>
      </c>
      <c r="N919" s="5">
        <v>4.5</v>
      </c>
      <c r="O919" s="8">
        <v>16680</v>
      </c>
      <c r="P919" s="9" t="str">
        <f>IF(Table1[[#This Row],[rating_count]]&gt;1000, "More than 1000", "Fewer than 1000")</f>
        <v>More than 1000</v>
      </c>
      <c r="Q919" s="8">
        <f>IFERROR( VALUE(Table1[[#This Row],[rating]]) * VALUE((Table1[[#This Row],[rating_count]]/1000)), 0)</f>
        <v>75.06</v>
      </c>
      <c r="R919" s="6">
        <f>IFERROR( VALUE(Table1[[#This Row],[actual_price]]) * VALUE(Table1[[#This Row],[rating_count]]), 0)</f>
        <v>26671320</v>
      </c>
      <c r="S919" s="5" t="s">
        <v>7670</v>
      </c>
      <c r="T919" s="5" t="s">
        <v>7671</v>
      </c>
      <c r="U919" s="5" t="s">
        <v>7672</v>
      </c>
      <c r="V919" s="5" t="s">
        <v>7673</v>
      </c>
      <c r="W919" s="5" t="s">
        <v>7674</v>
      </c>
      <c r="X919" s="5" t="s">
        <v>7675</v>
      </c>
      <c r="Y919" s="5" t="s">
        <v>7676</v>
      </c>
      <c r="Z919" s="5" t="s">
        <v>7677</v>
      </c>
    </row>
    <row r="920" spans="1:26" ht="15.75">
      <c r="A920" s="5" t="s">
        <v>4423</v>
      </c>
      <c r="B920" s="5" t="s">
        <v>4424</v>
      </c>
      <c r="C920" s="5" t="str">
        <f>LEFT(Table1[[#This Row],[product_name]], 27)</f>
        <v xml:space="preserve">boAt Rockerz 400 Bluetooth </v>
      </c>
      <c r="D920" s="5" t="s">
        <v>4425</v>
      </c>
      <c r="E920" s="5" t="str">
        <f>TRIM(LEFT(Table1[[#This Row],[category]], FIND("|", Table1[[#This Row],[category]]) - 1))</f>
        <v>Electronics</v>
      </c>
      <c r="F920" s="5" t="str">
        <f>TRIM(MID(Table1[[#This Row],[category]], FIND("|", Table1[[#This Row],[category]]) + 1, FIND("|", Table1[[#This Row],[category]], FIND("|", Table1[[#This Row],[category]]) + 1) - FIND("|", Table1[[#This Row],[category]]) - 1))</f>
        <v>Headphones,Earbuds&amp;Accessories</v>
      </c>
      <c r="G920" s="5" t="str">
        <f>TRIM(MID(Table1[[#This Row],[category]], FIND("|", Table1[[#This Row],[category]], FIND("|", Table1[[#This Row],[category]]) + 1) + 1, FIND("|", Table1[[#This Row],[category]], FIND("|", Table1[[#This Row],[category]], FIND("|", Table1[[#This Row],[category]]) + 1) + 1) - FIND("|", Table1[[#This Row],[category]], FIND("|", Table1[[#This Row],[category]]) + 1) - 1))</f>
        <v>Headphones</v>
      </c>
      <c r="H920" s="6">
        <v>1399</v>
      </c>
      <c r="I920" s="6">
        <v>2990</v>
      </c>
      <c r="J920" s="7">
        <v>0.53</v>
      </c>
      <c r="K920" s="7" t="str">
        <f>IF(Table1[[#This Row],[discount_percentage]]&gt;=50%, "YES", "NO")</f>
        <v>YES</v>
      </c>
      <c r="L920" s="7" t="str">
        <f>IF(Table1[[#This Row],[discount_percentage]]&lt;20%, "&lt;20%", IF(Table1[[#This Row],[discount_percentage]]&lt;=40%, "20%-40%", IF(Table1[[#This Row],[discount_percentage]]&lt;=60%, "41%-60%", IF(Table1[[#This Row],[discount_percentage]]&lt;=80%, "61%-80%", "&gt;80%"))))</f>
        <v>41%-60%</v>
      </c>
      <c r="M920" s="7" t="str">
        <f>IF(Table1[[#This Row],[discounted_price]]&lt;200, "&lt;200", IF(Table1[[#This Row],[discounted_price]]&lt;=500, "200-500", "&gt;500"))</f>
        <v>&gt;500</v>
      </c>
      <c r="N920" s="5">
        <v>4.0999999999999996</v>
      </c>
      <c r="O920" s="8">
        <v>97174</v>
      </c>
      <c r="P920" s="9" t="str">
        <f>IF(Table1[[#This Row],[rating_count]]&gt;1000, "More than 1000", "Fewer than 1000")</f>
        <v>More than 1000</v>
      </c>
      <c r="Q920" s="8">
        <f>IFERROR( VALUE(Table1[[#This Row],[rating]]) * VALUE((Table1[[#This Row],[rating_count]]/1000)), 0)</f>
        <v>398.41339999999997</v>
      </c>
      <c r="R920" s="6">
        <f>IFERROR( VALUE(Table1[[#This Row],[actual_price]]) * VALUE(Table1[[#This Row],[rating_count]]), 0)</f>
        <v>290550260</v>
      </c>
      <c r="S920" s="5" t="s">
        <v>4426</v>
      </c>
      <c r="T920" s="5" t="s">
        <v>4427</v>
      </c>
      <c r="U920" s="5" t="s">
        <v>4428</v>
      </c>
      <c r="V920" s="5" t="s">
        <v>4429</v>
      </c>
      <c r="W920" s="5" t="s">
        <v>4430</v>
      </c>
      <c r="X920" s="5" t="s">
        <v>4431</v>
      </c>
      <c r="Y920" s="5" t="s">
        <v>7678</v>
      </c>
      <c r="Z920" s="5" t="s">
        <v>7679</v>
      </c>
    </row>
    <row r="921" spans="1:26" ht="15.75">
      <c r="A921" s="5" t="s">
        <v>7680</v>
      </c>
      <c r="B921" s="5" t="s">
        <v>7681</v>
      </c>
      <c r="C921" s="5" t="str">
        <f>LEFT(Table1[[#This Row],[product_name]], 27)</f>
        <v>Parker Vector Standard Chro</v>
      </c>
      <c r="D921" s="5" t="s">
        <v>7089</v>
      </c>
      <c r="E921" s="5" t="str">
        <f>TRIM(LEFT(Table1[[#This Row],[category]], FIND("|", Table1[[#This Row],[category]]) - 1))</f>
        <v>OfficeProducts</v>
      </c>
      <c r="F921" s="5" t="str">
        <f>TRIM(MID(Table1[[#This Row],[category]], FIND("|", Table1[[#This Row],[category]]) + 1, FIND("|", Table1[[#This Row],[category]], FIND("|", Table1[[#This Row],[category]]) + 1) - FIND("|", Table1[[#This Row],[category]]) - 1))</f>
        <v>OfficePaperProducts</v>
      </c>
      <c r="G921" s="5" t="str">
        <f>TRIM(MID(Table1[[#This Row],[category]], FIND("|", Table1[[#This Row],[category]], FIND("|", Table1[[#This Row],[category]]) + 1) + 1, FIND("|", Table1[[#This Row],[category]], FIND("|", Table1[[#This Row],[category]], FIND("|", Table1[[#This Row],[category]]) + 1) + 1) - FIND("|", Table1[[#This Row],[category]], FIND("|", Table1[[#This Row],[category]]) + 1) - 1))</f>
        <v>Paper</v>
      </c>
      <c r="H921" s="5">
        <v>272</v>
      </c>
      <c r="I921" s="6">
        <v>320</v>
      </c>
      <c r="J921" s="7">
        <v>0.15</v>
      </c>
      <c r="K921" s="7" t="str">
        <f>IF(Table1[[#This Row],[discount_percentage]]&gt;=50%, "YES", "NO")</f>
        <v>NO</v>
      </c>
      <c r="L921" s="7" t="str">
        <f>IF(Table1[[#This Row],[discount_percentage]]&lt;20%, "&lt;20%", IF(Table1[[#This Row],[discount_percentage]]&lt;=40%, "20%-40%", IF(Table1[[#This Row],[discount_percentage]]&lt;=60%, "41%-60%", IF(Table1[[#This Row],[discount_percentage]]&lt;=80%, "61%-80%", "&gt;80%"))))</f>
        <v>&lt;20%</v>
      </c>
      <c r="M921" s="7" t="str">
        <f>IF(Table1[[#This Row],[discounted_price]]&lt;200, "&lt;200", IF(Table1[[#This Row],[discounted_price]]&lt;=500, "200-500", "&gt;500"))</f>
        <v>200-500</v>
      </c>
      <c r="N921" s="5">
        <v>4</v>
      </c>
      <c r="O921" s="8">
        <v>3686</v>
      </c>
      <c r="P921" s="9" t="str">
        <f>IF(Table1[[#This Row],[rating_count]]&gt;1000, "More than 1000", "Fewer than 1000")</f>
        <v>More than 1000</v>
      </c>
      <c r="Q921" s="8">
        <f>IFERROR( VALUE(Table1[[#This Row],[rating]]) * VALUE((Table1[[#This Row],[rating_count]]/1000)), 0)</f>
        <v>14.744</v>
      </c>
      <c r="R921" s="6">
        <f>IFERROR( VALUE(Table1[[#This Row],[actual_price]]) * VALUE(Table1[[#This Row],[rating_count]]), 0)</f>
        <v>1179520</v>
      </c>
      <c r="S921" s="5" t="s">
        <v>7682</v>
      </c>
      <c r="T921" s="5" t="s">
        <v>7683</v>
      </c>
      <c r="U921" s="5" t="s">
        <v>7684</v>
      </c>
      <c r="V921" s="5" t="s">
        <v>7685</v>
      </c>
      <c r="W921" s="5" t="s">
        <v>7686</v>
      </c>
      <c r="X921" s="5" t="s">
        <v>7687</v>
      </c>
      <c r="Y921" s="5" t="s">
        <v>7688</v>
      </c>
      <c r="Z921" s="5" t="s">
        <v>7689</v>
      </c>
    </row>
    <row r="922" spans="1:26" ht="15.75">
      <c r="A922" s="5" t="s">
        <v>7690</v>
      </c>
      <c r="B922" s="5" t="s">
        <v>7691</v>
      </c>
      <c r="C922" s="5" t="str">
        <f>LEFT(Table1[[#This Row],[product_name]], 27)</f>
        <v>Silicone Rubber Earbuds Tip</v>
      </c>
      <c r="D922" s="5" t="s">
        <v>7692</v>
      </c>
      <c r="E922" s="5" t="str">
        <f>TRIM(LEFT(Table1[[#This Row],[category]], FIND("|", Table1[[#This Row],[category]]) - 1))</f>
        <v>Electronics</v>
      </c>
      <c r="F922" s="5" t="str">
        <f>TRIM(MID(Table1[[#This Row],[category]], FIND("|", Table1[[#This Row],[category]]) + 1, FIND("|", Table1[[#This Row],[category]], FIND("|", Table1[[#This Row],[category]]) + 1) - FIND("|", Table1[[#This Row],[category]]) - 1))</f>
        <v>Headphones,Earbuds&amp;Accessories</v>
      </c>
      <c r="G922" s="5" t="e">
        <f>TRIM(MID(Table1[[#This Row],[category]], FIND("|", Table1[[#This Row],[category]], FIND("|", Table1[[#This Row],[category]]) + 1) + 1, FIND("|", Table1[[#This Row],[category]], FIND("|", Table1[[#This Row],[category]], FIND("|", Table1[[#This Row],[category]]) + 1) + 1) - FIND("|", Table1[[#This Row],[category]], FIND("|", Table1[[#This Row],[category]]) + 1) - 1))</f>
        <v>#VALUE!</v>
      </c>
      <c r="H922" s="5">
        <v>99</v>
      </c>
      <c r="I922" s="6">
        <v>999</v>
      </c>
      <c r="J922" s="7">
        <v>0.9</v>
      </c>
      <c r="K922" s="7" t="str">
        <f>IF(Table1[[#This Row],[discount_percentage]]&gt;=50%, "YES", "NO")</f>
        <v>YES</v>
      </c>
      <c r="L922" s="7" t="str">
        <f>IF(Table1[[#This Row],[discount_percentage]]&lt;20%, "&lt;20%", IF(Table1[[#This Row],[discount_percentage]]&lt;=40%, "20%-40%", IF(Table1[[#This Row],[discount_percentage]]&lt;=60%, "41%-60%", IF(Table1[[#This Row],[discount_percentage]]&lt;=80%, "61%-80%", "&gt;80%"))))</f>
        <v>&gt;80%</v>
      </c>
      <c r="M922" s="7" t="str">
        <f>IF(Table1[[#This Row],[discounted_price]]&lt;200, "&lt;200", IF(Table1[[#This Row],[discounted_price]]&lt;=500, "200-500", "&gt;500"))</f>
        <v>&lt;200</v>
      </c>
      <c r="N922" s="5">
        <v>3.8</v>
      </c>
      <c r="O922" s="8">
        <v>594</v>
      </c>
      <c r="P922" s="9" t="str">
        <f>IF(Table1[[#This Row],[rating_count]]&gt;1000, "More than 1000", "Fewer than 1000")</f>
        <v>Fewer than 1000</v>
      </c>
      <c r="Q922" s="8">
        <f>IFERROR( VALUE(Table1[[#This Row],[rating]]) * VALUE((Table1[[#This Row],[rating_count]]/1000)), 0)</f>
        <v>2.2571999999999997</v>
      </c>
      <c r="R922" s="6">
        <f>IFERROR( VALUE(Table1[[#This Row],[actual_price]]) * VALUE(Table1[[#This Row],[rating_count]]), 0)</f>
        <v>593406</v>
      </c>
      <c r="S922" s="5" t="s">
        <v>7693</v>
      </c>
      <c r="T922" s="5" t="s">
        <v>7694</v>
      </c>
      <c r="U922" s="5" t="s">
        <v>7695</v>
      </c>
      <c r="V922" s="5" t="s">
        <v>7696</v>
      </c>
      <c r="W922" s="5" t="s">
        <v>7697</v>
      </c>
      <c r="X922" s="5" t="s">
        <v>7698</v>
      </c>
      <c r="Y922" s="5" t="s">
        <v>7699</v>
      </c>
      <c r="Z922" s="5" t="s">
        <v>7700</v>
      </c>
    </row>
    <row r="923" spans="1:26" ht="15.75">
      <c r="A923" s="5" t="s">
        <v>7701</v>
      </c>
      <c r="B923" s="5" t="s">
        <v>7702</v>
      </c>
      <c r="C923" s="5" t="str">
        <f>LEFT(Table1[[#This Row],[product_name]], 27)</f>
        <v>Canon PIXMA MG2577s All-in-</v>
      </c>
      <c r="D923" s="5" t="s">
        <v>7703</v>
      </c>
      <c r="E923" s="5" t="str">
        <f>TRIM(LEFT(Table1[[#This Row],[category]], FIND("|", Table1[[#This Row],[category]]) - 1))</f>
        <v>Computers&amp;Accessories</v>
      </c>
      <c r="F923" s="5" t="str">
        <f>TRIM(MID(Table1[[#This Row],[category]], FIND("|", Table1[[#This Row],[category]]) + 1, FIND("|", Table1[[#This Row],[category]], FIND("|", Table1[[#This Row],[category]]) + 1) - FIND("|", Table1[[#This Row],[category]]) - 1))</f>
        <v>Printers,Inks&amp;Accessories</v>
      </c>
      <c r="G923" s="5" t="str">
        <f>TRIM(MID(Table1[[#This Row],[category]], FIND("|", Table1[[#This Row],[category]], FIND("|", Table1[[#This Row],[category]]) + 1) + 1, FIND("|", Table1[[#This Row],[category]], FIND("|", Table1[[#This Row],[category]], FIND("|", Table1[[#This Row],[category]]) + 1) + 1) - FIND("|", Table1[[#This Row],[category]], FIND("|", Table1[[#This Row],[category]]) + 1) - 1))</f>
        <v>Printers</v>
      </c>
      <c r="H923" s="6">
        <v>3498</v>
      </c>
      <c r="I923" s="6">
        <v>3875</v>
      </c>
      <c r="J923" s="7">
        <v>0.1</v>
      </c>
      <c r="K923" s="7" t="str">
        <f>IF(Table1[[#This Row],[discount_percentage]]&gt;=50%, "YES", "NO")</f>
        <v>NO</v>
      </c>
      <c r="L923" s="7" t="str">
        <f>IF(Table1[[#This Row],[discount_percentage]]&lt;20%, "&lt;20%", IF(Table1[[#This Row],[discount_percentage]]&lt;=40%, "20%-40%", IF(Table1[[#This Row],[discount_percentage]]&lt;=60%, "41%-60%", IF(Table1[[#This Row],[discount_percentage]]&lt;=80%, "61%-80%", "&gt;80%"))))</f>
        <v>&lt;20%</v>
      </c>
      <c r="M923" s="7" t="str">
        <f>IF(Table1[[#This Row],[discounted_price]]&lt;200, "&lt;200", IF(Table1[[#This Row],[discounted_price]]&lt;=500, "200-500", "&gt;500"))</f>
        <v>&gt;500</v>
      </c>
      <c r="N923" s="5">
        <v>3.4</v>
      </c>
      <c r="O923" s="8">
        <v>12185</v>
      </c>
      <c r="P923" s="9" t="str">
        <f>IF(Table1[[#This Row],[rating_count]]&gt;1000, "More than 1000", "Fewer than 1000")</f>
        <v>More than 1000</v>
      </c>
      <c r="Q923" s="8">
        <f>IFERROR( VALUE(Table1[[#This Row],[rating]]) * VALUE((Table1[[#This Row],[rating_count]]/1000)), 0)</f>
        <v>41.429000000000002</v>
      </c>
      <c r="R923" s="6">
        <f>IFERROR( VALUE(Table1[[#This Row],[actual_price]]) * VALUE(Table1[[#This Row],[rating_count]]), 0)</f>
        <v>47216875</v>
      </c>
      <c r="S923" s="5" t="s">
        <v>7704</v>
      </c>
      <c r="T923" s="5" t="s">
        <v>7705</v>
      </c>
      <c r="U923" s="5" t="s">
        <v>7706</v>
      </c>
      <c r="V923" s="5" t="s">
        <v>7707</v>
      </c>
      <c r="W923" s="5" t="s">
        <v>7708</v>
      </c>
      <c r="X923" s="5" t="s">
        <v>7709</v>
      </c>
      <c r="Y923" s="5" t="s">
        <v>7710</v>
      </c>
      <c r="Z923" s="5" t="s">
        <v>7711</v>
      </c>
    </row>
    <row r="924" spans="1:26" ht="15.75">
      <c r="A924" s="5" t="s">
        <v>7712</v>
      </c>
      <c r="B924" s="5" t="s">
        <v>7713</v>
      </c>
      <c r="C924" s="5" t="str">
        <f>LEFT(Table1[[#This Row],[product_name]], 27)</f>
        <v>Samsung 24-inch(60.46cm) FH</v>
      </c>
      <c r="D924" s="5" t="s">
        <v>5818</v>
      </c>
      <c r="E924" s="5" t="str">
        <f>TRIM(LEFT(Table1[[#This Row],[category]], FIND("|", Table1[[#This Row],[category]]) - 1))</f>
        <v>Computers&amp;Accessories</v>
      </c>
      <c r="F924" s="5" t="e">
        <f>TRIM(MID(Table1[[#This Row],[category]], FIND("|", Table1[[#This Row],[category]]) + 1, FIND("|", Table1[[#This Row],[category]], FIND("|", Table1[[#This Row],[category]]) + 1) - FIND("|", Table1[[#This Row],[category]]) - 1))</f>
        <v>#VALUE!</v>
      </c>
      <c r="G924" s="5" t="e">
        <f>TRIM(MID(Table1[[#This Row],[category]], FIND("|", Table1[[#This Row],[category]], FIND("|", Table1[[#This Row],[category]]) + 1) + 1, FIND("|", Table1[[#This Row],[category]], FIND("|", Table1[[#This Row],[category]], FIND("|", Table1[[#This Row],[category]]) + 1) + 1) - FIND("|", Table1[[#This Row],[category]], FIND("|", Table1[[#This Row],[category]]) + 1) - 1))</f>
        <v>#VALUE!</v>
      </c>
      <c r="H924" s="6">
        <v>10099</v>
      </c>
      <c r="I924" s="6">
        <v>19110</v>
      </c>
      <c r="J924" s="7">
        <v>0.47</v>
      </c>
      <c r="K924" s="7" t="str">
        <f>IF(Table1[[#This Row],[discount_percentage]]&gt;=50%, "YES", "NO")</f>
        <v>NO</v>
      </c>
      <c r="L924" s="7" t="str">
        <f>IF(Table1[[#This Row],[discount_percentage]]&lt;20%, "&lt;20%", IF(Table1[[#This Row],[discount_percentage]]&lt;=40%, "20%-40%", IF(Table1[[#This Row],[discount_percentage]]&lt;=60%, "41%-60%", IF(Table1[[#This Row],[discount_percentage]]&lt;=80%, "61%-80%", "&gt;80%"))))</f>
        <v>41%-60%</v>
      </c>
      <c r="M924" s="7" t="str">
        <f>IF(Table1[[#This Row],[discounted_price]]&lt;200, "&lt;200", IF(Table1[[#This Row],[discounted_price]]&lt;=500, "200-500", "&gt;500"))</f>
        <v>&gt;500</v>
      </c>
      <c r="N924" s="5">
        <v>4.3</v>
      </c>
      <c r="O924" s="8">
        <v>2623</v>
      </c>
      <c r="P924" s="9" t="str">
        <f>IF(Table1[[#This Row],[rating_count]]&gt;1000, "More than 1000", "Fewer than 1000")</f>
        <v>More than 1000</v>
      </c>
      <c r="Q924" s="8">
        <f>IFERROR( VALUE(Table1[[#This Row],[rating]]) * VALUE((Table1[[#This Row],[rating_count]]/1000)), 0)</f>
        <v>11.2789</v>
      </c>
      <c r="R924" s="6">
        <f>IFERROR( VALUE(Table1[[#This Row],[actual_price]]) * VALUE(Table1[[#This Row],[rating_count]]), 0)</f>
        <v>50125530</v>
      </c>
      <c r="S924" s="5" t="s">
        <v>7714</v>
      </c>
      <c r="T924" s="5" t="s">
        <v>7715</v>
      </c>
      <c r="U924" s="5" t="s">
        <v>7716</v>
      </c>
      <c r="V924" s="5" t="s">
        <v>7717</v>
      </c>
      <c r="W924" s="5" t="s">
        <v>7718</v>
      </c>
      <c r="X924" s="5" t="s">
        <v>7719</v>
      </c>
      <c r="Y924" s="5" t="s">
        <v>7720</v>
      </c>
      <c r="Z924" s="5" t="s">
        <v>7721</v>
      </c>
    </row>
    <row r="925" spans="1:26" ht="15.75">
      <c r="A925" s="5" t="s">
        <v>7722</v>
      </c>
      <c r="B925" s="5" t="s">
        <v>7723</v>
      </c>
      <c r="C925" s="5" t="str">
        <f>LEFT(Table1[[#This Row],[product_name]], 27)</f>
        <v>AirCase Protective Laptop B</v>
      </c>
      <c r="D925" s="5" t="s">
        <v>6200</v>
      </c>
      <c r="E925" s="5" t="str">
        <f>TRIM(LEFT(Table1[[#This Row],[category]], FIND("|", Table1[[#This Row],[category]]) - 1))</f>
        <v>Computers&amp;Accessories</v>
      </c>
      <c r="F925" s="5" t="str">
        <f>TRIM(MID(Table1[[#This Row],[category]], FIND("|", Table1[[#This Row],[category]]) + 1, FIND("|", Table1[[#This Row],[category]], FIND("|", Table1[[#This Row],[category]]) + 1) - FIND("|", Table1[[#This Row],[category]]) - 1))</f>
        <v>Accessories&amp;Peripherals</v>
      </c>
      <c r="G925"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25" s="5">
        <v>449</v>
      </c>
      <c r="I925" s="6">
        <v>999</v>
      </c>
      <c r="J925" s="7">
        <v>0.55000000000000004</v>
      </c>
      <c r="K925" s="7" t="str">
        <f>IF(Table1[[#This Row],[discount_percentage]]&gt;=50%, "YES", "NO")</f>
        <v>YES</v>
      </c>
      <c r="L925" s="7" t="str">
        <f>IF(Table1[[#This Row],[discount_percentage]]&lt;20%, "&lt;20%", IF(Table1[[#This Row],[discount_percentage]]&lt;=40%, "20%-40%", IF(Table1[[#This Row],[discount_percentage]]&lt;=60%, "41%-60%", IF(Table1[[#This Row],[discount_percentage]]&lt;=80%, "61%-80%", "&gt;80%"))))</f>
        <v>41%-60%</v>
      </c>
      <c r="M925" s="7" t="str">
        <f>IF(Table1[[#This Row],[discounted_price]]&lt;200, "&lt;200", IF(Table1[[#This Row],[discounted_price]]&lt;=500, "200-500", "&gt;500"))</f>
        <v>200-500</v>
      </c>
      <c r="N925" s="5">
        <v>4.3</v>
      </c>
      <c r="O925" s="8">
        <v>9701</v>
      </c>
      <c r="P925" s="9" t="str">
        <f>IF(Table1[[#This Row],[rating_count]]&gt;1000, "More than 1000", "Fewer than 1000")</f>
        <v>More than 1000</v>
      </c>
      <c r="Q925" s="8">
        <f>IFERROR( VALUE(Table1[[#This Row],[rating]]) * VALUE((Table1[[#This Row],[rating_count]]/1000)), 0)</f>
        <v>41.714300000000001</v>
      </c>
      <c r="R925" s="6">
        <f>IFERROR( VALUE(Table1[[#This Row],[actual_price]]) * VALUE(Table1[[#This Row],[rating_count]]), 0)</f>
        <v>9691299</v>
      </c>
      <c r="S925" s="5" t="s">
        <v>7724</v>
      </c>
      <c r="T925" s="5" t="s">
        <v>7725</v>
      </c>
      <c r="U925" s="5" t="s">
        <v>7726</v>
      </c>
      <c r="V925" s="5" t="s">
        <v>7727</v>
      </c>
      <c r="W925" s="5" t="s">
        <v>7728</v>
      </c>
      <c r="X925" s="5" t="s">
        <v>7729</v>
      </c>
      <c r="Y925" s="5" t="s">
        <v>7730</v>
      </c>
      <c r="Z925" s="5" t="s">
        <v>7731</v>
      </c>
    </row>
    <row r="926" spans="1:26" ht="15.75">
      <c r="A926" s="5" t="s">
        <v>7732</v>
      </c>
      <c r="B926" s="5" t="s">
        <v>7733</v>
      </c>
      <c r="C926" s="5" t="str">
        <f>LEFT(Table1[[#This Row],[product_name]], 27)</f>
        <v>Faber-Castell Connector Pen</v>
      </c>
      <c r="D926" s="5" t="s">
        <v>7734</v>
      </c>
      <c r="E926" s="5" t="str">
        <f>TRIM(LEFT(Table1[[#This Row],[category]], FIND("|", Table1[[#This Row],[category]]) - 1))</f>
        <v>Toys&amp;Games</v>
      </c>
      <c r="F926" s="5" t="str">
        <f>TRIM(MID(Table1[[#This Row],[category]], FIND("|", Table1[[#This Row],[category]]) + 1, FIND("|", Table1[[#This Row],[category]], FIND("|", Table1[[#This Row],[category]]) + 1) - FIND("|", Table1[[#This Row],[category]]) - 1))</f>
        <v>Arts&amp;Crafts</v>
      </c>
      <c r="G926" s="5" t="str">
        <f>TRIM(MID(Table1[[#This Row],[category]], FIND("|", Table1[[#This Row],[category]], FIND("|", Table1[[#This Row],[category]]) + 1) + 1, FIND("|", Table1[[#This Row],[category]], FIND("|", Table1[[#This Row],[category]], FIND("|", Table1[[#This Row],[category]]) + 1) + 1) - FIND("|", Table1[[#This Row],[category]], FIND("|", Table1[[#This Row],[category]]) + 1) - 1))</f>
        <v>Drawing&amp;PaintingSupplies</v>
      </c>
      <c r="H926" s="5">
        <v>150</v>
      </c>
      <c r="I926" s="6">
        <v>150</v>
      </c>
      <c r="J926" s="7">
        <v>0</v>
      </c>
      <c r="K926" s="7" t="str">
        <f>IF(Table1[[#This Row],[discount_percentage]]&gt;=50%, "YES", "NO")</f>
        <v>NO</v>
      </c>
      <c r="L926" s="7" t="str">
        <f>IF(Table1[[#This Row],[discount_percentage]]&lt;20%, "&lt;20%", IF(Table1[[#This Row],[discount_percentage]]&lt;=40%, "20%-40%", IF(Table1[[#This Row],[discount_percentage]]&lt;=60%, "41%-60%", IF(Table1[[#This Row],[discount_percentage]]&lt;=80%, "61%-80%", "&gt;80%"))))</f>
        <v>&lt;20%</v>
      </c>
      <c r="M926" s="7" t="str">
        <f>IF(Table1[[#This Row],[discounted_price]]&lt;200, "&lt;200", IF(Table1[[#This Row],[discounted_price]]&lt;=500, "200-500", "&gt;500"))</f>
        <v>&lt;200</v>
      </c>
      <c r="N926" s="5">
        <v>4.3</v>
      </c>
      <c r="O926" s="8">
        <v>15867</v>
      </c>
      <c r="P926" s="9" t="str">
        <f>IF(Table1[[#This Row],[rating_count]]&gt;1000, "More than 1000", "Fewer than 1000")</f>
        <v>More than 1000</v>
      </c>
      <c r="Q926" s="8">
        <f>IFERROR( VALUE(Table1[[#This Row],[rating]]) * VALUE((Table1[[#This Row],[rating_count]]/1000)), 0)</f>
        <v>68.228099999999998</v>
      </c>
      <c r="R926" s="6">
        <f>IFERROR( VALUE(Table1[[#This Row],[actual_price]]) * VALUE(Table1[[#This Row],[rating_count]]), 0)</f>
        <v>2380050</v>
      </c>
      <c r="S926" s="5" t="s">
        <v>7735</v>
      </c>
      <c r="T926" s="5" t="s">
        <v>7736</v>
      </c>
      <c r="U926" s="5" t="s">
        <v>7737</v>
      </c>
      <c r="V926" s="5" t="s">
        <v>7738</v>
      </c>
      <c r="W926" s="5" t="s">
        <v>7739</v>
      </c>
      <c r="X926" s="5" t="s">
        <v>7740</v>
      </c>
      <c r="Y926" s="5" t="s">
        <v>7741</v>
      </c>
      <c r="Z926" s="5" t="s">
        <v>7742</v>
      </c>
    </row>
    <row r="927" spans="1:26" ht="15.75">
      <c r="A927" s="5" t="s">
        <v>546</v>
      </c>
      <c r="B927" s="5" t="s">
        <v>547</v>
      </c>
      <c r="C927" s="5" t="str">
        <f>LEFT(Table1[[#This Row],[product_name]], 27)</f>
        <v>Wecool Unbreakable 3 in 1 C</v>
      </c>
      <c r="D927" s="5" t="s">
        <v>18</v>
      </c>
      <c r="E927" s="5" t="str">
        <f>TRIM(LEFT(Table1[[#This Row],[category]], FIND("|", Table1[[#This Row],[category]]) - 1))</f>
        <v>Computers&amp;Accessories</v>
      </c>
      <c r="F927" s="5" t="str">
        <f>TRIM(MID(Table1[[#This Row],[category]], FIND("|", Table1[[#This Row],[category]]) + 1, FIND("|", Table1[[#This Row],[category]], FIND("|", Table1[[#This Row],[category]]) + 1) - FIND("|", Table1[[#This Row],[category]]) - 1))</f>
        <v>Accessories&amp;Peripherals</v>
      </c>
      <c r="G92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27" s="5">
        <v>348</v>
      </c>
      <c r="I927" s="6">
        <v>1499</v>
      </c>
      <c r="J927" s="7">
        <v>0.77</v>
      </c>
      <c r="K927" s="7" t="str">
        <f>IF(Table1[[#This Row],[discount_percentage]]&gt;=50%, "YES", "NO")</f>
        <v>YES</v>
      </c>
      <c r="L927" s="7" t="str">
        <f>IF(Table1[[#This Row],[discount_percentage]]&lt;20%, "&lt;20%", IF(Table1[[#This Row],[discount_percentage]]&lt;=40%, "20%-40%", IF(Table1[[#This Row],[discount_percentage]]&lt;=60%, "41%-60%", IF(Table1[[#This Row],[discount_percentage]]&lt;=80%, "61%-80%", "&gt;80%"))))</f>
        <v>61%-80%</v>
      </c>
      <c r="M927" s="7" t="str">
        <f>IF(Table1[[#This Row],[discounted_price]]&lt;200, "&lt;200", IF(Table1[[#This Row],[discounted_price]]&lt;=500, "200-500", "&gt;500"))</f>
        <v>200-500</v>
      </c>
      <c r="N927" s="5">
        <v>4.2</v>
      </c>
      <c r="O927" s="8">
        <v>656</v>
      </c>
      <c r="P927" s="9" t="str">
        <f>IF(Table1[[#This Row],[rating_count]]&gt;1000, "More than 1000", "Fewer than 1000")</f>
        <v>Fewer than 1000</v>
      </c>
      <c r="Q927" s="8">
        <f>IFERROR( VALUE(Table1[[#This Row],[rating]]) * VALUE((Table1[[#This Row],[rating_count]]/1000)), 0)</f>
        <v>2.7552000000000003</v>
      </c>
      <c r="R927" s="6">
        <f>IFERROR( VALUE(Table1[[#This Row],[actual_price]]) * VALUE(Table1[[#This Row],[rating_count]]), 0)</f>
        <v>983344</v>
      </c>
      <c r="S927" s="5" t="s">
        <v>548</v>
      </c>
      <c r="T927" s="5" t="s">
        <v>549</v>
      </c>
      <c r="U927" s="5" t="s">
        <v>550</v>
      </c>
      <c r="V927" s="5" t="s">
        <v>551</v>
      </c>
      <c r="W927" s="5" t="s">
        <v>552</v>
      </c>
      <c r="X927" s="5" t="s">
        <v>553</v>
      </c>
      <c r="Y927" s="5" t="s">
        <v>554</v>
      </c>
      <c r="Z927" s="5" t="s">
        <v>7743</v>
      </c>
    </row>
    <row r="928" spans="1:26" ht="15.75">
      <c r="A928" s="5" t="s">
        <v>7744</v>
      </c>
      <c r="B928" s="5" t="s">
        <v>7745</v>
      </c>
      <c r="C928" s="5" t="str">
        <f>LEFT(Table1[[#This Row],[product_name]], 27)</f>
        <v>Zinq UPS for Router, Mini U</v>
      </c>
      <c r="D928" s="5" t="s">
        <v>5443</v>
      </c>
      <c r="E928" s="5" t="str">
        <f>TRIM(LEFT(Table1[[#This Row],[category]], FIND("|", Table1[[#This Row],[category]]) - 1))</f>
        <v>Computers&amp;Accessories</v>
      </c>
      <c r="F928" s="5" t="str">
        <f>TRIM(MID(Table1[[#This Row],[category]], FIND("|", Table1[[#This Row],[category]]) + 1, FIND("|", Table1[[#This Row],[category]], FIND("|", Table1[[#This Row],[category]]) + 1) - FIND("|", Table1[[#This Row],[category]]) - 1))</f>
        <v>NetworkingDevices</v>
      </c>
      <c r="G928" s="5" t="e">
        <f>TRIM(MID(Table1[[#This Row],[category]], FIND("|", Table1[[#This Row],[category]], FIND("|", Table1[[#This Row],[category]]) + 1) + 1, FIND("|", Table1[[#This Row],[category]], FIND("|", Table1[[#This Row],[category]], FIND("|", Table1[[#This Row],[category]]) + 1) + 1) - FIND("|", Table1[[#This Row],[category]], FIND("|", Table1[[#This Row],[category]]) + 1) - 1))</f>
        <v>#VALUE!</v>
      </c>
      <c r="H928" s="6">
        <v>1199</v>
      </c>
      <c r="I928" s="6">
        <v>2999</v>
      </c>
      <c r="J928" s="7">
        <v>0.6</v>
      </c>
      <c r="K928" s="7" t="str">
        <f>IF(Table1[[#This Row],[discount_percentage]]&gt;=50%, "YES", "NO")</f>
        <v>YES</v>
      </c>
      <c r="L928" s="7" t="str">
        <f>IF(Table1[[#This Row],[discount_percentage]]&lt;20%, "&lt;20%", IF(Table1[[#This Row],[discount_percentage]]&lt;=40%, "20%-40%", IF(Table1[[#This Row],[discount_percentage]]&lt;=60%, "41%-60%", IF(Table1[[#This Row],[discount_percentage]]&lt;=80%, "61%-80%", "&gt;80%"))))</f>
        <v>41%-60%</v>
      </c>
      <c r="M928" s="7" t="str">
        <f>IF(Table1[[#This Row],[discounted_price]]&lt;200, "&lt;200", IF(Table1[[#This Row],[discounted_price]]&lt;=500, "200-500", "&gt;500"))</f>
        <v>&gt;500</v>
      </c>
      <c r="N928" s="5">
        <v>4.0999999999999996</v>
      </c>
      <c r="O928" s="8">
        <v>10725</v>
      </c>
      <c r="P928" s="9" t="str">
        <f>IF(Table1[[#This Row],[rating_count]]&gt;1000, "More than 1000", "Fewer than 1000")</f>
        <v>More than 1000</v>
      </c>
      <c r="Q928" s="8">
        <f>IFERROR( VALUE(Table1[[#This Row],[rating]]) * VALUE((Table1[[#This Row],[rating_count]]/1000)), 0)</f>
        <v>43.972499999999997</v>
      </c>
      <c r="R928" s="6">
        <f>IFERROR( VALUE(Table1[[#This Row],[actual_price]]) * VALUE(Table1[[#This Row],[rating_count]]), 0)</f>
        <v>32164275</v>
      </c>
      <c r="S928" s="5" t="s">
        <v>7746</v>
      </c>
      <c r="T928" s="5" t="s">
        <v>7747</v>
      </c>
      <c r="U928" s="5" t="s">
        <v>7748</v>
      </c>
      <c r="V928" s="5" t="s">
        <v>7749</v>
      </c>
      <c r="W928" s="5" t="s">
        <v>7750</v>
      </c>
      <c r="X928" s="5" t="s">
        <v>13060</v>
      </c>
      <c r="Y928" s="5" t="s">
        <v>7751</v>
      </c>
      <c r="Z928" s="5" t="s">
        <v>7752</v>
      </c>
    </row>
    <row r="929" spans="1:26" ht="15.75">
      <c r="A929" s="5" t="s">
        <v>7753</v>
      </c>
      <c r="B929" s="5" t="s">
        <v>7754</v>
      </c>
      <c r="C929" s="5" t="str">
        <f>LEFT(Table1[[#This Row],[product_name]], 27)</f>
        <v xml:space="preserve">SaleOn‚Ñ¢ Portable Storage </v>
      </c>
      <c r="D929" s="5" t="s">
        <v>5369</v>
      </c>
      <c r="E929" s="5" t="str">
        <f>TRIM(LEFT(Table1[[#This Row],[category]], FIND("|", Table1[[#This Row],[category]]) - 1))</f>
        <v>Computers&amp;Accessories</v>
      </c>
      <c r="F929" s="5" t="str">
        <f>TRIM(MID(Table1[[#This Row],[category]], FIND("|", Table1[[#This Row],[category]]) + 1, FIND("|", Table1[[#This Row],[category]], FIND("|", Table1[[#This Row],[category]]) + 1) - FIND("|", Table1[[#This Row],[category]]) - 1))</f>
        <v>Accessories&amp;Peripherals</v>
      </c>
      <c r="G929" s="5" t="e">
        <f>TRIM(MID(Table1[[#This Row],[category]], FIND("|", Table1[[#This Row],[category]], FIND("|", Table1[[#This Row],[category]]) + 1) + 1, FIND("|", Table1[[#This Row],[category]], FIND("|", Table1[[#This Row],[category]], FIND("|", Table1[[#This Row],[category]]) + 1) + 1) - FIND("|", Table1[[#This Row],[category]], FIND("|", Table1[[#This Row],[category]]) + 1) - 1))</f>
        <v>#VALUE!</v>
      </c>
      <c r="H929" s="5">
        <v>397</v>
      </c>
      <c r="I929" s="6">
        <v>899</v>
      </c>
      <c r="J929" s="7">
        <v>0.56000000000000005</v>
      </c>
      <c r="K929" s="7" t="str">
        <f>IF(Table1[[#This Row],[discount_percentage]]&gt;=50%, "YES", "NO")</f>
        <v>YES</v>
      </c>
      <c r="L929" s="7" t="str">
        <f>IF(Table1[[#This Row],[discount_percentage]]&lt;20%, "&lt;20%", IF(Table1[[#This Row],[discount_percentage]]&lt;=40%, "20%-40%", IF(Table1[[#This Row],[discount_percentage]]&lt;=60%, "41%-60%", IF(Table1[[#This Row],[discount_percentage]]&lt;=80%, "61%-80%", "&gt;80%"))))</f>
        <v>41%-60%</v>
      </c>
      <c r="M929" s="7" t="str">
        <f>IF(Table1[[#This Row],[discounted_price]]&lt;200, "&lt;200", IF(Table1[[#This Row],[discounted_price]]&lt;=500, "200-500", "&gt;500"))</f>
        <v>200-500</v>
      </c>
      <c r="N929" s="5">
        <v>4</v>
      </c>
      <c r="O929" s="8">
        <v>3025</v>
      </c>
      <c r="P929" s="9" t="str">
        <f>IF(Table1[[#This Row],[rating_count]]&gt;1000, "More than 1000", "Fewer than 1000")</f>
        <v>More than 1000</v>
      </c>
      <c r="Q929" s="8">
        <f>IFERROR( VALUE(Table1[[#This Row],[rating]]) * VALUE((Table1[[#This Row],[rating_count]]/1000)), 0)</f>
        <v>12.1</v>
      </c>
      <c r="R929" s="6">
        <f>IFERROR( VALUE(Table1[[#This Row],[actual_price]]) * VALUE(Table1[[#This Row],[rating_count]]), 0)</f>
        <v>2719475</v>
      </c>
      <c r="S929" s="5" t="s">
        <v>7755</v>
      </c>
      <c r="T929" s="5" t="s">
        <v>7756</v>
      </c>
      <c r="U929" s="5" t="s">
        <v>7757</v>
      </c>
      <c r="V929" s="5" t="s">
        <v>7758</v>
      </c>
      <c r="W929" s="5" t="s">
        <v>13061</v>
      </c>
      <c r="X929" s="5" t="s">
        <v>7759</v>
      </c>
      <c r="Y929" s="5" t="s">
        <v>7760</v>
      </c>
      <c r="Z929" s="5" t="s">
        <v>7761</v>
      </c>
    </row>
    <row r="930" spans="1:26" ht="15.75">
      <c r="A930" s="5" t="s">
        <v>556</v>
      </c>
      <c r="B930" s="5" t="s">
        <v>557</v>
      </c>
      <c r="C930" s="5" t="str">
        <f>LEFT(Table1[[#This Row],[product_name]], 27)</f>
        <v>Portronics Konnect L 1.2Mtr</v>
      </c>
      <c r="D930" s="5" t="s">
        <v>18</v>
      </c>
      <c r="E930" s="5" t="str">
        <f>TRIM(LEFT(Table1[[#This Row],[category]], FIND("|", Table1[[#This Row],[category]]) - 1))</f>
        <v>Computers&amp;Accessories</v>
      </c>
      <c r="F930" s="5" t="str">
        <f>TRIM(MID(Table1[[#This Row],[category]], FIND("|", Table1[[#This Row],[category]]) + 1, FIND("|", Table1[[#This Row],[category]], FIND("|", Table1[[#This Row],[category]]) + 1) - FIND("|", Table1[[#This Row],[category]]) - 1))</f>
        <v>Accessories&amp;Peripherals</v>
      </c>
      <c r="G93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30" s="5">
        <v>154</v>
      </c>
      <c r="I930" s="6">
        <v>349</v>
      </c>
      <c r="J930" s="7">
        <v>0.56000000000000005</v>
      </c>
      <c r="K930" s="7" t="str">
        <f>IF(Table1[[#This Row],[discount_percentage]]&gt;=50%, "YES", "NO")</f>
        <v>YES</v>
      </c>
      <c r="L930" s="7" t="str">
        <f>IF(Table1[[#This Row],[discount_percentage]]&lt;20%, "&lt;20%", IF(Table1[[#This Row],[discount_percentage]]&lt;=40%, "20%-40%", IF(Table1[[#This Row],[discount_percentage]]&lt;=60%, "41%-60%", IF(Table1[[#This Row],[discount_percentage]]&lt;=80%, "61%-80%", "&gt;80%"))))</f>
        <v>41%-60%</v>
      </c>
      <c r="M930" s="7" t="str">
        <f>IF(Table1[[#This Row],[discounted_price]]&lt;200, "&lt;200", IF(Table1[[#This Row],[discounted_price]]&lt;=500, "200-500", "&gt;500"))</f>
        <v>&lt;200</v>
      </c>
      <c r="N930" s="5">
        <v>4.3</v>
      </c>
      <c r="O930" s="8">
        <v>7064</v>
      </c>
      <c r="P930" s="9" t="str">
        <f>IF(Table1[[#This Row],[rating_count]]&gt;1000, "More than 1000", "Fewer than 1000")</f>
        <v>More than 1000</v>
      </c>
      <c r="Q930" s="8">
        <f>IFERROR( VALUE(Table1[[#This Row],[rating]]) * VALUE((Table1[[#This Row],[rating_count]]/1000)), 0)</f>
        <v>30.3752</v>
      </c>
      <c r="R930" s="6">
        <f>IFERROR( VALUE(Table1[[#This Row],[actual_price]]) * VALUE(Table1[[#This Row],[rating_count]]), 0)</f>
        <v>2465336</v>
      </c>
      <c r="S930" s="5" t="s">
        <v>558</v>
      </c>
      <c r="T930" s="5" t="s">
        <v>559</v>
      </c>
      <c r="U930" s="5" t="s">
        <v>560</v>
      </c>
      <c r="V930" s="5" t="s">
        <v>561</v>
      </c>
      <c r="W930" s="5" t="s">
        <v>562</v>
      </c>
      <c r="X930" s="5" t="s">
        <v>563</v>
      </c>
      <c r="Y930" s="5" t="s">
        <v>7762</v>
      </c>
      <c r="Z930" s="5" t="s">
        <v>7763</v>
      </c>
    </row>
    <row r="931" spans="1:26" ht="15.75">
      <c r="A931" s="5" t="s">
        <v>7764</v>
      </c>
      <c r="B931" s="5" t="s">
        <v>7765</v>
      </c>
      <c r="C931" s="5" t="str">
        <f>LEFT(Table1[[#This Row],[product_name]], 27)</f>
        <v>RPM Euro Games Laptop/PC Co</v>
      </c>
      <c r="D931" s="5" t="s">
        <v>6007</v>
      </c>
      <c r="E931" s="5" t="str">
        <f>TRIM(LEFT(Table1[[#This Row],[category]], FIND("|", Table1[[#This Row],[category]]) - 1))</f>
        <v>Computers&amp;Accessories</v>
      </c>
      <c r="F931" s="5" t="str">
        <f>TRIM(MID(Table1[[#This Row],[category]], FIND("|", Table1[[#This Row],[category]]) + 1, FIND("|", Table1[[#This Row],[category]], FIND("|", Table1[[#This Row],[category]]) + 1) - FIND("|", Table1[[#This Row],[category]]) - 1))</f>
        <v>Accessories&amp;Peripherals</v>
      </c>
      <c r="G931"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31" s="5">
        <v>699</v>
      </c>
      <c r="I931" s="6">
        <v>1490</v>
      </c>
      <c r="J931" s="7">
        <v>0.53</v>
      </c>
      <c r="K931" s="7" t="str">
        <f>IF(Table1[[#This Row],[discount_percentage]]&gt;=50%, "YES", "NO")</f>
        <v>YES</v>
      </c>
      <c r="L931" s="7" t="str">
        <f>IF(Table1[[#This Row],[discount_percentage]]&lt;20%, "&lt;20%", IF(Table1[[#This Row],[discount_percentage]]&lt;=40%, "20%-40%", IF(Table1[[#This Row],[discount_percentage]]&lt;=60%, "41%-60%", IF(Table1[[#This Row],[discount_percentage]]&lt;=80%, "61%-80%", "&gt;80%"))))</f>
        <v>41%-60%</v>
      </c>
      <c r="M931" s="7" t="str">
        <f>IF(Table1[[#This Row],[discounted_price]]&lt;200, "&lt;200", IF(Table1[[#This Row],[discounted_price]]&lt;=500, "200-500", "&gt;500"))</f>
        <v>&gt;500</v>
      </c>
      <c r="N931" s="5">
        <v>4</v>
      </c>
      <c r="O931" s="8">
        <v>5736</v>
      </c>
      <c r="P931" s="9" t="str">
        <f>IF(Table1[[#This Row],[rating_count]]&gt;1000, "More than 1000", "Fewer than 1000")</f>
        <v>More than 1000</v>
      </c>
      <c r="Q931" s="8">
        <f>IFERROR( VALUE(Table1[[#This Row],[rating]]) * VALUE((Table1[[#This Row],[rating_count]]/1000)), 0)</f>
        <v>22.943999999999999</v>
      </c>
      <c r="R931" s="6">
        <f>IFERROR( VALUE(Table1[[#This Row],[actual_price]]) * VALUE(Table1[[#This Row],[rating_count]]), 0)</f>
        <v>8546640</v>
      </c>
      <c r="S931" s="5" t="s">
        <v>7766</v>
      </c>
      <c r="T931" s="5" t="s">
        <v>7767</v>
      </c>
      <c r="U931" s="5" t="s">
        <v>7768</v>
      </c>
      <c r="V931" s="5" t="s">
        <v>7769</v>
      </c>
      <c r="W931" s="5" t="s">
        <v>7770</v>
      </c>
      <c r="X931" s="5" t="s">
        <v>7771</v>
      </c>
      <c r="Y931" s="5" t="s">
        <v>7772</v>
      </c>
      <c r="Z931" s="5" t="s">
        <v>7773</v>
      </c>
    </row>
    <row r="932" spans="1:26" ht="15.75">
      <c r="A932" s="5" t="s">
        <v>7774</v>
      </c>
      <c r="B932" s="5" t="s">
        <v>7775</v>
      </c>
      <c r="C932" s="5" t="str">
        <f>LEFT(Table1[[#This Row],[product_name]], 27)</f>
        <v>realme Buds Wireless in Ear</v>
      </c>
      <c r="D932" s="5" t="s">
        <v>3066</v>
      </c>
      <c r="E932" s="5" t="str">
        <f>TRIM(LEFT(Table1[[#This Row],[category]], FIND("|", Table1[[#This Row],[category]]) - 1))</f>
        <v>Electronics</v>
      </c>
      <c r="F932" s="5" t="str">
        <f>TRIM(MID(Table1[[#This Row],[category]], FIND("|", Table1[[#This Row],[category]]) + 1, FIND("|", Table1[[#This Row],[category]], FIND("|", Table1[[#This Row],[category]]) + 1) - FIND("|", Table1[[#This Row],[category]]) - 1))</f>
        <v>Headphones,Earbuds&amp;Accessories</v>
      </c>
      <c r="G932" s="5" t="str">
        <f>TRIM(MID(Table1[[#This Row],[category]], FIND("|", Table1[[#This Row],[category]], FIND("|", Table1[[#This Row],[category]]) + 1) + 1, FIND("|", Table1[[#This Row],[category]], FIND("|", Table1[[#This Row],[category]], FIND("|", Table1[[#This Row],[category]]) + 1) + 1) - FIND("|", Table1[[#This Row],[category]], FIND("|", Table1[[#This Row],[category]]) + 1) - 1))</f>
        <v>Headphones</v>
      </c>
      <c r="H932" s="6">
        <v>1679</v>
      </c>
      <c r="I932" s="6">
        <v>1999</v>
      </c>
      <c r="J932" s="7">
        <v>0.16</v>
      </c>
      <c r="K932" s="7" t="str">
        <f>IF(Table1[[#This Row],[discount_percentage]]&gt;=50%, "YES", "NO")</f>
        <v>NO</v>
      </c>
      <c r="L932" s="7" t="str">
        <f>IF(Table1[[#This Row],[discount_percentage]]&lt;20%, "&lt;20%", IF(Table1[[#This Row],[discount_percentage]]&lt;=40%, "20%-40%", IF(Table1[[#This Row],[discount_percentage]]&lt;=60%, "41%-60%", IF(Table1[[#This Row],[discount_percentage]]&lt;=80%, "61%-80%", "&gt;80%"))))</f>
        <v>&lt;20%</v>
      </c>
      <c r="M932" s="7" t="str">
        <f>IF(Table1[[#This Row],[discounted_price]]&lt;200, "&lt;200", IF(Table1[[#This Row],[discounted_price]]&lt;=500, "200-500", "&gt;500"))</f>
        <v>&gt;500</v>
      </c>
      <c r="N932" s="5">
        <v>4.0999999999999996</v>
      </c>
      <c r="O932" s="8">
        <v>72563</v>
      </c>
      <c r="P932" s="9" t="str">
        <f>IF(Table1[[#This Row],[rating_count]]&gt;1000, "More than 1000", "Fewer than 1000")</f>
        <v>More than 1000</v>
      </c>
      <c r="Q932" s="8">
        <f>IFERROR( VALUE(Table1[[#This Row],[rating]]) * VALUE((Table1[[#This Row],[rating_count]]/1000)), 0)</f>
        <v>297.50829999999996</v>
      </c>
      <c r="R932" s="6">
        <f>IFERROR( VALUE(Table1[[#This Row],[actual_price]]) * VALUE(Table1[[#This Row],[rating_count]]), 0)</f>
        <v>145053437</v>
      </c>
      <c r="S932" s="5" t="s">
        <v>7776</v>
      </c>
      <c r="T932" s="5" t="s">
        <v>7777</v>
      </c>
      <c r="U932" s="5" t="s">
        <v>7778</v>
      </c>
      <c r="V932" s="5" t="s">
        <v>7779</v>
      </c>
      <c r="W932" s="5" t="s">
        <v>7780</v>
      </c>
      <c r="X932" s="5" t="s">
        <v>7781</v>
      </c>
      <c r="Y932" s="5" t="s">
        <v>7782</v>
      </c>
      <c r="Z932" s="5" t="s">
        <v>7783</v>
      </c>
    </row>
    <row r="933" spans="1:26" ht="15.75">
      <c r="A933" s="5" t="s">
        <v>7784</v>
      </c>
      <c r="B933" s="5" t="s">
        <v>7785</v>
      </c>
      <c r="C933" s="5" t="str">
        <f>LEFT(Table1[[#This Row],[product_name]], 27)</f>
        <v>TVARA LCD Writing Tablet, 8</v>
      </c>
      <c r="D933" s="5" t="s">
        <v>4856</v>
      </c>
      <c r="E933" s="5" t="str">
        <f>TRIM(LEFT(Table1[[#This Row],[category]], FIND("|", Table1[[#This Row],[category]]) - 1))</f>
        <v>Computers&amp;Accessories</v>
      </c>
      <c r="F933" s="5" t="str">
        <f>TRIM(MID(Table1[[#This Row],[category]], FIND("|", Table1[[#This Row],[category]]) + 1, FIND("|", Table1[[#This Row],[category]], FIND("|", Table1[[#This Row],[category]]) + 1) - FIND("|", Table1[[#This Row],[category]]) - 1))</f>
        <v>Accessories&amp;Peripherals</v>
      </c>
      <c r="G93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33" s="5">
        <v>354</v>
      </c>
      <c r="I933" s="6">
        <v>1500</v>
      </c>
      <c r="J933" s="7">
        <v>0.76</v>
      </c>
      <c r="K933" s="7" t="str">
        <f>IF(Table1[[#This Row],[discount_percentage]]&gt;=50%, "YES", "NO")</f>
        <v>YES</v>
      </c>
      <c r="L933" s="7" t="str">
        <f>IF(Table1[[#This Row],[discount_percentage]]&lt;20%, "&lt;20%", IF(Table1[[#This Row],[discount_percentage]]&lt;=40%, "20%-40%", IF(Table1[[#This Row],[discount_percentage]]&lt;=60%, "41%-60%", IF(Table1[[#This Row],[discount_percentage]]&lt;=80%, "61%-80%", "&gt;80%"))))</f>
        <v>61%-80%</v>
      </c>
      <c r="M933" s="7" t="str">
        <f>IF(Table1[[#This Row],[discounted_price]]&lt;200, "&lt;200", IF(Table1[[#This Row],[discounted_price]]&lt;=500, "200-500", "&gt;500"))</f>
        <v>200-500</v>
      </c>
      <c r="N933" s="5">
        <v>4</v>
      </c>
      <c r="O933" s="8">
        <v>1026</v>
      </c>
      <c r="P933" s="9" t="str">
        <f>IF(Table1[[#This Row],[rating_count]]&gt;1000, "More than 1000", "Fewer than 1000")</f>
        <v>More than 1000</v>
      </c>
      <c r="Q933" s="8">
        <f>IFERROR( VALUE(Table1[[#This Row],[rating]]) * VALUE((Table1[[#This Row],[rating_count]]/1000)), 0)</f>
        <v>4.1040000000000001</v>
      </c>
      <c r="R933" s="6">
        <f>IFERROR( VALUE(Table1[[#This Row],[actual_price]]) * VALUE(Table1[[#This Row],[rating_count]]), 0)</f>
        <v>1539000</v>
      </c>
      <c r="S933" s="5" t="s">
        <v>7786</v>
      </c>
      <c r="T933" s="5" t="s">
        <v>7787</v>
      </c>
      <c r="U933" s="5" t="s">
        <v>7788</v>
      </c>
      <c r="V933" s="5" t="s">
        <v>7789</v>
      </c>
      <c r="W933" s="5" t="s">
        <v>7790</v>
      </c>
      <c r="X933" s="5" t="s">
        <v>7791</v>
      </c>
      <c r="Y933" s="5" t="s">
        <v>7792</v>
      </c>
      <c r="Z933" s="5" t="s">
        <v>7793</v>
      </c>
    </row>
    <row r="934" spans="1:26" ht="15.75">
      <c r="A934" s="5" t="s">
        <v>7794</v>
      </c>
      <c r="B934" s="5" t="s">
        <v>7795</v>
      </c>
      <c r="C934" s="5" t="str">
        <f>LEFT(Table1[[#This Row],[product_name]], 27)</f>
        <v>Wings Phantom Pro Earphones</v>
      </c>
      <c r="D934" s="5" t="s">
        <v>7796</v>
      </c>
      <c r="E934" s="5" t="str">
        <f>TRIM(LEFT(Table1[[#This Row],[category]], FIND("|", Table1[[#This Row],[category]]) - 1))</f>
        <v>Computers&amp;Accessories</v>
      </c>
      <c r="F934" s="5" t="str">
        <f>TRIM(MID(Table1[[#This Row],[category]], FIND("|", Table1[[#This Row],[category]]) + 1, FIND("|", Table1[[#This Row],[category]], FIND("|", Table1[[#This Row],[category]]) + 1) - FIND("|", Table1[[#This Row],[category]]) - 1))</f>
        <v>Accessories&amp;Peripherals</v>
      </c>
      <c r="G934"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34" s="6">
        <v>1199</v>
      </c>
      <c r="I934" s="6">
        <v>5499</v>
      </c>
      <c r="J934" s="7">
        <v>0.78</v>
      </c>
      <c r="K934" s="7" t="str">
        <f>IF(Table1[[#This Row],[discount_percentage]]&gt;=50%, "YES", "NO")</f>
        <v>YES</v>
      </c>
      <c r="L934" s="7" t="str">
        <f>IF(Table1[[#This Row],[discount_percentage]]&lt;20%, "&lt;20%", IF(Table1[[#This Row],[discount_percentage]]&lt;=40%, "20%-40%", IF(Table1[[#This Row],[discount_percentage]]&lt;=60%, "41%-60%", IF(Table1[[#This Row],[discount_percentage]]&lt;=80%, "61%-80%", "&gt;80%"))))</f>
        <v>61%-80%</v>
      </c>
      <c r="M934" s="7" t="str">
        <f>IF(Table1[[#This Row],[discounted_price]]&lt;200, "&lt;200", IF(Table1[[#This Row],[discounted_price]]&lt;=500, "200-500", "&gt;500"))</f>
        <v>&gt;500</v>
      </c>
      <c r="N934" s="5">
        <v>3.8</v>
      </c>
      <c r="O934" s="8">
        <v>2043</v>
      </c>
      <c r="P934" s="9" t="str">
        <f>IF(Table1[[#This Row],[rating_count]]&gt;1000, "More than 1000", "Fewer than 1000")</f>
        <v>More than 1000</v>
      </c>
      <c r="Q934" s="8">
        <f>IFERROR( VALUE(Table1[[#This Row],[rating]]) * VALUE((Table1[[#This Row],[rating_count]]/1000)), 0)</f>
        <v>7.7633999999999999</v>
      </c>
      <c r="R934" s="6">
        <f>IFERROR( VALUE(Table1[[#This Row],[actual_price]]) * VALUE(Table1[[#This Row],[rating_count]]), 0)</f>
        <v>11234457</v>
      </c>
      <c r="S934" s="5" t="s">
        <v>7797</v>
      </c>
      <c r="T934" s="5" t="s">
        <v>7798</v>
      </c>
      <c r="U934" s="5" t="s">
        <v>7799</v>
      </c>
      <c r="V934" s="5" t="s">
        <v>7800</v>
      </c>
      <c r="W934" s="5" t="s">
        <v>7801</v>
      </c>
      <c r="X934" s="5" t="s">
        <v>7802</v>
      </c>
      <c r="Y934" s="5" t="s">
        <v>7803</v>
      </c>
      <c r="Z934" s="5" t="s">
        <v>7804</v>
      </c>
    </row>
    <row r="935" spans="1:26" ht="15.75">
      <c r="A935" s="5" t="s">
        <v>7805</v>
      </c>
      <c r="B935" s="5" t="s">
        <v>7806</v>
      </c>
      <c r="C935" s="5" t="str">
        <f>LEFT(Table1[[#This Row],[product_name]], 27)</f>
        <v>Robustrion [Anti-Scratch] &amp;</v>
      </c>
      <c r="D935" s="5" t="s">
        <v>5996</v>
      </c>
      <c r="E935" s="5" t="str">
        <f>TRIM(LEFT(Table1[[#This Row],[category]], FIND("|", Table1[[#This Row],[category]]) - 1))</f>
        <v>Computers&amp;Accessories</v>
      </c>
      <c r="F935" s="5" t="str">
        <f>TRIM(MID(Table1[[#This Row],[category]], FIND("|", Table1[[#This Row],[category]]) + 1, FIND("|", Table1[[#This Row],[category]], FIND("|", Table1[[#This Row],[category]]) + 1) - FIND("|", Table1[[#This Row],[category]]) - 1))</f>
        <v>Accessories&amp;Peripherals</v>
      </c>
      <c r="G935"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935" s="5">
        <v>379</v>
      </c>
      <c r="I935" s="6">
        <v>1499</v>
      </c>
      <c r="J935" s="7">
        <v>0.75</v>
      </c>
      <c r="K935" s="7" t="str">
        <f>IF(Table1[[#This Row],[discount_percentage]]&gt;=50%, "YES", "NO")</f>
        <v>YES</v>
      </c>
      <c r="L935" s="7" t="str">
        <f>IF(Table1[[#This Row],[discount_percentage]]&lt;20%, "&lt;20%", IF(Table1[[#This Row],[discount_percentage]]&lt;=40%, "20%-40%", IF(Table1[[#This Row],[discount_percentage]]&lt;=60%, "41%-60%", IF(Table1[[#This Row],[discount_percentage]]&lt;=80%, "61%-80%", "&gt;80%"))))</f>
        <v>61%-80%</v>
      </c>
      <c r="M935" s="7" t="str">
        <f>IF(Table1[[#This Row],[discounted_price]]&lt;200, "&lt;200", IF(Table1[[#This Row],[discounted_price]]&lt;=500, "200-500", "&gt;500"))</f>
        <v>200-500</v>
      </c>
      <c r="N935" s="5">
        <v>4.2</v>
      </c>
      <c r="O935" s="8">
        <v>4149</v>
      </c>
      <c r="P935" s="9" t="str">
        <f>IF(Table1[[#This Row],[rating_count]]&gt;1000, "More than 1000", "Fewer than 1000")</f>
        <v>More than 1000</v>
      </c>
      <c r="Q935" s="8">
        <f>IFERROR( VALUE(Table1[[#This Row],[rating]]) * VALUE((Table1[[#This Row],[rating_count]]/1000)), 0)</f>
        <v>17.425800000000002</v>
      </c>
      <c r="R935" s="6">
        <f>IFERROR( VALUE(Table1[[#This Row],[actual_price]]) * VALUE(Table1[[#This Row],[rating_count]]), 0)</f>
        <v>6219351</v>
      </c>
      <c r="S935" s="5" t="s">
        <v>7807</v>
      </c>
      <c r="T935" s="5" t="s">
        <v>7808</v>
      </c>
      <c r="U935" s="5" t="s">
        <v>7809</v>
      </c>
      <c r="V935" s="5" t="s">
        <v>7810</v>
      </c>
      <c r="W935" s="5" t="s">
        <v>7811</v>
      </c>
      <c r="X935" s="5" t="s">
        <v>7812</v>
      </c>
      <c r="Y935" s="5" t="s">
        <v>7813</v>
      </c>
      <c r="Z935" s="5" t="s">
        <v>7814</v>
      </c>
    </row>
    <row r="936" spans="1:26" ht="15.75">
      <c r="A936" s="5" t="s">
        <v>7815</v>
      </c>
      <c r="B936" s="5" t="s">
        <v>7816</v>
      </c>
      <c r="C936" s="5" t="str">
        <f>LEFT(Table1[[#This Row],[product_name]], 27)</f>
        <v>Cablet 2.5 Inch SATA USB 3.</v>
      </c>
      <c r="D936" s="5" t="s">
        <v>5122</v>
      </c>
      <c r="E936" s="5" t="str">
        <f>TRIM(LEFT(Table1[[#This Row],[category]], FIND("|", Table1[[#This Row],[category]]) - 1))</f>
        <v>Computers&amp;Accessories</v>
      </c>
      <c r="F936" s="5" t="str">
        <f>TRIM(MID(Table1[[#This Row],[category]], FIND("|", Table1[[#This Row],[category]]) + 1, FIND("|", Table1[[#This Row],[category]], FIND("|", Table1[[#This Row],[category]]) + 1) - FIND("|", Table1[[#This Row],[category]]) - 1))</f>
        <v>ExternalDevices&amp;DataStorage</v>
      </c>
      <c r="G936" s="5" t="e">
        <f>TRIM(MID(Table1[[#This Row],[category]], FIND("|", Table1[[#This Row],[category]], FIND("|", Table1[[#This Row],[category]]) + 1) + 1, FIND("|", Table1[[#This Row],[category]], FIND("|", Table1[[#This Row],[category]], FIND("|", Table1[[#This Row],[category]]) + 1) + 1) - FIND("|", Table1[[#This Row],[category]], FIND("|", Table1[[#This Row],[category]]) + 1) - 1))</f>
        <v>#VALUE!</v>
      </c>
      <c r="H936" s="5">
        <v>499</v>
      </c>
      <c r="I936" s="6">
        <v>775</v>
      </c>
      <c r="J936" s="7">
        <v>0.36</v>
      </c>
      <c r="K936" s="7" t="str">
        <f>IF(Table1[[#This Row],[discount_percentage]]&gt;=50%, "YES", "NO")</f>
        <v>NO</v>
      </c>
      <c r="L936" s="7" t="str">
        <f>IF(Table1[[#This Row],[discount_percentage]]&lt;20%, "&lt;20%", IF(Table1[[#This Row],[discount_percentage]]&lt;=40%, "20%-40%", IF(Table1[[#This Row],[discount_percentage]]&lt;=60%, "41%-60%", IF(Table1[[#This Row],[discount_percentage]]&lt;=80%, "61%-80%", "&gt;80%"))))</f>
        <v>20%-40%</v>
      </c>
      <c r="M936" s="7" t="str">
        <f>IF(Table1[[#This Row],[discounted_price]]&lt;200, "&lt;200", IF(Table1[[#This Row],[discounted_price]]&lt;=500, "200-500", "&gt;500"))</f>
        <v>200-500</v>
      </c>
      <c r="N936" s="5">
        <v>4.3</v>
      </c>
      <c r="O936" s="8">
        <v>74</v>
      </c>
      <c r="P936" s="9" t="str">
        <f>IF(Table1[[#This Row],[rating_count]]&gt;1000, "More than 1000", "Fewer than 1000")</f>
        <v>Fewer than 1000</v>
      </c>
      <c r="Q936" s="8">
        <f>IFERROR( VALUE(Table1[[#This Row],[rating]]) * VALUE((Table1[[#This Row],[rating_count]]/1000)), 0)</f>
        <v>0.31819999999999998</v>
      </c>
      <c r="R936" s="6">
        <f>IFERROR( VALUE(Table1[[#This Row],[actual_price]]) * VALUE(Table1[[#This Row],[rating_count]]), 0)</f>
        <v>57350</v>
      </c>
      <c r="S936" s="5" t="s">
        <v>7817</v>
      </c>
      <c r="T936" s="5" t="s">
        <v>7818</v>
      </c>
      <c r="U936" s="5" t="s">
        <v>7819</v>
      </c>
      <c r="V936" s="5" t="s">
        <v>7820</v>
      </c>
      <c r="W936" s="5" t="s">
        <v>7821</v>
      </c>
      <c r="X936" s="5" t="s">
        <v>7822</v>
      </c>
      <c r="Y936" s="5" t="s">
        <v>7823</v>
      </c>
      <c r="Z936" s="5" t="s">
        <v>7824</v>
      </c>
    </row>
    <row r="937" spans="1:26" ht="15.75">
      <c r="A937" s="5" t="s">
        <v>7825</v>
      </c>
      <c r="B937" s="5" t="s">
        <v>7826</v>
      </c>
      <c r="C937" s="5" t="str">
        <f>LEFT(Table1[[#This Row],[product_name]], 27)</f>
        <v>SanDisk 1TB Extreme Portabl</v>
      </c>
      <c r="D937" s="5" t="s">
        <v>7827</v>
      </c>
      <c r="E937" s="5" t="str">
        <f>TRIM(LEFT(Table1[[#This Row],[category]], FIND("|", Table1[[#This Row],[category]]) - 1))</f>
        <v>Computers&amp;Accessories</v>
      </c>
      <c r="F937" s="5" t="str">
        <f>TRIM(MID(Table1[[#This Row],[category]], FIND("|", Table1[[#This Row],[category]]) + 1, FIND("|", Table1[[#This Row],[category]], FIND("|", Table1[[#This Row],[category]]) + 1) - FIND("|", Table1[[#This Row],[category]]) - 1))</f>
        <v>ExternalDevices&amp;DataStorage</v>
      </c>
      <c r="G937" s="5" t="e">
        <f>TRIM(MID(Table1[[#This Row],[category]], FIND("|", Table1[[#This Row],[category]], FIND("|", Table1[[#This Row],[category]]) + 1) + 1, FIND("|", Table1[[#This Row],[category]], FIND("|", Table1[[#This Row],[category]], FIND("|", Table1[[#This Row],[category]]) + 1) + 1) - FIND("|", Table1[[#This Row],[category]], FIND("|", Table1[[#This Row],[category]]) + 1) - 1))</f>
        <v>#VALUE!</v>
      </c>
      <c r="H937" s="6">
        <v>10389</v>
      </c>
      <c r="I937" s="6">
        <v>32000</v>
      </c>
      <c r="J937" s="7">
        <v>0.68</v>
      </c>
      <c r="K937" s="7" t="str">
        <f>IF(Table1[[#This Row],[discount_percentage]]&gt;=50%, "YES", "NO")</f>
        <v>YES</v>
      </c>
      <c r="L937" s="7" t="str">
        <f>IF(Table1[[#This Row],[discount_percentage]]&lt;20%, "&lt;20%", IF(Table1[[#This Row],[discount_percentage]]&lt;=40%, "20%-40%", IF(Table1[[#This Row],[discount_percentage]]&lt;=60%, "41%-60%", IF(Table1[[#This Row],[discount_percentage]]&lt;=80%, "61%-80%", "&gt;80%"))))</f>
        <v>61%-80%</v>
      </c>
      <c r="M937" s="7" t="str">
        <f>IF(Table1[[#This Row],[discounted_price]]&lt;200, "&lt;200", IF(Table1[[#This Row],[discounted_price]]&lt;=500, "200-500", "&gt;500"))</f>
        <v>&gt;500</v>
      </c>
      <c r="N937" s="5">
        <v>4.4000000000000004</v>
      </c>
      <c r="O937" s="8">
        <v>41398</v>
      </c>
      <c r="P937" s="9" t="str">
        <f>IF(Table1[[#This Row],[rating_count]]&gt;1000, "More than 1000", "Fewer than 1000")</f>
        <v>More than 1000</v>
      </c>
      <c r="Q937" s="8">
        <f>IFERROR( VALUE(Table1[[#This Row],[rating]]) * VALUE((Table1[[#This Row],[rating_count]]/1000)), 0)</f>
        <v>182.15120000000002</v>
      </c>
      <c r="R937" s="6">
        <f>IFERROR( VALUE(Table1[[#This Row],[actual_price]]) * VALUE(Table1[[#This Row],[rating_count]]), 0)</f>
        <v>1324736000</v>
      </c>
      <c r="S937" s="5" t="s">
        <v>7828</v>
      </c>
      <c r="T937" s="5" t="s">
        <v>7829</v>
      </c>
      <c r="U937" s="5" t="s">
        <v>7830</v>
      </c>
      <c r="V937" s="5" t="s">
        <v>7831</v>
      </c>
      <c r="W937" s="5" t="s">
        <v>7832</v>
      </c>
      <c r="X937" s="5" t="s">
        <v>7833</v>
      </c>
      <c r="Y937" s="5" t="s">
        <v>7834</v>
      </c>
      <c r="Z937" s="5" t="s">
        <v>7835</v>
      </c>
    </row>
    <row r="938" spans="1:26" ht="15.75">
      <c r="A938" s="5" t="s">
        <v>7836</v>
      </c>
      <c r="B938" s="5" t="s">
        <v>7837</v>
      </c>
      <c r="C938" s="5" t="str">
        <f>LEFT(Table1[[#This Row],[product_name]], 27)</f>
        <v>ZEBRONICS Zeb-Warrior II 10</v>
      </c>
      <c r="D938" s="5" t="s">
        <v>7026</v>
      </c>
      <c r="E938" s="5" t="str">
        <f>TRIM(LEFT(Table1[[#This Row],[category]], FIND("|", Table1[[#This Row],[category]]) - 1))</f>
        <v>Computers&amp;Accessories</v>
      </c>
      <c r="F938" s="5" t="str">
        <f>TRIM(MID(Table1[[#This Row],[category]], FIND("|", Table1[[#This Row],[category]]) + 1, FIND("|", Table1[[#This Row],[category]], FIND("|", Table1[[#This Row],[category]]) + 1) - FIND("|", Table1[[#This Row],[category]]) - 1))</f>
        <v>Accessories&amp;Peripherals</v>
      </c>
      <c r="G938" s="5"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938" s="5">
        <v>649</v>
      </c>
      <c r="I938" s="6">
        <v>1300</v>
      </c>
      <c r="J938" s="7">
        <v>0.5</v>
      </c>
      <c r="K938" s="7" t="str">
        <f>IF(Table1[[#This Row],[discount_percentage]]&gt;=50%, "YES", "NO")</f>
        <v>YES</v>
      </c>
      <c r="L938" s="7" t="str">
        <f>IF(Table1[[#This Row],[discount_percentage]]&lt;20%, "&lt;20%", IF(Table1[[#This Row],[discount_percentage]]&lt;=40%, "20%-40%", IF(Table1[[#This Row],[discount_percentage]]&lt;=60%, "41%-60%", IF(Table1[[#This Row],[discount_percentage]]&lt;=80%, "61%-80%", "&gt;80%"))))</f>
        <v>41%-60%</v>
      </c>
      <c r="M938" s="7" t="str">
        <f>IF(Table1[[#This Row],[discounted_price]]&lt;200, "&lt;200", IF(Table1[[#This Row],[discounted_price]]&lt;=500, "200-500", "&gt;500"))</f>
        <v>&gt;500</v>
      </c>
      <c r="N938" s="5">
        <v>4.0999999999999996</v>
      </c>
      <c r="O938" s="8">
        <v>5195</v>
      </c>
      <c r="P938" s="9" t="str">
        <f>IF(Table1[[#This Row],[rating_count]]&gt;1000, "More than 1000", "Fewer than 1000")</f>
        <v>More than 1000</v>
      </c>
      <c r="Q938" s="8">
        <f>IFERROR( VALUE(Table1[[#This Row],[rating]]) * VALUE((Table1[[#This Row],[rating_count]]/1000)), 0)</f>
        <v>21.299499999999998</v>
      </c>
      <c r="R938" s="6">
        <f>IFERROR( VALUE(Table1[[#This Row],[actual_price]]) * VALUE(Table1[[#This Row],[rating_count]]), 0)</f>
        <v>6753500</v>
      </c>
      <c r="S938" s="5" t="s">
        <v>7838</v>
      </c>
      <c r="T938" s="5" t="s">
        <v>7839</v>
      </c>
      <c r="U938" s="5" t="s">
        <v>7840</v>
      </c>
      <c r="V938" s="5" t="s">
        <v>7841</v>
      </c>
      <c r="W938" s="5" t="s">
        <v>7842</v>
      </c>
      <c r="X938" s="5" t="s">
        <v>7843</v>
      </c>
      <c r="Y938" s="5" t="s">
        <v>7844</v>
      </c>
      <c r="Z938" s="5" t="s">
        <v>7845</v>
      </c>
    </row>
    <row r="939" spans="1:26" ht="15.75">
      <c r="A939" s="5" t="s">
        <v>7846</v>
      </c>
      <c r="B939" s="5" t="s">
        <v>7847</v>
      </c>
      <c r="C939" s="5" t="str">
        <f>LEFT(Table1[[#This Row],[product_name]], 27)</f>
        <v>TP-Link UE300C USB Type-C t</v>
      </c>
      <c r="D939" s="5" t="s">
        <v>7848</v>
      </c>
      <c r="E939" s="5" t="str">
        <f>TRIM(LEFT(Table1[[#This Row],[category]], FIND("|", Table1[[#This Row],[category]]) - 1))</f>
        <v>Computers&amp;Accessories</v>
      </c>
      <c r="F939" s="5" t="str">
        <f>TRIM(MID(Table1[[#This Row],[category]], FIND("|", Table1[[#This Row],[category]]) + 1, FIND("|", Table1[[#This Row],[category]], FIND("|", Table1[[#This Row],[category]]) + 1) - FIND("|", Table1[[#This Row],[category]]) - 1))</f>
        <v>NetworkingDevices</v>
      </c>
      <c r="G939"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939" s="6">
        <v>1199</v>
      </c>
      <c r="I939" s="6">
        <v>1999</v>
      </c>
      <c r="J939" s="7">
        <v>0.4</v>
      </c>
      <c r="K939" s="7" t="str">
        <f>IF(Table1[[#This Row],[discount_percentage]]&gt;=50%, "YES", "NO")</f>
        <v>NO</v>
      </c>
      <c r="L939" s="7" t="str">
        <f>IF(Table1[[#This Row],[discount_percentage]]&lt;20%, "&lt;20%", IF(Table1[[#This Row],[discount_percentage]]&lt;=40%, "20%-40%", IF(Table1[[#This Row],[discount_percentage]]&lt;=60%, "41%-60%", IF(Table1[[#This Row],[discount_percentage]]&lt;=80%, "61%-80%", "&gt;80%"))))</f>
        <v>20%-40%</v>
      </c>
      <c r="M939" s="7" t="str">
        <f>IF(Table1[[#This Row],[discounted_price]]&lt;200, "&lt;200", IF(Table1[[#This Row],[discounted_price]]&lt;=500, "200-500", "&gt;500"))</f>
        <v>&gt;500</v>
      </c>
      <c r="N939" s="5">
        <v>4.5</v>
      </c>
      <c r="O939" s="8">
        <v>22420</v>
      </c>
      <c r="P939" s="9" t="str">
        <f>IF(Table1[[#This Row],[rating_count]]&gt;1000, "More than 1000", "Fewer than 1000")</f>
        <v>More than 1000</v>
      </c>
      <c r="Q939" s="8">
        <f>IFERROR( VALUE(Table1[[#This Row],[rating]]) * VALUE((Table1[[#This Row],[rating_count]]/1000)), 0)</f>
        <v>100.89000000000001</v>
      </c>
      <c r="R939" s="6">
        <f>IFERROR( VALUE(Table1[[#This Row],[actual_price]]) * VALUE(Table1[[#This Row],[rating_count]]), 0)</f>
        <v>44817580</v>
      </c>
      <c r="S939" s="5" t="s">
        <v>7849</v>
      </c>
      <c r="T939" s="5" t="s">
        <v>900</v>
      </c>
      <c r="U939" s="5" t="s">
        <v>901</v>
      </c>
      <c r="V939" s="5" t="s">
        <v>902</v>
      </c>
      <c r="W939" s="5" t="s">
        <v>903</v>
      </c>
      <c r="X939" s="5" t="s">
        <v>904</v>
      </c>
      <c r="Y939" s="5" t="s">
        <v>7850</v>
      </c>
      <c r="Z939" s="5" t="s">
        <v>7851</v>
      </c>
    </row>
    <row r="940" spans="1:26" ht="15.75">
      <c r="A940" s="5" t="s">
        <v>586</v>
      </c>
      <c r="B940" s="5" t="s">
        <v>587</v>
      </c>
      <c r="C940" s="5" t="str">
        <f>LEFT(Table1[[#This Row],[product_name]], 27)</f>
        <v>Lapster 1.5 mtr USB 2.0 Typ</v>
      </c>
      <c r="D940" s="5" t="s">
        <v>18</v>
      </c>
      <c r="E940" s="5" t="str">
        <f>TRIM(LEFT(Table1[[#This Row],[category]], FIND("|", Table1[[#This Row],[category]]) - 1))</f>
        <v>Computers&amp;Accessories</v>
      </c>
      <c r="F940" s="5" t="str">
        <f>TRIM(MID(Table1[[#This Row],[category]], FIND("|", Table1[[#This Row],[category]]) + 1, FIND("|", Table1[[#This Row],[category]], FIND("|", Table1[[#This Row],[category]]) + 1) - FIND("|", Table1[[#This Row],[category]]) - 1))</f>
        <v>Accessories&amp;Peripherals</v>
      </c>
      <c r="G94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40" s="5">
        <v>139</v>
      </c>
      <c r="I940" s="6">
        <v>999</v>
      </c>
      <c r="J940" s="7">
        <v>0.86</v>
      </c>
      <c r="K940" s="7" t="str">
        <f>IF(Table1[[#This Row],[discount_percentage]]&gt;=50%, "YES", "NO")</f>
        <v>YES</v>
      </c>
      <c r="L940" s="7" t="str">
        <f>IF(Table1[[#This Row],[discount_percentage]]&lt;20%, "&lt;20%", IF(Table1[[#This Row],[discount_percentage]]&lt;=40%, "20%-40%", IF(Table1[[#This Row],[discount_percentage]]&lt;=60%, "41%-60%", IF(Table1[[#This Row],[discount_percentage]]&lt;=80%, "61%-80%", "&gt;80%"))))</f>
        <v>&gt;80%</v>
      </c>
      <c r="M940" s="7" t="str">
        <f>IF(Table1[[#This Row],[discounted_price]]&lt;200, "&lt;200", IF(Table1[[#This Row],[discounted_price]]&lt;=500, "200-500", "&gt;500"))</f>
        <v>&lt;200</v>
      </c>
      <c r="N940" s="5">
        <v>4</v>
      </c>
      <c r="O940" s="8">
        <v>1313</v>
      </c>
      <c r="P940" s="9" t="str">
        <f>IF(Table1[[#This Row],[rating_count]]&gt;1000, "More than 1000", "Fewer than 1000")</f>
        <v>More than 1000</v>
      </c>
      <c r="Q940" s="8">
        <f>IFERROR( VALUE(Table1[[#This Row],[rating]]) * VALUE((Table1[[#This Row],[rating_count]]/1000)), 0)</f>
        <v>5.2519999999999998</v>
      </c>
      <c r="R940" s="6">
        <f>IFERROR( VALUE(Table1[[#This Row],[actual_price]]) * VALUE(Table1[[#This Row],[rating_count]]), 0)</f>
        <v>1311687</v>
      </c>
      <c r="S940" s="5" t="s">
        <v>588</v>
      </c>
      <c r="T940" s="5" t="s">
        <v>589</v>
      </c>
      <c r="U940" s="5" t="s">
        <v>590</v>
      </c>
      <c r="V940" s="5" t="s">
        <v>591</v>
      </c>
      <c r="W940" s="5" t="s">
        <v>592</v>
      </c>
      <c r="X940" s="5" t="s">
        <v>593</v>
      </c>
      <c r="Y940" s="5" t="s">
        <v>594</v>
      </c>
      <c r="Z940" s="5" t="s">
        <v>7852</v>
      </c>
    </row>
    <row r="941" spans="1:26" ht="15.75">
      <c r="A941" s="5" t="s">
        <v>7853</v>
      </c>
      <c r="B941" s="5" t="s">
        <v>7854</v>
      </c>
      <c r="C941" s="5" t="str">
        <f>LEFT(Table1[[#This Row],[product_name]], 27)</f>
        <v>Wecool Moonwalk M1 ENC True</v>
      </c>
      <c r="D941" s="5" t="s">
        <v>3066</v>
      </c>
      <c r="E941" s="5" t="str">
        <f>TRIM(LEFT(Table1[[#This Row],[category]], FIND("|", Table1[[#This Row],[category]]) - 1))</f>
        <v>Electronics</v>
      </c>
      <c r="F941" s="5" t="str">
        <f>TRIM(MID(Table1[[#This Row],[category]], FIND("|", Table1[[#This Row],[category]]) + 1, FIND("|", Table1[[#This Row],[category]], FIND("|", Table1[[#This Row],[category]]) + 1) - FIND("|", Table1[[#This Row],[category]]) - 1))</f>
        <v>Headphones,Earbuds&amp;Accessories</v>
      </c>
      <c r="G941" s="5" t="str">
        <f>TRIM(MID(Table1[[#This Row],[category]], FIND("|", Table1[[#This Row],[category]], FIND("|", Table1[[#This Row],[category]]) + 1) + 1, FIND("|", Table1[[#This Row],[category]], FIND("|", Table1[[#This Row],[category]], FIND("|", Table1[[#This Row],[category]]) + 1) + 1) - FIND("|", Table1[[#This Row],[category]], FIND("|", Table1[[#This Row],[category]]) + 1) - 1))</f>
        <v>Headphones</v>
      </c>
      <c r="H941" s="5">
        <v>889</v>
      </c>
      <c r="I941" s="6">
        <v>1999</v>
      </c>
      <c r="J941" s="7">
        <v>0.56000000000000005</v>
      </c>
      <c r="K941" s="7" t="str">
        <f>IF(Table1[[#This Row],[discount_percentage]]&gt;=50%, "YES", "NO")</f>
        <v>YES</v>
      </c>
      <c r="L941" s="7" t="str">
        <f>IF(Table1[[#This Row],[discount_percentage]]&lt;20%, "&lt;20%", IF(Table1[[#This Row],[discount_percentage]]&lt;=40%, "20%-40%", IF(Table1[[#This Row],[discount_percentage]]&lt;=60%, "41%-60%", IF(Table1[[#This Row],[discount_percentage]]&lt;=80%, "61%-80%", "&gt;80%"))))</f>
        <v>41%-60%</v>
      </c>
      <c r="M941" s="7" t="str">
        <f>IF(Table1[[#This Row],[discounted_price]]&lt;200, "&lt;200", IF(Table1[[#This Row],[discounted_price]]&lt;=500, "200-500", "&gt;500"))</f>
        <v>&gt;500</v>
      </c>
      <c r="N941" s="5">
        <v>4.2</v>
      </c>
      <c r="O941" s="8">
        <v>2284</v>
      </c>
      <c r="P941" s="9" t="str">
        <f>IF(Table1[[#This Row],[rating_count]]&gt;1000, "More than 1000", "Fewer than 1000")</f>
        <v>More than 1000</v>
      </c>
      <c r="Q941" s="8">
        <f>IFERROR( VALUE(Table1[[#This Row],[rating]]) * VALUE((Table1[[#This Row],[rating_count]]/1000)), 0)</f>
        <v>9.5928000000000004</v>
      </c>
      <c r="R941" s="6">
        <f>IFERROR( VALUE(Table1[[#This Row],[actual_price]]) * VALUE(Table1[[#This Row],[rating_count]]), 0)</f>
        <v>4565716</v>
      </c>
      <c r="S941" s="5" t="s">
        <v>7855</v>
      </c>
      <c r="T941" s="5" t="s">
        <v>7856</v>
      </c>
      <c r="U941" s="5" t="s">
        <v>7857</v>
      </c>
      <c r="V941" s="5" t="s">
        <v>7858</v>
      </c>
      <c r="W941" s="5" t="s">
        <v>7859</v>
      </c>
      <c r="X941" s="5" t="s">
        <v>7860</v>
      </c>
      <c r="Y941" s="5" t="s">
        <v>7861</v>
      </c>
      <c r="Z941" s="5" t="s">
        <v>7862</v>
      </c>
    </row>
    <row r="942" spans="1:26" ht="15.75">
      <c r="A942" s="5" t="s">
        <v>7863</v>
      </c>
      <c r="B942" s="5" t="s">
        <v>7864</v>
      </c>
      <c r="C942" s="5" t="str">
        <f>LEFT(Table1[[#This Row],[product_name]], 27)</f>
        <v>HP 330 Wireless Black Keybo</v>
      </c>
      <c r="D942" s="5" t="s">
        <v>5102</v>
      </c>
      <c r="E942" s="5" t="str">
        <f>TRIM(LEFT(Table1[[#This Row],[category]], FIND("|", Table1[[#This Row],[category]]) - 1))</f>
        <v>Computers&amp;Accessories</v>
      </c>
      <c r="F942" s="5" t="str">
        <f>TRIM(MID(Table1[[#This Row],[category]], FIND("|", Table1[[#This Row],[category]]) + 1, FIND("|", Table1[[#This Row],[category]], FIND("|", Table1[[#This Row],[category]]) + 1) - FIND("|", Table1[[#This Row],[category]]) - 1))</f>
        <v>Accessories&amp;Peripherals</v>
      </c>
      <c r="G942"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42" s="6">
        <v>1409</v>
      </c>
      <c r="I942" s="6">
        <v>2199</v>
      </c>
      <c r="J942" s="7">
        <v>0.36</v>
      </c>
      <c r="K942" s="7" t="str">
        <f>IF(Table1[[#This Row],[discount_percentage]]&gt;=50%, "YES", "NO")</f>
        <v>NO</v>
      </c>
      <c r="L942" s="7" t="str">
        <f>IF(Table1[[#This Row],[discount_percentage]]&lt;20%, "&lt;20%", IF(Table1[[#This Row],[discount_percentage]]&lt;=40%, "20%-40%", IF(Table1[[#This Row],[discount_percentage]]&lt;=60%, "41%-60%", IF(Table1[[#This Row],[discount_percentage]]&lt;=80%, "61%-80%", "&gt;80%"))))</f>
        <v>20%-40%</v>
      </c>
      <c r="M942" s="7" t="str">
        <f>IF(Table1[[#This Row],[discounted_price]]&lt;200, "&lt;200", IF(Table1[[#This Row],[discounted_price]]&lt;=500, "200-500", "&gt;500"))</f>
        <v>&gt;500</v>
      </c>
      <c r="N942" s="5">
        <v>3.9</v>
      </c>
      <c r="O942" s="8">
        <v>427</v>
      </c>
      <c r="P942" s="9" t="str">
        <f>IF(Table1[[#This Row],[rating_count]]&gt;1000, "More than 1000", "Fewer than 1000")</f>
        <v>Fewer than 1000</v>
      </c>
      <c r="Q942" s="8">
        <f>IFERROR( VALUE(Table1[[#This Row],[rating]]) * VALUE((Table1[[#This Row],[rating_count]]/1000)), 0)</f>
        <v>1.6653</v>
      </c>
      <c r="R942" s="6">
        <f>IFERROR( VALUE(Table1[[#This Row],[actual_price]]) * VALUE(Table1[[#This Row],[rating_count]]), 0)</f>
        <v>938973</v>
      </c>
      <c r="S942" s="5" t="s">
        <v>7865</v>
      </c>
      <c r="T942" s="5" t="s">
        <v>7866</v>
      </c>
      <c r="U942" s="5" t="s">
        <v>7867</v>
      </c>
      <c r="V942" s="5" t="s">
        <v>7868</v>
      </c>
      <c r="W942" s="5" t="s">
        <v>7869</v>
      </c>
      <c r="X942" s="5" t="s">
        <v>7870</v>
      </c>
      <c r="Y942" s="5" t="s">
        <v>7871</v>
      </c>
      <c r="Z942" s="5" t="s">
        <v>7872</v>
      </c>
    </row>
    <row r="943" spans="1:26" ht="15.75">
      <c r="A943" s="5" t="s">
        <v>7873</v>
      </c>
      <c r="B943" s="5" t="s">
        <v>7874</v>
      </c>
      <c r="C943" s="5" t="str">
        <f>LEFT(Table1[[#This Row],[product_name]], 27)</f>
        <v xml:space="preserve">RC PRINT GI 790 Ink Refill </v>
      </c>
      <c r="D943" s="5" t="s">
        <v>7875</v>
      </c>
      <c r="E943" s="5" t="str">
        <f>TRIM(LEFT(Table1[[#This Row],[category]], FIND("|", Table1[[#This Row],[category]]) - 1))</f>
        <v>Computers&amp;Accessories</v>
      </c>
      <c r="F943" s="5" t="str">
        <f>TRIM(MID(Table1[[#This Row],[category]], FIND("|", Table1[[#This Row],[category]]) + 1, FIND("|", Table1[[#This Row],[category]], FIND("|", Table1[[#This Row],[category]]) + 1) - FIND("|", Table1[[#This Row],[category]]) - 1))</f>
        <v>Printers,Inks&amp;Accessories</v>
      </c>
      <c r="G943" s="5"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943" s="5">
        <v>549</v>
      </c>
      <c r="I943" s="6">
        <v>1999</v>
      </c>
      <c r="J943" s="7">
        <v>0.73</v>
      </c>
      <c r="K943" s="7" t="str">
        <f>IF(Table1[[#This Row],[discount_percentage]]&gt;=50%, "YES", "NO")</f>
        <v>YES</v>
      </c>
      <c r="L943" s="7" t="str">
        <f>IF(Table1[[#This Row],[discount_percentage]]&lt;20%, "&lt;20%", IF(Table1[[#This Row],[discount_percentage]]&lt;=40%, "20%-40%", IF(Table1[[#This Row],[discount_percentage]]&lt;=60%, "41%-60%", IF(Table1[[#This Row],[discount_percentage]]&lt;=80%, "61%-80%", "&gt;80%"))))</f>
        <v>61%-80%</v>
      </c>
      <c r="M943" s="7" t="str">
        <f>IF(Table1[[#This Row],[discounted_price]]&lt;200, "&lt;200", IF(Table1[[#This Row],[discounted_price]]&lt;=500, "200-500", "&gt;500"))</f>
        <v>&gt;500</v>
      </c>
      <c r="N943" s="5">
        <v>4.3</v>
      </c>
      <c r="O943" s="8">
        <v>1367</v>
      </c>
      <c r="P943" s="9" t="str">
        <f>IF(Table1[[#This Row],[rating_count]]&gt;1000, "More than 1000", "Fewer than 1000")</f>
        <v>More than 1000</v>
      </c>
      <c r="Q943" s="8">
        <f>IFERROR( VALUE(Table1[[#This Row],[rating]]) * VALUE((Table1[[#This Row],[rating_count]]/1000)), 0)</f>
        <v>5.8780999999999999</v>
      </c>
      <c r="R943" s="6">
        <f>IFERROR( VALUE(Table1[[#This Row],[actual_price]]) * VALUE(Table1[[#This Row],[rating_count]]), 0)</f>
        <v>2732633</v>
      </c>
      <c r="S943" s="5" t="s">
        <v>7876</v>
      </c>
      <c r="T943" s="5" t="s">
        <v>7877</v>
      </c>
      <c r="U943" s="5" t="s">
        <v>7878</v>
      </c>
      <c r="V943" s="5" t="s">
        <v>7879</v>
      </c>
      <c r="W943" s="5" t="s">
        <v>7880</v>
      </c>
      <c r="X943" s="5" t="s">
        <v>7881</v>
      </c>
      <c r="Y943" s="5" t="s">
        <v>7882</v>
      </c>
      <c r="Z943" s="5" t="s">
        <v>7883</v>
      </c>
    </row>
    <row r="944" spans="1:26" ht="15.75">
      <c r="A944" s="5" t="s">
        <v>7884</v>
      </c>
      <c r="B944" s="5" t="s">
        <v>7885</v>
      </c>
      <c r="C944" s="5" t="str">
        <f>LEFT(Table1[[#This Row],[product_name]], 27)</f>
        <v>Redgear Cloak Wired RGB Wir</v>
      </c>
      <c r="D944" s="5" t="s">
        <v>7796</v>
      </c>
      <c r="E944" s="5" t="str">
        <f>TRIM(LEFT(Table1[[#This Row],[category]], FIND("|", Table1[[#This Row],[category]]) - 1))</f>
        <v>Computers&amp;Accessories</v>
      </c>
      <c r="F944" s="5" t="str">
        <f>TRIM(MID(Table1[[#This Row],[category]], FIND("|", Table1[[#This Row],[category]]) + 1, FIND("|", Table1[[#This Row],[category]], FIND("|", Table1[[#This Row],[category]]) + 1) - FIND("|", Table1[[#This Row],[category]]) - 1))</f>
        <v>Accessories&amp;Peripherals</v>
      </c>
      <c r="G944"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44" s="5">
        <v>749</v>
      </c>
      <c r="I944" s="6">
        <v>1799</v>
      </c>
      <c r="J944" s="7">
        <v>0.57999999999999996</v>
      </c>
      <c r="K944" s="7" t="str">
        <f>IF(Table1[[#This Row],[discount_percentage]]&gt;=50%, "YES", "NO")</f>
        <v>YES</v>
      </c>
      <c r="L944" s="7" t="str">
        <f>IF(Table1[[#This Row],[discount_percentage]]&lt;20%, "&lt;20%", IF(Table1[[#This Row],[discount_percentage]]&lt;=40%, "20%-40%", IF(Table1[[#This Row],[discount_percentage]]&lt;=60%, "41%-60%", IF(Table1[[#This Row],[discount_percentage]]&lt;=80%, "61%-80%", "&gt;80%"))))</f>
        <v>41%-60%</v>
      </c>
      <c r="M944" s="7" t="str">
        <f>IF(Table1[[#This Row],[discounted_price]]&lt;200, "&lt;200", IF(Table1[[#This Row],[discounted_price]]&lt;=500, "200-500", "&gt;500"))</f>
        <v>&gt;500</v>
      </c>
      <c r="N944" s="5">
        <v>4</v>
      </c>
      <c r="O944" s="8">
        <v>13199</v>
      </c>
      <c r="P944" s="9" t="str">
        <f>IF(Table1[[#This Row],[rating_count]]&gt;1000, "More than 1000", "Fewer than 1000")</f>
        <v>More than 1000</v>
      </c>
      <c r="Q944" s="8">
        <f>IFERROR( VALUE(Table1[[#This Row],[rating]]) * VALUE((Table1[[#This Row],[rating_count]]/1000)), 0)</f>
        <v>52.795999999999999</v>
      </c>
      <c r="R944" s="6">
        <f>IFERROR( VALUE(Table1[[#This Row],[actual_price]]) * VALUE(Table1[[#This Row],[rating_count]]), 0)</f>
        <v>23745001</v>
      </c>
      <c r="S944" s="5" t="s">
        <v>7886</v>
      </c>
      <c r="T944" s="5" t="s">
        <v>7887</v>
      </c>
      <c r="U944" s="5" t="s">
        <v>7888</v>
      </c>
      <c r="V944" s="5" t="s">
        <v>7889</v>
      </c>
      <c r="W944" s="5" t="s">
        <v>7890</v>
      </c>
      <c r="X944" s="5" t="s">
        <v>13062</v>
      </c>
      <c r="Y944" s="5" t="s">
        <v>7891</v>
      </c>
      <c r="Z944" s="5" t="s">
        <v>7892</v>
      </c>
    </row>
    <row r="945" spans="1:26" ht="15.75">
      <c r="A945" s="5" t="s">
        <v>596</v>
      </c>
      <c r="B945" s="5" t="s">
        <v>597</v>
      </c>
      <c r="C945" s="5" t="str">
        <f>LEFT(Table1[[#This Row],[product_name]], 27)</f>
        <v xml:space="preserve">AmazonBasics USB Type-C to </v>
      </c>
      <c r="D945" s="5" t="s">
        <v>18</v>
      </c>
      <c r="E945" s="5" t="str">
        <f>TRIM(LEFT(Table1[[#This Row],[category]], FIND("|", Table1[[#This Row],[category]]) - 1))</f>
        <v>Computers&amp;Accessories</v>
      </c>
      <c r="F945" s="5" t="str">
        <f>TRIM(MID(Table1[[#This Row],[category]], FIND("|", Table1[[#This Row],[category]]) + 1, FIND("|", Table1[[#This Row],[category]], FIND("|", Table1[[#This Row],[category]]) + 1) - FIND("|", Table1[[#This Row],[category]]) - 1))</f>
        <v>Accessories&amp;Peripherals</v>
      </c>
      <c r="G94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45" s="5">
        <v>329</v>
      </c>
      <c r="I945" s="6">
        <v>845</v>
      </c>
      <c r="J945" s="7">
        <v>0.61</v>
      </c>
      <c r="K945" s="7" t="str">
        <f>IF(Table1[[#This Row],[discount_percentage]]&gt;=50%, "YES", "NO")</f>
        <v>YES</v>
      </c>
      <c r="L945" s="7" t="str">
        <f>IF(Table1[[#This Row],[discount_percentage]]&lt;20%, "&lt;20%", IF(Table1[[#This Row],[discount_percentage]]&lt;=40%, "20%-40%", IF(Table1[[#This Row],[discount_percentage]]&lt;=60%, "41%-60%", IF(Table1[[#This Row],[discount_percentage]]&lt;=80%, "61%-80%", "&gt;80%"))))</f>
        <v>61%-80%</v>
      </c>
      <c r="M945" s="7" t="str">
        <f>IF(Table1[[#This Row],[discounted_price]]&lt;200, "&lt;200", IF(Table1[[#This Row],[discounted_price]]&lt;=500, "200-500", "&gt;500"))</f>
        <v>200-500</v>
      </c>
      <c r="N945" s="5">
        <v>4.2</v>
      </c>
      <c r="O945" s="8">
        <v>29746</v>
      </c>
      <c r="P945" s="9" t="str">
        <f>IF(Table1[[#This Row],[rating_count]]&gt;1000, "More than 1000", "Fewer than 1000")</f>
        <v>More than 1000</v>
      </c>
      <c r="Q945" s="8">
        <f>IFERROR( VALUE(Table1[[#This Row],[rating]]) * VALUE((Table1[[#This Row],[rating_count]]/1000)), 0)</f>
        <v>124.9332</v>
      </c>
      <c r="R945" s="6">
        <f>IFERROR( VALUE(Table1[[#This Row],[actual_price]]) * VALUE(Table1[[#This Row],[rating_count]]), 0)</f>
        <v>25135370</v>
      </c>
      <c r="S945" s="5" t="s">
        <v>598</v>
      </c>
      <c r="T945" s="5" t="s">
        <v>599</v>
      </c>
      <c r="U945" s="5" t="s">
        <v>600</v>
      </c>
      <c r="V945" s="5" t="s">
        <v>601</v>
      </c>
      <c r="W945" s="5" t="s">
        <v>602</v>
      </c>
      <c r="X945" s="5" t="s">
        <v>603</v>
      </c>
      <c r="Y945" s="5" t="s">
        <v>7893</v>
      </c>
      <c r="Z945" s="5" t="s">
        <v>7894</v>
      </c>
    </row>
    <row r="946" spans="1:26" ht="15.75">
      <c r="A946" s="5" t="s">
        <v>7895</v>
      </c>
      <c r="B946" s="5" t="s">
        <v>7896</v>
      </c>
      <c r="C946" s="5" t="str">
        <f>LEFT(Table1[[#This Row],[product_name]], 27)</f>
        <v>Wayona Type C To Type C 65W</v>
      </c>
      <c r="D946" s="5" t="s">
        <v>18</v>
      </c>
      <c r="E946" s="5" t="str">
        <f>TRIM(LEFT(Table1[[#This Row],[category]], FIND("|", Table1[[#This Row],[category]]) - 1))</f>
        <v>Computers&amp;Accessories</v>
      </c>
      <c r="F946" s="5" t="str">
        <f>TRIM(MID(Table1[[#This Row],[category]], FIND("|", Table1[[#This Row],[category]]) + 1, FIND("|", Table1[[#This Row],[category]], FIND("|", Table1[[#This Row],[category]]) + 1) - FIND("|", Table1[[#This Row],[category]]) - 1))</f>
        <v>Accessories&amp;Peripherals</v>
      </c>
      <c r="G94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46" s="5">
        <v>379</v>
      </c>
      <c r="I946" s="6">
        <v>1099</v>
      </c>
      <c r="J946" s="7">
        <v>0.66</v>
      </c>
      <c r="K946" s="7" t="str">
        <f>IF(Table1[[#This Row],[discount_percentage]]&gt;=50%, "YES", "NO")</f>
        <v>YES</v>
      </c>
      <c r="L946" s="7" t="str">
        <f>IF(Table1[[#This Row],[discount_percentage]]&lt;20%, "&lt;20%", IF(Table1[[#This Row],[discount_percentage]]&lt;=40%, "20%-40%", IF(Table1[[#This Row],[discount_percentage]]&lt;=60%, "41%-60%", IF(Table1[[#This Row],[discount_percentage]]&lt;=80%, "61%-80%", "&gt;80%"))))</f>
        <v>61%-80%</v>
      </c>
      <c r="M946" s="7" t="str">
        <f>IF(Table1[[#This Row],[discounted_price]]&lt;200, "&lt;200", IF(Table1[[#This Row],[discounted_price]]&lt;=500, "200-500", "&gt;500"))</f>
        <v>200-500</v>
      </c>
      <c r="N946" s="5">
        <v>4.3</v>
      </c>
      <c r="O946" s="8">
        <v>2806</v>
      </c>
      <c r="P946" s="9" t="str">
        <f>IF(Table1[[#This Row],[rating_count]]&gt;1000, "More than 1000", "Fewer than 1000")</f>
        <v>More than 1000</v>
      </c>
      <c r="Q946" s="8">
        <f>IFERROR( VALUE(Table1[[#This Row],[rating]]) * VALUE((Table1[[#This Row],[rating_count]]/1000)), 0)</f>
        <v>12.065799999999999</v>
      </c>
      <c r="R946" s="6">
        <f>IFERROR( VALUE(Table1[[#This Row],[actual_price]]) * VALUE(Table1[[#This Row],[rating_count]]), 0)</f>
        <v>3083794</v>
      </c>
      <c r="S946" s="5" t="s">
        <v>7897</v>
      </c>
      <c r="T946" s="5" t="s">
        <v>964</v>
      </c>
      <c r="U946" s="5" t="s">
        <v>965</v>
      </c>
      <c r="V946" s="5" t="s">
        <v>966</v>
      </c>
      <c r="W946" s="5" t="s">
        <v>967</v>
      </c>
      <c r="X946" s="5" t="s">
        <v>968</v>
      </c>
      <c r="Y946" s="5" t="s">
        <v>7898</v>
      </c>
      <c r="Z946" s="5" t="s">
        <v>7899</v>
      </c>
    </row>
    <row r="947" spans="1:26" ht="15.75">
      <c r="A947" s="5" t="s">
        <v>7900</v>
      </c>
      <c r="B947" s="5" t="s">
        <v>7901</v>
      </c>
      <c r="C947" s="5" t="str">
        <f>LEFT(Table1[[#This Row],[product_name]], 27)</f>
        <v>Amazfit GTS2 Mini (New Vers</v>
      </c>
      <c r="D947" s="5" t="s">
        <v>2948</v>
      </c>
      <c r="E947" s="5" t="str">
        <f>TRIM(LEFT(Table1[[#This Row],[category]], FIND("|", Table1[[#This Row],[category]]) - 1))</f>
        <v>Electronics</v>
      </c>
      <c r="F947" s="5" t="str">
        <f>TRIM(MID(Table1[[#This Row],[category]], FIND("|", Table1[[#This Row],[category]]) + 1, FIND("|", Table1[[#This Row],[category]], FIND("|", Table1[[#This Row],[category]]) + 1) - FIND("|", Table1[[#This Row],[category]]) - 1))</f>
        <v>WearableTechnology</v>
      </c>
      <c r="G947" s="5" t="e">
        <f>TRIM(MID(Table1[[#This Row],[category]], FIND("|", Table1[[#This Row],[category]], FIND("|", Table1[[#This Row],[category]]) + 1) + 1, FIND("|", Table1[[#This Row],[category]], FIND("|", Table1[[#This Row],[category]], FIND("|", Table1[[#This Row],[category]]) + 1) + 1) - FIND("|", Table1[[#This Row],[category]], FIND("|", Table1[[#This Row],[category]]) + 1) - 1))</f>
        <v>#VALUE!</v>
      </c>
      <c r="H947" s="6">
        <v>5998</v>
      </c>
      <c r="I947" s="6">
        <v>7999</v>
      </c>
      <c r="J947" s="7">
        <v>0.25</v>
      </c>
      <c r="K947" s="7" t="str">
        <f>IF(Table1[[#This Row],[discount_percentage]]&gt;=50%, "YES", "NO")</f>
        <v>NO</v>
      </c>
      <c r="L947" s="7" t="str">
        <f>IF(Table1[[#This Row],[discount_percentage]]&lt;20%, "&lt;20%", IF(Table1[[#This Row],[discount_percentage]]&lt;=40%, "20%-40%", IF(Table1[[#This Row],[discount_percentage]]&lt;=60%, "41%-60%", IF(Table1[[#This Row],[discount_percentage]]&lt;=80%, "61%-80%", "&gt;80%"))))</f>
        <v>20%-40%</v>
      </c>
      <c r="M947" s="7" t="str">
        <f>IF(Table1[[#This Row],[discounted_price]]&lt;200, "&lt;200", IF(Table1[[#This Row],[discounted_price]]&lt;=500, "200-500", "&gt;500"))</f>
        <v>&gt;500</v>
      </c>
      <c r="N947" s="5">
        <v>4.2</v>
      </c>
      <c r="O947" s="8">
        <v>30355</v>
      </c>
      <c r="P947" s="9" t="str">
        <f>IF(Table1[[#This Row],[rating_count]]&gt;1000, "More than 1000", "Fewer than 1000")</f>
        <v>More than 1000</v>
      </c>
      <c r="Q947" s="8">
        <f>IFERROR( VALUE(Table1[[#This Row],[rating]]) * VALUE((Table1[[#This Row],[rating_count]]/1000)), 0)</f>
        <v>127.49100000000001</v>
      </c>
      <c r="R947" s="6">
        <f>IFERROR( VALUE(Table1[[#This Row],[actual_price]]) * VALUE(Table1[[#This Row],[rating_count]]), 0)</f>
        <v>242809645</v>
      </c>
      <c r="S947" s="5" t="s">
        <v>7902</v>
      </c>
      <c r="T947" s="5" t="s">
        <v>7903</v>
      </c>
      <c r="U947" s="5" t="s">
        <v>7904</v>
      </c>
      <c r="V947" s="5" t="s">
        <v>7905</v>
      </c>
      <c r="W947" s="5" t="s">
        <v>7906</v>
      </c>
      <c r="X947" s="5" t="s">
        <v>7907</v>
      </c>
      <c r="Y947" s="5" t="s">
        <v>7908</v>
      </c>
      <c r="Z947" s="5" t="s">
        <v>7909</v>
      </c>
    </row>
    <row r="948" spans="1:26" ht="15.75">
      <c r="A948" s="5" t="s">
        <v>7910</v>
      </c>
      <c r="B948" s="5" t="s">
        <v>7911</v>
      </c>
      <c r="C948" s="5" t="str">
        <f>LEFT(Table1[[#This Row],[product_name]], 27)</f>
        <v xml:space="preserve">Tabelito¬Æ Polyester Foam, </v>
      </c>
      <c r="D948" s="5" t="s">
        <v>6200</v>
      </c>
      <c r="E948" s="5" t="str">
        <f>TRIM(LEFT(Table1[[#This Row],[category]], FIND("|", Table1[[#This Row],[category]]) - 1))</f>
        <v>Computers&amp;Accessories</v>
      </c>
      <c r="F948" s="5" t="str">
        <f>TRIM(MID(Table1[[#This Row],[category]], FIND("|", Table1[[#This Row],[category]]) + 1, FIND("|", Table1[[#This Row],[category]], FIND("|", Table1[[#This Row],[category]]) + 1) - FIND("|", Table1[[#This Row],[category]]) - 1))</f>
        <v>Accessories&amp;Peripherals</v>
      </c>
      <c r="G948"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48" s="5">
        <v>299</v>
      </c>
      <c r="I948" s="6">
        <v>1499</v>
      </c>
      <c r="J948" s="7">
        <v>0.8</v>
      </c>
      <c r="K948" s="7" t="str">
        <f>IF(Table1[[#This Row],[discount_percentage]]&gt;=50%, "YES", "NO")</f>
        <v>YES</v>
      </c>
      <c r="L948" s="7" t="str">
        <f>IF(Table1[[#This Row],[discount_percentage]]&lt;20%, "&lt;20%", IF(Table1[[#This Row],[discount_percentage]]&lt;=40%, "20%-40%", IF(Table1[[#This Row],[discount_percentage]]&lt;=60%, "41%-60%", IF(Table1[[#This Row],[discount_percentage]]&lt;=80%, "61%-80%", "&gt;80%"))))</f>
        <v>61%-80%</v>
      </c>
      <c r="M948" s="7" t="str">
        <f>IF(Table1[[#This Row],[discounted_price]]&lt;200, "&lt;200", IF(Table1[[#This Row],[discounted_price]]&lt;=500, "200-500", "&gt;500"))</f>
        <v>200-500</v>
      </c>
      <c r="N948" s="5">
        <v>4.2</v>
      </c>
      <c r="O948" s="8">
        <v>2868</v>
      </c>
      <c r="P948" s="9" t="str">
        <f>IF(Table1[[#This Row],[rating_count]]&gt;1000, "More than 1000", "Fewer than 1000")</f>
        <v>More than 1000</v>
      </c>
      <c r="Q948" s="8">
        <f>IFERROR( VALUE(Table1[[#This Row],[rating]]) * VALUE((Table1[[#This Row],[rating_count]]/1000)), 0)</f>
        <v>12.0456</v>
      </c>
      <c r="R948" s="6">
        <f>IFERROR( VALUE(Table1[[#This Row],[actual_price]]) * VALUE(Table1[[#This Row],[rating_count]]), 0)</f>
        <v>4299132</v>
      </c>
      <c r="S948" s="5" t="s">
        <v>7912</v>
      </c>
      <c r="T948" s="5" t="s">
        <v>7913</v>
      </c>
      <c r="U948" s="5" t="s">
        <v>7914</v>
      </c>
      <c r="V948" s="5" t="s">
        <v>7915</v>
      </c>
      <c r="W948" s="5" t="s">
        <v>7916</v>
      </c>
      <c r="X948" s="5" t="s">
        <v>7917</v>
      </c>
      <c r="Y948" s="5" t="s">
        <v>7918</v>
      </c>
      <c r="Z948" s="5" t="s">
        <v>7919</v>
      </c>
    </row>
    <row r="949" spans="1:26" ht="15.75">
      <c r="A949" s="5" t="s">
        <v>7920</v>
      </c>
      <c r="B949" s="5" t="s">
        <v>7921</v>
      </c>
      <c r="C949" s="5" t="str">
        <f>LEFT(Table1[[#This Row],[product_name]], 27)</f>
        <v>Robustrion Anti-Scratch &amp; S</v>
      </c>
      <c r="D949" s="5" t="s">
        <v>5996</v>
      </c>
      <c r="E949" s="5" t="str">
        <f>TRIM(LEFT(Table1[[#This Row],[category]], FIND("|", Table1[[#This Row],[category]]) - 1))</f>
        <v>Computers&amp;Accessories</v>
      </c>
      <c r="F949" s="5" t="str">
        <f>TRIM(MID(Table1[[#This Row],[category]], FIND("|", Table1[[#This Row],[category]]) + 1, FIND("|", Table1[[#This Row],[category]], FIND("|", Table1[[#This Row],[category]]) + 1) - FIND("|", Table1[[#This Row],[category]]) - 1))</f>
        <v>Accessories&amp;Peripherals</v>
      </c>
      <c r="G949"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949" s="5">
        <v>379</v>
      </c>
      <c r="I949" s="6">
        <v>1499</v>
      </c>
      <c r="J949" s="7">
        <v>0.75</v>
      </c>
      <c r="K949" s="7" t="str">
        <f>IF(Table1[[#This Row],[discount_percentage]]&gt;=50%, "YES", "NO")</f>
        <v>YES</v>
      </c>
      <c r="L949" s="7" t="str">
        <f>IF(Table1[[#This Row],[discount_percentage]]&lt;20%, "&lt;20%", IF(Table1[[#This Row],[discount_percentage]]&lt;=40%, "20%-40%", IF(Table1[[#This Row],[discount_percentage]]&lt;=60%, "41%-60%", IF(Table1[[#This Row],[discount_percentage]]&lt;=80%, "61%-80%", "&gt;80%"))))</f>
        <v>61%-80%</v>
      </c>
      <c r="M949" s="7" t="str">
        <f>IF(Table1[[#This Row],[discounted_price]]&lt;200, "&lt;200", IF(Table1[[#This Row],[discounted_price]]&lt;=500, "200-500", "&gt;500"))</f>
        <v>200-500</v>
      </c>
      <c r="N949" s="5">
        <v>4.0999999999999996</v>
      </c>
      <c r="O949" s="8">
        <v>670</v>
      </c>
      <c r="P949" s="9" t="str">
        <f>IF(Table1[[#This Row],[rating_count]]&gt;1000, "More than 1000", "Fewer than 1000")</f>
        <v>Fewer than 1000</v>
      </c>
      <c r="Q949" s="8">
        <f>IFERROR( VALUE(Table1[[#This Row],[rating]]) * VALUE((Table1[[#This Row],[rating_count]]/1000)), 0)</f>
        <v>2.7469999999999999</v>
      </c>
      <c r="R949" s="6">
        <f>IFERROR( VALUE(Table1[[#This Row],[actual_price]]) * VALUE(Table1[[#This Row],[rating_count]]), 0)</f>
        <v>1004330</v>
      </c>
      <c r="S949" s="5" t="s">
        <v>7922</v>
      </c>
      <c r="T949" s="5" t="s">
        <v>7923</v>
      </c>
      <c r="U949" s="5" t="s">
        <v>7924</v>
      </c>
      <c r="V949" s="5" t="s">
        <v>7925</v>
      </c>
      <c r="W949" s="5" t="s">
        <v>7926</v>
      </c>
      <c r="X949" s="5" t="s">
        <v>7927</v>
      </c>
      <c r="Y949" s="5" t="s">
        <v>7928</v>
      </c>
      <c r="Z949" s="5" t="s">
        <v>7929</v>
      </c>
    </row>
    <row r="950" spans="1:26" ht="15.75">
      <c r="A950" s="5" t="s">
        <v>7930</v>
      </c>
      <c r="B950" s="5" t="s">
        <v>7931</v>
      </c>
      <c r="C950" s="5" t="str">
        <f>LEFT(Table1[[#This Row],[product_name]], 27)</f>
        <v>Portronics Ruffpad 15 Re-Wr</v>
      </c>
      <c r="D950" s="5" t="s">
        <v>7932</v>
      </c>
      <c r="E950" s="5" t="str">
        <f>TRIM(LEFT(Table1[[#This Row],[category]], FIND("|", Table1[[#This Row],[category]]) - 1))</f>
        <v>OfficeProducts</v>
      </c>
      <c r="F950" s="5" t="str">
        <f>TRIM(MID(Table1[[#This Row],[category]], FIND("|", Table1[[#This Row],[category]]) + 1, FIND("|", Table1[[#This Row],[category]], FIND("|", Table1[[#This Row],[category]]) + 1) - FIND("|", Table1[[#This Row],[category]]) - 1))</f>
        <v>OfficePaperProducts</v>
      </c>
      <c r="G950" s="5" t="str">
        <f>TRIM(MID(Table1[[#This Row],[category]], FIND("|", Table1[[#This Row],[category]], FIND("|", Table1[[#This Row],[category]]) + 1) + 1, FIND("|", Table1[[#This Row],[category]], FIND("|", Table1[[#This Row],[category]], FIND("|", Table1[[#This Row],[category]]) + 1) + 1) - FIND("|", Table1[[#This Row],[category]], FIND("|", Table1[[#This Row],[category]]) + 1) - 1))</f>
        <v>Paper</v>
      </c>
      <c r="H950" s="6">
        <v>1399</v>
      </c>
      <c r="I950" s="6">
        <v>2999</v>
      </c>
      <c r="J950" s="7">
        <v>0.53</v>
      </c>
      <c r="K950" s="7" t="str">
        <f>IF(Table1[[#This Row],[discount_percentage]]&gt;=50%, "YES", "NO")</f>
        <v>YES</v>
      </c>
      <c r="L950" s="7" t="str">
        <f>IF(Table1[[#This Row],[discount_percentage]]&lt;20%, "&lt;20%", IF(Table1[[#This Row],[discount_percentage]]&lt;=40%, "20%-40%", IF(Table1[[#This Row],[discount_percentage]]&lt;=60%, "41%-60%", IF(Table1[[#This Row],[discount_percentage]]&lt;=80%, "61%-80%", "&gt;80%"))))</f>
        <v>41%-60%</v>
      </c>
      <c r="M950" s="7" t="str">
        <f>IF(Table1[[#This Row],[discounted_price]]&lt;200, "&lt;200", IF(Table1[[#This Row],[discounted_price]]&lt;=500, "200-500", "&gt;500"))</f>
        <v>&gt;500</v>
      </c>
      <c r="N950" s="5">
        <v>4.3</v>
      </c>
      <c r="O950" s="8">
        <v>3530</v>
      </c>
      <c r="P950" s="9" t="str">
        <f>IF(Table1[[#This Row],[rating_count]]&gt;1000, "More than 1000", "Fewer than 1000")</f>
        <v>More than 1000</v>
      </c>
      <c r="Q950" s="8">
        <f>IFERROR( VALUE(Table1[[#This Row],[rating]]) * VALUE((Table1[[#This Row],[rating_count]]/1000)), 0)</f>
        <v>15.178999999999998</v>
      </c>
      <c r="R950" s="6">
        <f>IFERROR( VALUE(Table1[[#This Row],[actual_price]]) * VALUE(Table1[[#This Row],[rating_count]]), 0)</f>
        <v>10586470</v>
      </c>
      <c r="S950" s="5" t="s">
        <v>7933</v>
      </c>
      <c r="T950" s="5" t="s">
        <v>7934</v>
      </c>
      <c r="U950" s="5" t="s">
        <v>7935</v>
      </c>
      <c r="V950" s="5" t="s">
        <v>7936</v>
      </c>
      <c r="W950" s="5" t="s">
        <v>7937</v>
      </c>
      <c r="X950" s="5" t="s">
        <v>7938</v>
      </c>
      <c r="Y950" s="5" t="s">
        <v>7939</v>
      </c>
      <c r="Z950" s="5" t="s">
        <v>7940</v>
      </c>
    </row>
    <row r="951" spans="1:26" ht="15.75">
      <c r="A951" s="5" t="s">
        <v>7941</v>
      </c>
      <c r="B951" s="5" t="s">
        <v>7942</v>
      </c>
      <c r="C951" s="5" t="str">
        <f>LEFT(Table1[[#This Row],[product_name]], 27)</f>
        <v>DIGITEK¬Æ (DLS-9FT) Lightwe</v>
      </c>
      <c r="D951" s="5" t="s">
        <v>7943</v>
      </c>
      <c r="E951" s="5" t="str">
        <f>TRIM(LEFT(Table1[[#This Row],[category]], FIND("|", Table1[[#This Row],[category]]) - 1))</f>
        <v>Electronics</v>
      </c>
      <c r="F951" s="5" t="str">
        <f>TRIM(MID(Table1[[#This Row],[category]], FIND("|", Table1[[#This Row],[category]]) + 1, FIND("|", Table1[[#This Row],[category]], FIND("|", Table1[[#This Row],[category]]) + 1) - FIND("|", Table1[[#This Row],[category]]) - 1))</f>
        <v>Cameras&amp;Photography</v>
      </c>
      <c r="G951" s="5" t="str">
        <f>TRIM(MID(Table1[[#This Row],[category]], FIND("|", Table1[[#This Row],[category]], FIND("|", Table1[[#This Row],[category]]) + 1) + 1, FIND("|", Table1[[#This Row],[category]], FIND("|", Table1[[#This Row],[category]], FIND("|", Table1[[#This Row],[category]]) + 1) + 1) - FIND("|", Table1[[#This Row],[category]], FIND("|", Table1[[#This Row],[category]]) + 1) - 1))</f>
        <v>Accessories</v>
      </c>
      <c r="H951" s="5">
        <v>699</v>
      </c>
      <c r="I951" s="6">
        <v>1299</v>
      </c>
      <c r="J951" s="7">
        <v>0.46</v>
      </c>
      <c r="K951" s="7" t="str">
        <f>IF(Table1[[#This Row],[discount_percentage]]&gt;=50%, "YES", "NO")</f>
        <v>NO</v>
      </c>
      <c r="L951" s="7" t="str">
        <f>IF(Table1[[#This Row],[discount_percentage]]&lt;20%, "&lt;20%", IF(Table1[[#This Row],[discount_percentage]]&lt;=40%, "20%-40%", IF(Table1[[#This Row],[discount_percentage]]&lt;=60%, "41%-60%", IF(Table1[[#This Row],[discount_percentage]]&lt;=80%, "61%-80%", "&gt;80%"))))</f>
        <v>41%-60%</v>
      </c>
      <c r="M951" s="7" t="str">
        <f>IF(Table1[[#This Row],[discounted_price]]&lt;200, "&lt;200", IF(Table1[[#This Row],[discounted_price]]&lt;=500, "200-500", "&gt;500"))</f>
        <v>&gt;500</v>
      </c>
      <c r="N951" s="5">
        <v>4.3</v>
      </c>
      <c r="O951" s="8">
        <v>6183</v>
      </c>
      <c r="P951" s="9" t="str">
        <f>IF(Table1[[#This Row],[rating_count]]&gt;1000, "More than 1000", "Fewer than 1000")</f>
        <v>More than 1000</v>
      </c>
      <c r="Q951" s="8">
        <f>IFERROR( VALUE(Table1[[#This Row],[rating]]) * VALUE((Table1[[#This Row],[rating_count]]/1000)), 0)</f>
        <v>26.586899999999996</v>
      </c>
      <c r="R951" s="6">
        <f>IFERROR( VALUE(Table1[[#This Row],[actual_price]]) * VALUE(Table1[[#This Row],[rating_count]]), 0)</f>
        <v>8031717</v>
      </c>
      <c r="S951" s="5" t="s">
        <v>7944</v>
      </c>
      <c r="T951" s="5" t="s">
        <v>7945</v>
      </c>
      <c r="U951" s="5" t="s">
        <v>7946</v>
      </c>
      <c r="V951" s="5" t="s">
        <v>7947</v>
      </c>
      <c r="W951" s="5" t="s">
        <v>7948</v>
      </c>
      <c r="X951" s="5" t="s">
        <v>7949</v>
      </c>
      <c r="Y951" s="5" t="s">
        <v>7950</v>
      </c>
      <c r="Z951" s="5" t="s">
        <v>7951</v>
      </c>
    </row>
    <row r="952" spans="1:26" ht="15.75">
      <c r="A952" s="5" t="s">
        <v>7952</v>
      </c>
      <c r="B952" s="5" t="s">
        <v>7953</v>
      </c>
      <c r="C952" s="5" t="str">
        <f>LEFT(Table1[[#This Row],[product_name]], 27)</f>
        <v>Classmate Pulse 1 Subject N</v>
      </c>
      <c r="D952" s="5" t="s">
        <v>6273</v>
      </c>
      <c r="E952" s="5" t="str">
        <f>TRIM(LEFT(Table1[[#This Row],[category]], FIND("|", Table1[[#This Row],[category]]) - 1))</f>
        <v>OfficeProducts</v>
      </c>
      <c r="F952" s="5" t="str">
        <f>TRIM(MID(Table1[[#This Row],[category]], FIND("|", Table1[[#This Row],[category]]) + 1, FIND("|", Table1[[#This Row],[category]], FIND("|", Table1[[#This Row],[category]]) + 1) - FIND("|", Table1[[#This Row],[category]]) - 1))</f>
        <v>OfficePaperProducts</v>
      </c>
      <c r="G952" s="5" t="str">
        <f>TRIM(MID(Table1[[#This Row],[category]], FIND("|", Table1[[#This Row],[category]], FIND("|", Table1[[#This Row],[category]]) + 1) + 1, FIND("|", Table1[[#This Row],[category]], FIND("|", Table1[[#This Row],[category]], FIND("|", Table1[[#This Row],[category]]) + 1) + 1) - FIND("|", Table1[[#This Row],[category]], FIND("|", Table1[[#This Row],[category]]) + 1) - 1))</f>
        <v>Paper</v>
      </c>
      <c r="H952" s="5">
        <v>300</v>
      </c>
      <c r="I952" s="6">
        <v>300</v>
      </c>
      <c r="J952" s="7">
        <v>0</v>
      </c>
      <c r="K952" s="7" t="str">
        <f>IF(Table1[[#This Row],[discount_percentage]]&gt;=50%, "YES", "NO")</f>
        <v>NO</v>
      </c>
      <c r="L952" s="7" t="str">
        <f>IF(Table1[[#This Row],[discount_percentage]]&lt;20%, "&lt;20%", IF(Table1[[#This Row],[discount_percentage]]&lt;=40%, "20%-40%", IF(Table1[[#This Row],[discount_percentage]]&lt;=60%, "41%-60%", IF(Table1[[#This Row],[discount_percentage]]&lt;=80%, "61%-80%", "&gt;80%"))))</f>
        <v>&lt;20%</v>
      </c>
      <c r="M952" s="7" t="str">
        <f>IF(Table1[[#This Row],[discounted_price]]&lt;200, "&lt;200", IF(Table1[[#This Row],[discounted_price]]&lt;=500, "200-500", "&gt;500"))</f>
        <v>200-500</v>
      </c>
      <c r="N952" s="5">
        <v>4.2</v>
      </c>
      <c r="O952" s="8">
        <v>419</v>
      </c>
      <c r="P952" s="9" t="str">
        <f>IF(Table1[[#This Row],[rating_count]]&gt;1000, "More than 1000", "Fewer than 1000")</f>
        <v>Fewer than 1000</v>
      </c>
      <c r="Q952" s="8">
        <f>IFERROR( VALUE(Table1[[#This Row],[rating]]) * VALUE((Table1[[#This Row],[rating_count]]/1000)), 0)</f>
        <v>1.7598</v>
      </c>
      <c r="R952" s="6">
        <f>IFERROR( VALUE(Table1[[#This Row],[actual_price]]) * VALUE(Table1[[#This Row],[rating_count]]), 0)</f>
        <v>125700</v>
      </c>
      <c r="S952" s="5" t="s">
        <v>7954</v>
      </c>
      <c r="T952" s="5" t="s">
        <v>7955</v>
      </c>
      <c r="U952" s="5" t="s">
        <v>7956</v>
      </c>
      <c r="V952" s="5" t="s">
        <v>7957</v>
      </c>
      <c r="W952" s="5" t="s">
        <v>7958</v>
      </c>
      <c r="X952" s="5" t="s">
        <v>7959</v>
      </c>
      <c r="Y952" s="5" t="s">
        <v>7960</v>
      </c>
      <c r="Z952" s="5" t="s">
        <v>7961</v>
      </c>
    </row>
    <row r="953" spans="1:26" ht="15.75">
      <c r="A953" s="5" t="s">
        <v>7962</v>
      </c>
      <c r="B953" s="5" t="s">
        <v>7963</v>
      </c>
      <c r="C953" s="5" t="str">
        <f>LEFT(Table1[[#This Row],[product_name]], 27)</f>
        <v>Scarters Mouse Pad, Desk Ma</v>
      </c>
      <c r="D953" s="5" t="s">
        <v>5358</v>
      </c>
      <c r="E953" s="5" t="str">
        <f>TRIM(LEFT(Table1[[#This Row],[category]], FIND("|", Table1[[#This Row],[category]]) - 1))</f>
        <v>Computers&amp;Accessories</v>
      </c>
      <c r="F953" s="5" t="str">
        <f>TRIM(MID(Table1[[#This Row],[category]], FIND("|", Table1[[#This Row],[category]]) + 1, FIND("|", Table1[[#This Row],[category]], FIND("|", Table1[[#This Row],[category]]) + 1) - FIND("|", Table1[[#This Row],[category]]) - 1))</f>
        <v>Accessories&amp;Peripherals</v>
      </c>
      <c r="G95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53" s="5">
        <v>999</v>
      </c>
      <c r="I953" s="6">
        <v>1995</v>
      </c>
      <c r="J953" s="7">
        <v>0.5</v>
      </c>
      <c r="K953" s="7" t="str">
        <f>IF(Table1[[#This Row],[discount_percentage]]&gt;=50%, "YES", "NO")</f>
        <v>YES</v>
      </c>
      <c r="L953" s="7" t="str">
        <f>IF(Table1[[#This Row],[discount_percentage]]&lt;20%, "&lt;20%", IF(Table1[[#This Row],[discount_percentage]]&lt;=40%, "20%-40%", IF(Table1[[#This Row],[discount_percentage]]&lt;=60%, "41%-60%", IF(Table1[[#This Row],[discount_percentage]]&lt;=80%, "61%-80%", "&gt;80%"))))</f>
        <v>41%-60%</v>
      </c>
      <c r="M953" s="7" t="str">
        <f>IF(Table1[[#This Row],[discounted_price]]&lt;200, "&lt;200", IF(Table1[[#This Row],[discounted_price]]&lt;=500, "200-500", "&gt;500"))</f>
        <v>&gt;500</v>
      </c>
      <c r="N953" s="5">
        <v>4.5</v>
      </c>
      <c r="O953" s="8">
        <v>7317</v>
      </c>
      <c r="P953" s="9" t="str">
        <f>IF(Table1[[#This Row],[rating_count]]&gt;1000, "More than 1000", "Fewer than 1000")</f>
        <v>More than 1000</v>
      </c>
      <c r="Q953" s="8">
        <f>IFERROR( VALUE(Table1[[#This Row],[rating]]) * VALUE((Table1[[#This Row],[rating_count]]/1000)), 0)</f>
        <v>32.926500000000004</v>
      </c>
      <c r="R953" s="6">
        <f>IFERROR( VALUE(Table1[[#This Row],[actual_price]]) * VALUE(Table1[[#This Row],[rating_count]]), 0)</f>
        <v>14597415</v>
      </c>
      <c r="S953" s="5" t="s">
        <v>7964</v>
      </c>
      <c r="T953" s="5" t="s">
        <v>7965</v>
      </c>
      <c r="U953" s="5" t="s">
        <v>7966</v>
      </c>
      <c r="V953" s="5" t="s">
        <v>7967</v>
      </c>
      <c r="W953" s="5" t="s">
        <v>7968</v>
      </c>
      <c r="X953" s="5" t="s">
        <v>7969</v>
      </c>
      <c r="Y953" s="5" t="s">
        <v>7970</v>
      </c>
      <c r="Z953" s="5" t="s">
        <v>7971</v>
      </c>
    </row>
    <row r="954" spans="1:26" ht="15.75">
      <c r="A954" s="5" t="s">
        <v>7972</v>
      </c>
      <c r="B954" s="5" t="s">
        <v>7973</v>
      </c>
      <c r="C954" s="5" t="str">
        <f>LEFT(Table1[[#This Row],[product_name]], 27)</f>
        <v>Casio MJ-120D 150 Steps Che</v>
      </c>
      <c r="D954" s="5" t="s">
        <v>7974</v>
      </c>
      <c r="E954" s="5" t="str">
        <f>TRIM(LEFT(Table1[[#This Row],[category]], FIND("|", Table1[[#This Row],[category]]) - 1))</f>
        <v>OfficeProducts</v>
      </c>
      <c r="F954" s="5" t="str">
        <f>TRIM(MID(Table1[[#This Row],[category]], FIND("|", Table1[[#This Row],[category]]) + 1, FIND("|", Table1[[#This Row],[category]], FIND("|", Table1[[#This Row],[category]]) + 1) - FIND("|", Table1[[#This Row],[category]]) - 1))</f>
        <v>OfficeElectronics</v>
      </c>
      <c r="G954" s="5" t="str">
        <f>TRIM(MID(Table1[[#This Row],[category]], FIND("|", Table1[[#This Row],[category]], FIND("|", Table1[[#This Row],[category]]) + 1) + 1, FIND("|", Table1[[#This Row],[category]], FIND("|", Table1[[#This Row],[category]], FIND("|", Table1[[#This Row],[category]]) + 1) + 1) - FIND("|", Table1[[#This Row],[category]], FIND("|", Table1[[#This Row],[category]]) + 1) - 1))</f>
        <v>Calculators</v>
      </c>
      <c r="H954" s="5">
        <v>535</v>
      </c>
      <c r="I954" s="6">
        <v>535</v>
      </c>
      <c r="J954" s="7">
        <v>0</v>
      </c>
      <c r="K954" s="7" t="str">
        <f>IF(Table1[[#This Row],[discount_percentage]]&gt;=50%, "YES", "NO")</f>
        <v>NO</v>
      </c>
      <c r="L954" s="7" t="str">
        <f>IF(Table1[[#This Row],[discount_percentage]]&lt;20%, "&lt;20%", IF(Table1[[#This Row],[discount_percentage]]&lt;=40%, "20%-40%", IF(Table1[[#This Row],[discount_percentage]]&lt;=60%, "41%-60%", IF(Table1[[#This Row],[discount_percentage]]&lt;=80%, "61%-80%", "&gt;80%"))))</f>
        <v>&lt;20%</v>
      </c>
      <c r="M954" s="7" t="str">
        <f>IF(Table1[[#This Row],[discounted_price]]&lt;200, "&lt;200", IF(Table1[[#This Row],[discounted_price]]&lt;=500, "200-500", "&gt;500"))</f>
        <v>&gt;500</v>
      </c>
      <c r="N954" s="5">
        <v>4.4000000000000004</v>
      </c>
      <c r="O954" s="8">
        <v>4426</v>
      </c>
      <c r="P954" s="9" t="str">
        <f>IF(Table1[[#This Row],[rating_count]]&gt;1000, "More than 1000", "Fewer than 1000")</f>
        <v>More than 1000</v>
      </c>
      <c r="Q954" s="8">
        <f>IFERROR( VALUE(Table1[[#This Row],[rating]]) * VALUE((Table1[[#This Row],[rating_count]]/1000)), 0)</f>
        <v>19.474400000000003</v>
      </c>
      <c r="R954" s="6">
        <f>IFERROR( VALUE(Table1[[#This Row],[actual_price]]) * VALUE(Table1[[#This Row],[rating_count]]), 0)</f>
        <v>2367910</v>
      </c>
      <c r="S954" s="5" t="s">
        <v>7975</v>
      </c>
      <c r="T954" s="5" t="s">
        <v>7976</v>
      </c>
      <c r="U954" s="5" t="s">
        <v>7977</v>
      </c>
      <c r="V954" s="5" t="s">
        <v>7978</v>
      </c>
      <c r="W954" s="5" t="s">
        <v>7979</v>
      </c>
      <c r="X954" s="5" t="s">
        <v>7980</v>
      </c>
      <c r="Y954" s="5" t="s">
        <v>7981</v>
      </c>
      <c r="Z954" s="5" t="s">
        <v>7982</v>
      </c>
    </row>
    <row r="955" spans="1:26" ht="15.75">
      <c r="A955" s="5" t="s">
        <v>606</v>
      </c>
      <c r="B955" s="5" t="s">
        <v>607</v>
      </c>
      <c r="C955" s="5" t="str">
        <f>LEFT(Table1[[#This Row],[product_name]], 27)</f>
        <v>Redmi 80 cm (32 inches) And</v>
      </c>
      <c r="D955" s="5" t="s">
        <v>169</v>
      </c>
      <c r="E955" s="5" t="str">
        <f>TRIM(LEFT(Table1[[#This Row],[category]], FIND("|", Table1[[#This Row],[category]]) - 1))</f>
        <v>Electronics</v>
      </c>
      <c r="F955" s="5" t="str">
        <f>TRIM(MID(Table1[[#This Row],[category]], FIND("|", Table1[[#This Row],[category]]) + 1, FIND("|", Table1[[#This Row],[category]], FIND("|", Table1[[#This Row],[category]]) + 1) - FIND("|", Table1[[#This Row],[category]]) - 1))</f>
        <v>HomeTheater,TV&amp;Video</v>
      </c>
      <c r="G955" s="5" t="str">
        <f>TRIM(MID(Table1[[#This Row],[category]], FIND("|", Table1[[#This Row],[category]], FIND("|", Table1[[#This Row],[category]]) + 1) + 1, FIND("|", Table1[[#This Row],[category]], FIND("|", Table1[[#This Row],[category]], FIND("|", Table1[[#This Row],[category]]) + 1) + 1) - FIND("|", Table1[[#This Row],[category]], FIND("|", Table1[[#This Row],[category]]) + 1) - 1))</f>
        <v>Televisions</v>
      </c>
      <c r="H955" s="6">
        <v>13999</v>
      </c>
      <c r="I955" s="6">
        <v>24999</v>
      </c>
      <c r="J955" s="7">
        <v>0.44</v>
      </c>
      <c r="K955" s="7" t="str">
        <f>IF(Table1[[#This Row],[discount_percentage]]&gt;=50%, "YES", "NO")</f>
        <v>NO</v>
      </c>
      <c r="L955" s="7" t="str">
        <f>IF(Table1[[#This Row],[discount_percentage]]&lt;20%, "&lt;20%", IF(Table1[[#This Row],[discount_percentage]]&lt;=40%, "20%-40%", IF(Table1[[#This Row],[discount_percentage]]&lt;=60%, "41%-60%", IF(Table1[[#This Row],[discount_percentage]]&lt;=80%, "61%-80%", "&gt;80%"))))</f>
        <v>41%-60%</v>
      </c>
      <c r="M955" s="7" t="str">
        <f>IF(Table1[[#This Row],[discounted_price]]&lt;200, "&lt;200", IF(Table1[[#This Row],[discounted_price]]&lt;=500, "200-500", "&gt;500"))</f>
        <v>&gt;500</v>
      </c>
      <c r="N955" s="5">
        <v>4.2</v>
      </c>
      <c r="O955" s="8">
        <v>45237</v>
      </c>
      <c r="P955" s="9" t="str">
        <f>IF(Table1[[#This Row],[rating_count]]&gt;1000, "More than 1000", "Fewer than 1000")</f>
        <v>More than 1000</v>
      </c>
      <c r="Q955" s="8">
        <f>IFERROR( VALUE(Table1[[#This Row],[rating]]) * VALUE((Table1[[#This Row],[rating_count]]/1000)), 0)</f>
        <v>189.99540000000002</v>
      </c>
      <c r="R955" s="6">
        <f>IFERROR( VALUE(Table1[[#This Row],[actual_price]]) * VALUE(Table1[[#This Row],[rating_count]]), 0)</f>
        <v>1130879763</v>
      </c>
      <c r="S955" s="5" t="s">
        <v>608</v>
      </c>
      <c r="T955" s="5" t="s">
        <v>609</v>
      </c>
      <c r="U955" s="5" t="s">
        <v>610</v>
      </c>
      <c r="V955" s="5" t="s">
        <v>611</v>
      </c>
      <c r="W955" s="5" t="s">
        <v>612</v>
      </c>
      <c r="X955" s="5" t="s">
        <v>613</v>
      </c>
      <c r="Y955" s="5" t="s">
        <v>7983</v>
      </c>
      <c r="Z955" s="5" t="s">
        <v>7984</v>
      </c>
    </row>
    <row r="956" spans="1:26" ht="15.75">
      <c r="A956" s="5" t="s">
        <v>7985</v>
      </c>
      <c r="B956" s="5" t="s">
        <v>7986</v>
      </c>
      <c r="C956" s="5" t="str">
        <f>LEFT(Table1[[#This Row],[product_name]], 27)</f>
        <v>Gizga Essentials Laptop Bag</v>
      </c>
      <c r="D956" s="5" t="s">
        <v>6200</v>
      </c>
      <c r="E956" s="5" t="str">
        <f>TRIM(LEFT(Table1[[#This Row],[category]], FIND("|", Table1[[#This Row],[category]]) - 1))</f>
        <v>Computers&amp;Accessories</v>
      </c>
      <c r="F956" s="5" t="str">
        <f>TRIM(MID(Table1[[#This Row],[category]], FIND("|", Table1[[#This Row],[category]]) + 1, FIND("|", Table1[[#This Row],[category]], FIND("|", Table1[[#This Row],[category]]) + 1) - FIND("|", Table1[[#This Row],[category]]) - 1))</f>
        <v>Accessories&amp;Peripherals</v>
      </c>
      <c r="G956"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56" s="5">
        <v>269</v>
      </c>
      <c r="I956" s="6">
        <v>1099</v>
      </c>
      <c r="J956" s="7">
        <v>0.76</v>
      </c>
      <c r="K956" s="7" t="str">
        <f>IF(Table1[[#This Row],[discount_percentage]]&gt;=50%, "YES", "NO")</f>
        <v>YES</v>
      </c>
      <c r="L956" s="7" t="str">
        <f>IF(Table1[[#This Row],[discount_percentage]]&lt;20%, "&lt;20%", IF(Table1[[#This Row],[discount_percentage]]&lt;=40%, "20%-40%", IF(Table1[[#This Row],[discount_percentage]]&lt;=60%, "41%-60%", IF(Table1[[#This Row],[discount_percentage]]&lt;=80%, "61%-80%", "&gt;80%"))))</f>
        <v>61%-80%</v>
      </c>
      <c r="M956" s="7" t="str">
        <f>IF(Table1[[#This Row],[discounted_price]]&lt;200, "&lt;200", IF(Table1[[#This Row],[discounted_price]]&lt;=500, "200-500", "&gt;500"))</f>
        <v>200-500</v>
      </c>
      <c r="N956" s="5">
        <v>4.0999999999999996</v>
      </c>
      <c r="O956" s="8">
        <v>1092</v>
      </c>
      <c r="P956" s="9" t="str">
        <f>IF(Table1[[#This Row],[rating_count]]&gt;1000, "More than 1000", "Fewer than 1000")</f>
        <v>More than 1000</v>
      </c>
      <c r="Q956" s="8">
        <f>IFERROR( VALUE(Table1[[#This Row],[rating]]) * VALUE((Table1[[#This Row],[rating_count]]/1000)), 0)</f>
        <v>4.4771999999999998</v>
      </c>
      <c r="R956" s="6">
        <f>IFERROR( VALUE(Table1[[#This Row],[actual_price]]) * VALUE(Table1[[#This Row],[rating_count]]), 0)</f>
        <v>1200108</v>
      </c>
      <c r="S956" s="5" t="s">
        <v>7987</v>
      </c>
      <c r="T956" s="5" t="s">
        <v>7988</v>
      </c>
      <c r="U956" s="5" t="s">
        <v>7989</v>
      </c>
      <c r="V956" s="5" t="s">
        <v>7990</v>
      </c>
      <c r="W956" s="5" t="s">
        <v>7991</v>
      </c>
      <c r="X956" s="5" t="s">
        <v>7992</v>
      </c>
      <c r="Y956" s="5" t="s">
        <v>7993</v>
      </c>
      <c r="Z956" s="5" t="s">
        <v>7994</v>
      </c>
    </row>
    <row r="957" spans="1:26" ht="15.75">
      <c r="A957" s="5" t="s">
        <v>7995</v>
      </c>
      <c r="B957" s="5" t="s">
        <v>7996</v>
      </c>
      <c r="C957" s="5" t="str">
        <f>LEFT(Table1[[#This Row],[product_name]], 27)</f>
        <v>Parker Vector Camouflage Gi</v>
      </c>
      <c r="D957" s="5" t="s">
        <v>7089</v>
      </c>
      <c r="E957" s="5" t="str">
        <f>TRIM(LEFT(Table1[[#This Row],[category]], FIND("|", Table1[[#This Row],[category]]) - 1))</f>
        <v>OfficeProducts</v>
      </c>
      <c r="F957" s="5" t="str">
        <f>TRIM(MID(Table1[[#This Row],[category]], FIND("|", Table1[[#This Row],[category]]) + 1, FIND("|", Table1[[#This Row],[category]], FIND("|", Table1[[#This Row],[category]]) + 1) - FIND("|", Table1[[#This Row],[category]]) - 1))</f>
        <v>OfficePaperProducts</v>
      </c>
      <c r="G957" s="5" t="str">
        <f>TRIM(MID(Table1[[#This Row],[category]], FIND("|", Table1[[#This Row],[category]], FIND("|", Table1[[#This Row],[category]]) + 1) + 1, FIND("|", Table1[[#This Row],[category]], FIND("|", Table1[[#This Row],[category]], FIND("|", Table1[[#This Row],[category]]) + 1) + 1) - FIND("|", Table1[[#This Row],[category]], FIND("|", Table1[[#This Row],[category]]) + 1) - 1))</f>
        <v>Paper</v>
      </c>
      <c r="H957" s="5">
        <v>341</v>
      </c>
      <c r="I957" s="6">
        <v>450</v>
      </c>
      <c r="J957" s="7">
        <v>0.24</v>
      </c>
      <c r="K957" s="7" t="str">
        <f>IF(Table1[[#This Row],[discount_percentage]]&gt;=50%, "YES", "NO")</f>
        <v>NO</v>
      </c>
      <c r="L957" s="7" t="str">
        <f>IF(Table1[[#This Row],[discount_percentage]]&lt;20%, "&lt;20%", IF(Table1[[#This Row],[discount_percentage]]&lt;=40%, "20%-40%", IF(Table1[[#This Row],[discount_percentage]]&lt;=60%, "41%-60%", IF(Table1[[#This Row],[discount_percentage]]&lt;=80%, "61%-80%", "&gt;80%"))))</f>
        <v>20%-40%</v>
      </c>
      <c r="M957" s="7" t="str">
        <f>IF(Table1[[#This Row],[discounted_price]]&lt;200, "&lt;200", IF(Table1[[#This Row],[discounted_price]]&lt;=500, "200-500", "&gt;500"))</f>
        <v>200-500</v>
      </c>
      <c r="N957" s="5">
        <v>4.3</v>
      </c>
      <c r="O957" s="8">
        <v>2493</v>
      </c>
      <c r="P957" s="9" t="str">
        <f>IF(Table1[[#This Row],[rating_count]]&gt;1000, "More than 1000", "Fewer than 1000")</f>
        <v>More than 1000</v>
      </c>
      <c r="Q957" s="8">
        <f>IFERROR( VALUE(Table1[[#This Row],[rating]]) * VALUE((Table1[[#This Row],[rating_count]]/1000)), 0)</f>
        <v>10.719899999999999</v>
      </c>
      <c r="R957" s="6">
        <f>IFERROR( VALUE(Table1[[#This Row],[actual_price]]) * VALUE(Table1[[#This Row],[rating_count]]), 0)</f>
        <v>1121850</v>
      </c>
      <c r="S957" s="5" t="s">
        <v>7997</v>
      </c>
      <c r="T957" s="5" t="s">
        <v>7998</v>
      </c>
      <c r="U957" s="5" t="s">
        <v>7999</v>
      </c>
      <c r="V957" s="5" t="s">
        <v>8000</v>
      </c>
      <c r="W957" s="5" t="s">
        <v>8001</v>
      </c>
      <c r="X957" s="5" t="s">
        <v>8002</v>
      </c>
      <c r="Y957" s="5" t="s">
        <v>8003</v>
      </c>
      <c r="Z957" s="5" t="s">
        <v>8004</v>
      </c>
    </row>
    <row r="958" spans="1:26" ht="15.75">
      <c r="A958" s="5" t="s">
        <v>8005</v>
      </c>
      <c r="B958" s="5" t="s">
        <v>8006</v>
      </c>
      <c r="C958" s="5" t="str">
        <f>LEFT(Table1[[#This Row],[product_name]], 27)</f>
        <v>TP-Link AC1200 Archer A6 Sm</v>
      </c>
      <c r="D958" s="5" t="s">
        <v>5443</v>
      </c>
      <c r="E958" s="5" t="str">
        <f>TRIM(LEFT(Table1[[#This Row],[category]], FIND("|", Table1[[#This Row],[category]]) - 1))</f>
        <v>Computers&amp;Accessories</v>
      </c>
      <c r="F958" s="5" t="str">
        <f>TRIM(MID(Table1[[#This Row],[category]], FIND("|", Table1[[#This Row],[category]]) + 1, FIND("|", Table1[[#This Row],[category]], FIND("|", Table1[[#This Row],[category]]) + 1) - FIND("|", Table1[[#This Row],[category]]) - 1))</f>
        <v>NetworkingDevices</v>
      </c>
      <c r="G958" s="5" t="e">
        <f>TRIM(MID(Table1[[#This Row],[category]], FIND("|", Table1[[#This Row],[category]], FIND("|", Table1[[#This Row],[category]]) + 1) + 1, FIND("|", Table1[[#This Row],[category]], FIND("|", Table1[[#This Row],[category]], FIND("|", Table1[[#This Row],[category]]) + 1) + 1) - FIND("|", Table1[[#This Row],[category]], FIND("|", Table1[[#This Row],[category]]) + 1) - 1))</f>
        <v>#VALUE!</v>
      </c>
      <c r="H958" s="6">
        <v>2499</v>
      </c>
      <c r="I958" s="6">
        <v>3999</v>
      </c>
      <c r="J958" s="7">
        <v>0.38</v>
      </c>
      <c r="K958" s="7" t="str">
        <f>IF(Table1[[#This Row],[discount_percentage]]&gt;=50%, "YES", "NO")</f>
        <v>NO</v>
      </c>
      <c r="L958" s="7" t="str">
        <f>IF(Table1[[#This Row],[discount_percentage]]&lt;20%, "&lt;20%", IF(Table1[[#This Row],[discount_percentage]]&lt;=40%, "20%-40%", IF(Table1[[#This Row],[discount_percentage]]&lt;=60%, "41%-60%", IF(Table1[[#This Row],[discount_percentage]]&lt;=80%, "61%-80%", "&gt;80%"))))</f>
        <v>20%-40%</v>
      </c>
      <c r="M958" s="7" t="str">
        <f>IF(Table1[[#This Row],[discounted_price]]&lt;200, "&lt;200", IF(Table1[[#This Row],[discounted_price]]&lt;=500, "200-500", "&gt;500"))</f>
        <v>&gt;500</v>
      </c>
      <c r="N958" s="5">
        <v>4.4000000000000004</v>
      </c>
      <c r="O958" s="8">
        <v>12679</v>
      </c>
      <c r="P958" s="9" t="str">
        <f>IF(Table1[[#This Row],[rating_count]]&gt;1000, "More than 1000", "Fewer than 1000")</f>
        <v>More than 1000</v>
      </c>
      <c r="Q958" s="8">
        <f>IFERROR( VALUE(Table1[[#This Row],[rating]]) * VALUE((Table1[[#This Row],[rating_count]]/1000)), 0)</f>
        <v>55.787600000000005</v>
      </c>
      <c r="R958" s="6">
        <f>IFERROR( VALUE(Table1[[#This Row],[actual_price]]) * VALUE(Table1[[#This Row],[rating_count]]), 0)</f>
        <v>50703321</v>
      </c>
      <c r="S958" s="5" t="s">
        <v>8007</v>
      </c>
      <c r="T958" s="5" t="s">
        <v>8008</v>
      </c>
      <c r="U958" s="5" t="s">
        <v>8009</v>
      </c>
      <c r="V958" s="5" t="s">
        <v>8010</v>
      </c>
      <c r="W958" s="5" t="s">
        <v>8011</v>
      </c>
      <c r="X958" s="5" t="s">
        <v>8012</v>
      </c>
      <c r="Y958" s="5" t="s">
        <v>5450</v>
      </c>
      <c r="Z958" s="5" t="s">
        <v>8013</v>
      </c>
    </row>
    <row r="959" spans="1:26" ht="15.75">
      <c r="A959" s="5" t="s">
        <v>672</v>
      </c>
      <c r="B959" s="5" t="s">
        <v>673</v>
      </c>
      <c r="C959" s="5" t="str">
        <f>LEFT(Table1[[#This Row],[product_name]], 27)</f>
        <v xml:space="preserve">CEDO 65W OnePlus Dash Warp </v>
      </c>
      <c r="D959" s="5" t="s">
        <v>18</v>
      </c>
      <c r="E959" s="5" t="str">
        <f>TRIM(LEFT(Table1[[#This Row],[category]], FIND("|", Table1[[#This Row],[category]]) - 1))</f>
        <v>Computers&amp;Accessories</v>
      </c>
      <c r="F959" s="5" t="str">
        <f>TRIM(MID(Table1[[#This Row],[category]], FIND("|", Table1[[#This Row],[category]]) + 1, FIND("|", Table1[[#This Row],[category]], FIND("|", Table1[[#This Row],[category]]) + 1) - FIND("|", Table1[[#This Row],[category]]) - 1))</f>
        <v>Accessories&amp;Peripherals</v>
      </c>
      <c r="G959"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59" s="5">
        <v>349</v>
      </c>
      <c r="I959" s="6">
        <v>599</v>
      </c>
      <c r="J959" s="7">
        <v>0.42</v>
      </c>
      <c r="K959" s="7" t="str">
        <f>IF(Table1[[#This Row],[discount_percentage]]&gt;=50%, "YES", "NO")</f>
        <v>NO</v>
      </c>
      <c r="L959" s="7" t="str">
        <f>IF(Table1[[#This Row],[discount_percentage]]&lt;20%, "&lt;20%", IF(Table1[[#This Row],[discount_percentage]]&lt;=40%, "20%-40%", IF(Table1[[#This Row],[discount_percentage]]&lt;=60%, "41%-60%", IF(Table1[[#This Row],[discount_percentage]]&lt;=80%, "61%-80%", "&gt;80%"))))</f>
        <v>41%-60%</v>
      </c>
      <c r="M959" s="7" t="str">
        <f>IF(Table1[[#This Row],[discounted_price]]&lt;200, "&lt;200", IF(Table1[[#This Row],[discounted_price]]&lt;=500, "200-500", "&gt;500"))</f>
        <v>200-500</v>
      </c>
      <c r="N959" s="5">
        <v>4.0999999999999996</v>
      </c>
      <c r="O959" s="8">
        <v>210</v>
      </c>
      <c r="P959" s="9" t="str">
        <f>IF(Table1[[#This Row],[rating_count]]&gt;1000, "More than 1000", "Fewer than 1000")</f>
        <v>Fewer than 1000</v>
      </c>
      <c r="Q959" s="8">
        <f>IFERROR( VALUE(Table1[[#This Row],[rating]]) * VALUE((Table1[[#This Row],[rating_count]]/1000)), 0)</f>
        <v>0.86099999999999988</v>
      </c>
      <c r="R959" s="6">
        <f>IFERROR( VALUE(Table1[[#This Row],[actual_price]]) * VALUE(Table1[[#This Row],[rating_count]]), 0)</f>
        <v>125790</v>
      </c>
      <c r="S959" s="5" t="s">
        <v>674</v>
      </c>
      <c r="T959" s="5" t="s">
        <v>675</v>
      </c>
      <c r="U959" s="5" t="s">
        <v>676</v>
      </c>
      <c r="V959" s="5" t="s">
        <v>677</v>
      </c>
      <c r="W959" s="5" t="s">
        <v>678</v>
      </c>
      <c r="X959" s="5" t="s">
        <v>679</v>
      </c>
      <c r="Y959" s="5" t="s">
        <v>8014</v>
      </c>
      <c r="Z959" s="5" t="s">
        <v>8015</v>
      </c>
    </row>
    <row r="960" spans="1:26" ht="15.75">
      <c r="A960" s="5" t="s">
        <v>8016</v>
      </c>
      <c r="B960" s="5" t="s">
        <v>8017</v>
      </c>
      <c r="C960" s="5" t="str">
        <f>LEFT(Table1[[#This Row],[product_name]], 27)</f>
        <v>HP Deskjet 2723 AIO Printer</v>
      </c>
      <c r="D960" s="5" t="s">
        <v>7286</v>
      </c>
      <c r="E960" s="5" t="str">
        <f>TRIM(LEFT(Table1[[#This Row],[category]], FIND("|", Table1[[#This Row],[category]]) - 1))</f>
        <v>Computers&amp;Accessories</v>
      </c>
      <c r="F960" s="5" t="str">
        <f>TRIM(MID(Table1[[#This Row],[category]], FIND("|", Table1[[#This Row],[category]]) + 1, FIND("|", Table1[[#This Row],[category]], FIND("|", Table1[[#This Row],[category]]) + 1) - FIND("|", Table1[[#This Row],[category]]) - 1))</f>
        <v>Printers,Inks&amp;Accessories</v>
      </c>
      <c r="G960" s="5" t="e">
        <f>TRIM(MID(Table1[[#This Row],[category]], FIND("|", Table1[[#This Row],[category]], FIND("|", Table1[[#This Row],[category]]) + 1) + 1, FIND("|", Table1[[#This Row],[category]], FIND("|", Table1[[#This Row],[category]], FIND("|", Table1[[#This Row],[category]]) + 1) + 1) - FIND("|", Table1[[#This Row],[category]], FIND("|", Table1[[#This Row],[category]]) + 1) - 1))</f>
        <v>#VALUE!</v>
      </c>
      <c r="H960" s="6">
        <v>5899</v>
      </c>
      <c r="I960" s="6">
        <v>7005</v>
      </c>
      <c r="J960" s="7">
        <v>0.16</v>
      </c>
      <c r="K960" s="7" t="str">
        <f>IF(Table1[[#This Row],[discount_percentage]]&gt;=50%, "YES", "NO")</f>
        <v>NO</v>
      </c>
      <c r="L960" s="7" t="str">
        <f>IF(Table1[[#This Row],[discount_percentage]]&lt;20%, "&lt;20%", IF(Table1[[#This Row],[discount_percentage]]&lt;=40%, "20%-40%", IF(Table1[[#This Row],[discount_percentage]]&lt;=60%, "41%-60%", IF(Table1[[#This Row],[discount_percentage]]&lt;=80%, "61%-80%", "&gt;80%"))))</f>
        <v>&lt;20%</v>
      </c>
      <c r="M960" s="7" t="str">
        <f>IF(Table1[[#This Row],[discounted_price]]&lt;200, "&lt;200", IF(Table1[[#This Row],[discounted_price]]&lt;=500, "200-500", "&gt;500"))</f>
        <v>&gt;500</v>
      </c>
      <c r="N960" s="5">
        <v>3.6</v>
      </c>
      <c r="O960" s="8">
        <v>4199</v>
      </c>
      <c r="P960" s="9" t="str">
        <f>IF(Table1[[#This Row],[rating_count]]&gt;1000, "More than 1000", "Fewer than 1000")</f>
        <v>More than 1000</v>
      </c>
      <c r="Q960" s="8">
        <f>IFERROR( VALUE(Table1[[#This Row],[rating]]) * VALUE((Table1[[#This Row],[rating_count]]/1000)), 0)</f>
        <v>15.116400000000001</v>
      </c>
      <c r="R960" s="6">
        <f>IFERROR( VALUE(Table1[[#This Row],[actual_price]]) * VALUE(Table1[[#This Row],[rating_count]]), 0)</f>
        <v>29413995</v>
      </c>
      <c r="S960" s="5" t="s">
        <v>8018</v>
      </c>
      <c r="T960" s="5" t="s">
        <v>8019</v>
      </c>
      <c r="U960" s="5" t="s">
        <v>8020</v>
      </c>
      <c r="V960" s="5" t="s">
        <v>8021</v>
      </c>
      <c r="W960" s="5" t="s">
        <v>8022</v>
      </c>
      <c r="X960" s="5" t="s">
        <v>8023</v>
      </c>
      <c r="Y960" s="5" t="s">
        <v>8024</v>
      </c>
      <c r="Z960" s="5" t="s">
        <v>8025</v>
      </c>
    </row>
    <row r="961" spans="1:26" ht="15.75">
      <c r="A961" s="5" t="s">
        <v>4604</v>
      </c>
      <c r="B961" s="5" t="s">
        <v>4605</v>
      </c>
      <c r="C961" s="5" t="str">
        <f>LEFT(Table1[[#This Row],[product_name]], 27)</f>
        <v>Oraimo 18W USB &amp; Type-C Dua</v>
      </c>
      <c r="D961" s="5" t="s">
        <v>3162</v>
      </c>
      <c r="E961" s="5" t="str">
        <f>TRIM(LEFT(Table1[[#This Row],[category]], FIND("|", Table1[[#This Row],[category]]) - 1))</f>
        <v>Electronics</v>
      </c>
      <c r="F961" s="5" t="str">
        <f>TRIM(MID(Table1[[#This Row],[category]], FIND("|", Table1[[#This Row],[category]]) + 1, FIND("|", Table1[[#This Row],[category]], FIND("|", Table1[[#This Row],[category]]) + 1) - FIND("|", Table1[[#This Row],[category]]) - 1))</f>
        <v>Mobiles&amp;Accessories</v>
      </c>
      <c r="G961"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961" s="5">
        <v>699</v>
      </c>
      <c r="I961" s="6">
        <v>1199</v>
      </c>
      <c r="J961" s="7">
        <v>0.42</v>
      </c>
      <c r="K961" s="7" t="str">
        <f>IF(Table1[[#This Row],[discount_percentage]]&gt;=50%, "YES", "NO")</f>
        <v>NO</v>
      </c>
      <c r="L961" s="7" t="str">
        <f>IF(Table1[[#This Row],[discount_percentage]]&lt;20%, "&lt;20%", IF(Table1[[#This Row],[discount_percentage]]&lt;=40%, "20%-40%", IF(Table1[[#This Row],[discount_percentage]]&lt;=60%, "41%-60%", IF(Table1[[#This Row],[discount_percentage]]&lt;=80%, "61%-80%", "&gt;80%"))))</f>
        <v>41%-60%</v>
      </c>
      <c r="M961" s="7" t="str">
        <f>IF(Table1[[#This Row],[discounted_price]]&lt;200, "&lt;200", IF(Table1[[#This Row],[discounted_price]]&lt;=500, "200-500", "&gt;500"))</f>
        <v>&gt;500</v>
      </c>
      <c r="N961" s="5">
        <v>4</v>
      </c>
      <c r="O961" s="8">
        <v>14403</v>
      </c>
      <c r="P961" s="9" t="str">
        <f>IF(Table1[[#This Row],[rating_count]]&gt;1000, "More than 1000", "Fewer than 1000")</f>
        <v>More than 1000</v>
      </c>
      <c r="Q961" s="8">
        <f>IFERROR( VALUE(Table1[[#This Row],[rating]]) * VALUE((Table1[[#This Row],[rating_count]]/1000)), 0)</f>
        <v>57.612000000000002</v>
      </c>
      <c r="R961" s="6">
        <f>IFERROR( VALUE(Table1[[#This Row],[actual_price]]) * VALUE(Table1[[#This Row],[rating_count]]), 0)</f>
        <v>17269197</v>
      </c>
      <c r="S961" s="5" t="s">
        <v>4606</v>
      </c>
      <c r="T961" s="5" t="s">
        <v>3666</v>
      </c>
      <c r="U961" s="5" t="s">
        <v>3667</v>
      </c>
      <c r="V961" s="5" t="s">
        <v>3668</v>
      </c>
      <c r="W961" s="5" t="s">
        <v>3669</v>
      </c>
      <c r="X961" s="5" t="s">
        <v>3670</v>
      </c>
      <c r="Y961" s="5" t="s">
        <v>8026</v>
      </c>
      <c r="Z961" s="5" t="s">
        <v>8027</v>
      </c>
    </row>
    <row r="962" spans="1:26" ht="15.75">
      <c r="A962" s="5" t="s">
        <v>8028</v>
      </c>
      <c r="B962" s="5" t="s">
        <v>8029</v>
      </c>
      <c r="C962" s="5" t="str">
        <f>LEFT(Table1[[#This Row],[product_name]], 27)</f>
        <v>Xiaomi Mi 4A Dual_Band Ethe</v>
      </c>
      <c r="D962" s="5" t="s">
        <v>5443</v>
      </c>
      <c r="E962" s="5" t="str">
        <f>TRIM(LEFT(Table1[[#This Row],[category]], FIND("|", Table1[[#This Row],[category]]) - 1))</f>
        <v>Computers&amp;Accessories</v>
      </c>
      <c r="F962" s="5" t="str">
        <f>TRIM(MID(Table1[[#This Row],[category]], FIND("|", Table1[[#This Row],[category]]) + 1, FIND("|", Table1[[#This Row],[category]], FIND("|", Table1[[#This Row],[category]]) + 1) - FIND("|", Table1[[#This Row],[category]]) - 1))</f>
        <v>NetworkingDevices</v>
      </c>
      <c r="G962" s="5" t="e">
        <f>TRIM(MID(Table1[[#This Row],[category]], FIND("|", Table1[[#This Row],[category]], FIND("|", Table1[[#This Row],[category]]) + 1) + 1, FIND("|", Table1[[#This Row],[category]], FIND("|", Table1[[#This Row],[category]], FIND("|", Table1[[#This Row],[category]]) + 1) + 1) - FIND("|", Table1[[#This Row],[category]], FIND("|", Table1[[#This Row],[category]]) + 1) - 1))</f>
        <v>#VALUE!</v>
      </c>
      <c r="H962" s="6">
        <v>1565</v>
      </c>
      <c r="I962" s="6">
        <v>2999</v>
      </c>
      <c r="J962" s="7">
        <v>0.48</v>
      </c>
      <c r="K962" s="7" t="str">
        <f>IF(Table1[[#This Row],[discount_percentage]]&gt;=50%, "YES", "NO")</f>
        <v>NO</v>
      </c>
      <c r="L962" s="7" t="str">
        <f>IF(Table1[[#This Row],[discount_percentage]]&lt;20%, "&lt;20%", IF(Table1[[#This Row],[discount_percentage]]&lt;=40%, "20%-40%", IF(Table1[[#This Row],[discount_percentage]]&lt;=60%, "41%-60%", IF(Table1[[#This Row],[discount_percentage]]&lt;=80%, "61%-80%", "&gt;80%"))))</f>
        <v>41%-60%</v>
      </c>
      <c r="M962" s="7" t="str">
        <f>IF(Table1[[#This Row],[discounted_price]]&lt;200, "&lt;200", IF(Table1[[#This Row],[discounted_price]]&lt;=500, "200-500", "&gt;500"))</f>
        <v>&gt;500</v>
      </c>
      <c r="N962" s="5">
        <v>4</v>
      </c>
      <c r="O962" s="8">
        <v>11113</v>
      </c>
      <c r="P962" s="9" t="str">
        <f>IF(Table1[[#This Row],[rating_count]]&gt;1000, "More than 1000", "Fewer than 1000")</f>
        <v>More than 1000</v>
      </c>
      <c r="Q962" s="8">
        <f>IFERROR( VALUE(Table1[[#This Row],[rating]]) * VALUE((Table1[[#This Row],[rating_count]]/1000)), 0)</f>
        <v>44.451999999999998</v>
      </c>
      <c r="R962" s="6">
        <f>IFERROR( VALUE(Table1[[#This Row],[actual_price]]) * VALUE(Table1[[#This Row],[rating_count]]), 0)</f>
        <v>33327887</v>
      </c>
      <c r="S962" s="5" t="s">
        <v>8030</v>
      </c>
      <c r="T962" s="5" t="s">
        <v>8031</v>
      </c>
      <c r="U962" s="5" t="s">
        <v>8032</v>
      </c>
      <c r="V962" s="5" t="s">
        <v>8033</v>
      </c>
      <c r="W962" s="5" t="s">
        <v>8034</v>
      </c>
      <c r="X962" s="5" t="s">
        <v>8035</v>
      </c>
      <c r="Y962" s="5" t="s">
        <v>8036</v>
      </c>
      <c r="Z962" s="5" t="s">
        <v>8037</v>
      </c>
    </row>
    <row r="963" spans="1:26" ht="15.75">
      <c r="A963" s="5" t="s">
        <v>8038</v>
      </c>
      <c r="B963" s="5" t="s">
        <v>8039</v>
      </c>
      <c r="C963" s="5" t="str">
        <f>LEFT(Table1[[#This Row],[product_name]], 27)</f>
        <v>SLOVIC¬Æ Tripod Mount Adapt</v>
      </c>
      <c r="D963" s="5" t="s">
        <v>5166</v>
      </c>
      <c r="E963" s="5" t="str">
        <f>TRIM(LEFT(Table1[[#This Row],[category]], FIND("|", Table1[[#This Row],[category]]) - 1))</f>
        <v>Electronics</v>
      </c>
      <c r="F963" s="5" t="str">
        <f>TRIM(MID(Table1[[#This Row],[category]], FIND("|", Table1[[#This Row],[category]]) + 1, FIND("|", Table1[[#This Row],[category]], FIND("|", Table1[[#This Row],[category]]) + 1) - FIND("|", Table1[[#This Row],[category]]) - 1))</f>
        <v>Cameras&amp;Photography</v>
      </c>
      <c r="G963" s="5" t="str">
        <f>TRIM(MID(Table1[[#This Row],[category]], FIND("|", Table1[[#This Row],[category]], FIND("|", Table1[[#This Row],[category]]) + 1) + 1, FIND("|", Table1[[#This Row],[category]], FIND("|", Table1[[#This Row],[category]], FIND("|", Table1[[#This Row],[category]]) + 1) + 1) - FIND("|", Table1[[#This Row],[category]], FIND("|", Table1[[#This Row],[category]]) + 1) - 1))</f>
        <v>Accessories</v>
      </c>
      <c r="H963" s="5">
        <v>326</v>
      </c>
      <c r="I963" s="6">
        <v>799</v>
      </c>
      <c r="J963" s="7">
        <v>0.59</v>
      </c>
      <c r="K963" s="7" t="str">
        <f>IF(Table1[[#This Row],[discount_percentage]]&gt;=50%, "YES", "NO")</f>
        <v>YES</v>
      </c>
      <c r="L963" s="7" t="str">
        <f>IF(Table1[[#This Row],[discount_percentage]]&lt;20%, "&lt;20%", IF(Table1[[#This Row],[discount_percentage]]&lt;=40%, "20%-40%", IF(Table1[[#This Row],[discount_percentage]]&lt;=60%, "41%-60%", IF(Table1[[#This Row],[discount_percentage]]&lt;=80%, "61%-80%", "&gt;80%"))))</f>
        <v>41%-60%</v>
      </c>
      <c r="M963" s="7" t="str">
        <f>IF(Table1[[#This Row],[discounted_price]]&lt;200, "&lt;200", IF(Table1[[#This Row],[discounted_price]]&lt;=500, "200-500", "&gt;500"))</f>
        <v>200-500</v>
      </c>
      <c r="N963" s="5">
        <v>4.4000000000000004</v>
      </c>
      <c r="O963" s="8">
        <v>10773</v>
      </c>
      <c r="P963" s="9" t="str">
        <f>IF(Table1[[#This Row],[rating_count]]&gt;1000, "More than 1000", "Fewer than 1000")</f>
        <v>More than 1000</v>
      </c>
      <c r="Q963" s="8">
        <f>IFERROR( VALUE(Table1[[#This Row],[rating]]) * VALUE((Table1[[#This Row],[rating_count]]/1000)), 0)</f>
        <v>47.401200000000003</v>
      </c>
      <c r="R963" s="6">
        <f>IFERROR( VALUE(Table1[[#This Row],[actual_price]]) * VALUE(Table1[[#This Row],[rating_count]]), 0)</f>
        <v>8607627</v>
      </c>
      <c r="S963" s="5" t="s">
        <v>8040</v>
      </c>
      <c r="T963" s="5" t="s">
        <v>8041</v>
      </c>
      <c r="U963" s="5" t="s">
        <v>8042</v>
      </c>
      <c r="V963" s="5" t="s">
        <v>8043</v>
      </c>
      <c r="W963" s="5" t="s">
        <v>8044</v>
      </c>
      <c r="X963" s="5" t="s">
        <v>8045</v>
      </c>
      <c r="Y963" s="5" t="s">
        <v>8046</v>
      </c>
      <c r="Z963" s="5" t="s">
        <v>8047</v>
      </c>
    </row>
    <row r="964" spans="1:26" ht="15.75">
      <c r="A964" s="5" t="s">
        <v>4571</v>
      </c>
      <c r="B964" s="5" t="s">
        <v>4572</v>
      </c>
      <c r="C964" s="5" t="str">
        <f>LEFT(Table1[[#This Row],[product_name]], 27)</f>
        <v>Sounce Gold Plated 3.5 mm H</v>
      </c>
      <c r="D964" s="5" t="s">
        <v>4573</v>
      </c>
      <c r="E964" s="5" t="str">
        <f>TRIM(LEFT(Table1[[#This Row],[category]], FIND("|", Table1[[#This Row],[category]]) - 1))</f>
        <v>Electronics</v>
      </c>
      <c r="F964" s="5" t="str">
        <f>TRIM(MID(Table1[[#This Row],[category]], FIND("|", Table1[[#This Row],[category]]) + 1, FIND("|", Table1[[#This Row],[category]], FIND("|", Table1[[#This Row],[category]]) + 1) - FIND("|", Table1[[#This Row],[category]]) - 1))</f>
        <v>Headphones,Earbuds&amp;Accessories</v>
      </c>
      <c r="G964" s="5" t="e">
        <f>TRIM(MID(Table1[[#This Row],[category]], FIND("|", Table1[[#This Row],[category]], FIND("|", Table1[[#This Row],[category]]) + 1) + 1, FIND("|", Table1[[#This Row],[category]], FIND("|", Table1[[#This Row],[category]], FIND("|", Table1[[#This Row],[category]]) + 1) + 1) - FIND("|", Table1[[#This Row],[category]], FIND("|", Table1[[#This Row],[category]]) + 1) - 1))</f>
        <v>#VALUE!</v>
      </c>
      <c r="H964" s="5">
        <v>120</v>
      </c>
      <c r="I964" s="6">
        <v>999</v>
      </c>
      <c r="J964" s="7">
        <v>0.88</v>
      </c>
      <c r="K964" s="7" t="str">
        <f>IF(Table1[[#This Row],[discount_percentage]]&gt;=50%, "YES", "NO")</f>
        <v>YES</v>
      </c>
      <c r="L964" s="7" t="str">
        <f>IF(Table1[[#This Row],[discount_percentage]]&lt;20%, "&lt;20%", IF(Table1[[#This Row],[discount_percentage]]&lt;=40%, "20%-40%", IF(Table1[[#This Row],[discount_percentage]]&lt;=60%, "41%-60%", IF(Table1[[#This Row],[discount_percentage]]&lt;=80%, "61%-80%", "&gt;80%"))))</f>
        <v>&gt;80%</v>
      </c>
      <c r="M964" s="7" t="str">
        <f>IF(Table1[[#This Row],[discounted_price]]&lt;200, "&lt;200", IF(Table1[[#This Row],[discounted_price]]&lt;=500, "200-500", "&gt;500"))</f>
        <v>&lt;200</v>
      </c>
      <c r="N964" s="5">
        <v>3.9</v>
      </c>
      <c r="O964" s="8">
        <v>6491</v>
      </c>
      <c r="P964" s="9" t="str">
        <f>IF(Table1[[#This Row],[rating_count]]&gt;1000, "More than 1000", "Fewer than 1000")</f>
        <v>More than 1000</v>
      </c>
      <c r="Q964" s="8">
        <f>IFERROR( VALUE(Table1[[#This Row],[rating]]) * VALUE((Table1[[#This Row],[rating_count]]/1000)), 0)</f>
        <v>25.314899999999998</v>
      </c>
      <c r="R964" s="6">
        <f>IFERROR( VALUE(Table1[[#This Row],[actual_price]]) * VALUE(Table1[[#This Row],[rating_count]]), 0)</f>
        <v>6484509</v>
      </c>
      <c r="S964" s="5" t="s">
        <v>4574</v>
      </c>
      <c r="T964" s="5" t="s">
        <v>4575</v>
      </c>
      <c r="U964" s="5" t="s">
        <v>4576</v>
      </c>
      <c r="V964" s="5" t="s">
        <v>4577</v>
      </c>
      <c r="W964" s="5" t="s">
        <v>4578</v>
      </c>
      <c r="X964" s="5" t="s">
        <v>8048</v>
      </c>
      <c r="Y964" s="5" t="s">
        <v>8049</v>
      </c>
      <c r="Z964" s="5" t="s">
        <v>8050</v>
      </c>
    </row>
    <row r="965" spans="1:26" ht="15.75">
      <c r="A965" s="5" t="s">
        <v>8051</v>
      </c>
      <c r="B965" s="5" t="s">
        <v>8052</v>
      </c>
      <c r="C965" s="5" t="str">
        <f>LEFT(Table1[[#This Row],[product_name]], 27)</f>
        <v>Orico 2.5"(6.3cm) USB 3.0 H</v>
      </c>
      <c r="D965" s="5" t="s">
        <v>5122</v>
      </c>
      <c r="E965" s="5" t="str">
        <f>TRIM(LEFT(Table1[[#This Row],[category]], FIND("|", Table1[[#This Row],[category]]) - 1))</f>
        <v>Computers&amp;Accessories</v>
      </c>
      <c r="F965" s="5" t="str">
        <f>TRIM(MID(Table1[[#This Row],[category]], FIND("|", Table1[[#This Row],[category]]) + 1, FIND("|", Table1[[#This Row],[category]], FIND("|", Table1[[#This Row],[category]]) + 1) - FIND("|", Table1[[#This Row],[category]]) - 1))</f>
        <v>ExternalDevices&amp;DataStorage</v>
      </c>
      <c r="G965" s="5" t="e">
        <f>TRIM(MID(Table1[[#This Row],[category]], FIND("|", Table1[[#This Row],[category]], FIND("|", Table1[[#This Row],[category]]) + 1) + 1, FIND("|", Table1[[#This Row],[category]], FIND("|", Table1[[#This Row],[category]], FIND("|", Table1[[#This Row],[category]]) + 1) + 1) - FIND("|", Table1[[#This Row],[category]], FIND("|", Table1[[#This Row],[category]]) + 1) - 1))</f>
        <v>#VALUE!</v>
      </c>
      <c r="H965" s="5">
        <v>657</v>
      </c>
      <c r="I965" s="6">
        <v>999</v>
      </c>
      <c r="J965" s="7">
        <v>0.34</v>
      </c>
      <c r="K965" s="7" t="str">
        <f>IF(Table1[[#This Row],[discount_percentage]]&gt;=50%, "YES", "NO")</f>
        <v>NO</v>
      </c>
      <c r="L965" s="7" t="str">
        <f>IF(Table1[[#This Row],[discount_percentage]]&lt;20%, "&lt;20%", IF(Table1[[#This Row],[discount_percentage]]&lt;=40%, "20%-40%", IF(Table1[[#This Row],[discount_percentage]]&lt;=60%, "41%-60%", IF(Table1[[#This Row],[discount_percentage]]&lt;=80%, "61%-80%", "&gt;80%"))))</f>
        <v>20%-40%</v>
      </c>
      <c r="M965" s="7" t="str">
        <f>IF(Table1[[#This Row],[discounted_price]]&lt;200, "&lt;200", IF(Table1[[#This Row],[discounted_price]]&lt;=500, "200-500", "&gt;500"))</f>
        <v>&gt;500</v>
      </c>
      <c r="N965" s="5">
        <v>4.3</v>
      </c>
      <c r="O965" s="8">
        <v>13944</v>
      </c>
      <c r="P965" s="9" t="str">
        <f>IF(Table1[[#This Row],[rating_count]]&gt;1000, "More than 1000", "Fewer than 1000")</f>
        <v>More than 1000</v>
      </c>
      <c r="Q965" s="8">
        <f>IFERROR( VALUE(Table1[[#This Row],[rating]]) * VALUE((Table1[[#This Row],[rating_count]]/1000)), 0)</f>
        <v>59.959200000000003</v>
      </c>
      <c r="R965" s="6">
        <f>IFERROR( VALUE(Table1[[#This Row],[actual_price]]) * VALUE(Table1[[#This Row],[rating_count]]), 0)</f>
        <v>13930056</v>
      </c>
      <c r="S965" s="5" t="s">
        <v>8053</v>
      </c>
      <c r="T965" s="5" t="s">
        <v>8054</v>
      </c>
      <c r="U965" s="5" t="s">
        <v>8055</v>
      </c>
      <c r="V965" s="5" t="s">
        <v>8056</v>
      </c>
      <c r="W965" s="5" t="s">
        <v>8057</v>
      </c>
      <c r="X965" s="5" t="s">
        <v>8058</v>
      </c>
      <c r="Y965" s="5" t="s">
        <v>8059</v>
      </c>
      <c r="Z965" s="5" t="s">
        <v>8060</v>
      </c>
    </row>
    <row r="966" spans="1:26" ht="15.75">
      <c r="A966" s="5" t="s">
        <v>8061</v>
      </c>
      <c r="B966" s="5" t="s">
        <v>8062</v>
      </c>
      <c r="C966" s="5" t="str">
        <f>LEFT(Table1[[#This Row],[product_name]], 27)</f>
        <v>Logitech G402 Hyperion Fury</v>
      </c>
      <c r="D966" s="5" t="s">
        <v>5336</v>
      </c>
      <c r="E966" s="5" t="str">
        <f>TRIM(LEFT(Table1[[#This Row],[category]], FIND("|", Table1[[#This Row],[category]]) - 1))</f>
        <v>Computers&amp;Accessories</v>
      </c>
      <c r="F966" s="5" t="str">
        <f>TRIM(MID(Table1[[#This Row],[category]], FIND("|", Table1[[#This Row],[category]]) + 1, FIND("|", Table1[[#This Row],[category]], FIND("|", Table1[[#This Row],[category]]) + 1) - FIND("|", Table1[[#This Row],[category]]) - 1))</f>
        <v>Accessories&amp;Peripherals</v>
      </c>
      <c r="G966"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66" s="6">
        <v>1995</v>
      </c>
      <c r="I966" s="6">
        <v>2895</v>
      </c>
      <c r="J966" s="7">
        <v>0.31</v>
      </c>
      <c r="K966" s="7" t="str">
        <f>IF(Table1[[#This Row],[discount_percentage]]&gt;=50%, "YES", "NO")</f>
        <v>NO</v>
      </c>
      <c r="L966" s="7" t="str">
        <f>IF(Table1[[#This Row],[discount_percentage]]&lt;20%, "&lt;20%", IF(Table1[[#This Row],[discount_percentage]]&lt;=40%, "20%-40%", IF(Table1[[#This Row],[discount_percentage]]&lt;=60%, "41%-60%", IF(Table1[[#This Row],[discount_percentage]]&lt;=80%, "61%-80%", "&gt;80%"))))</f>
        <v>20%-40%</v>
      </c>
      <c r="M966" s="7" t="str">
        <f>IF(Table1[[#This Row],[discounted_price]]&lt;200, "&lt;200", IF(Table1[[#This Row],[discounted_price]]&lt;=500, "200-500", "&gt;500"))</f>
        <v>&gt;500</v>
      </c>
      <c r="N966" s="5">
        <v>4.5999999999999996</v>
      </c>
      <c r="O966" s="8">
        <v>10760</v>
      </c>
      <c r="P966" s="9" t="str">
        <f>IF(Table1[[#This Row],[rating_count]]&gt;1000, "More than 1000", "Fewer than 1000")</f>
        <v>More than 1000</v>
      </c>
      <c r="Q966" s="8">
        <f>IFERROR( VALUE(Table1[[#This Row],[rating]]) * VALUE((Table1[[#This Row],[rating_count]]/1000)), 0)</f>
        <v>49.495999999999995</v>
      </c>
      <c r="R966" s="6">
        <f>IFERROR( VALUE(Table1[[#This Row],[actual_price]]) * VALUE(Table1[[#This Row],[rating_count]]), 0)</f>
        <v>31150200</v>
      </c>
      <c r="S966" s="5" t="s">
        <v>8063</v>
      </c>
      <c r="T966" s="5" t="s">
        <v>8064</v>
      </c>
      <c r="U966" s="5" t="s">
        <v>8065</v>
      </c>
      <c r="V966" s="5" t="s">
        <v>8066</v>
      </c>
      <c r="W966" s="5" t="s">
        <v>8067</v>
      </c>
      <c r="X966" s="5" t="s">
        <v>8068</v>
      </c>
      <c r="Y966" s="5" t="s">
        <v>8069</v>
      </c>
      <c r="Z966" s="5" t="s">
        <v>8070</v>
      </c>
    </row>
    <row r="967" spans="1:26" ht="15.75">
      <c r="A967" s="5" t="s">
        <v>8071</v>
      </c>
      <c r="B967" s="5" t="s">
        <v>8072</v>
      </c>
      <c r="C967" s="5" t="str">
        <f>LEFT(Table1[[#This Row],[product_name]], 27)</f>
        <v xml:space="preserve">Panasonic Eneloop BQ-CC55N </v>
      </c>
      <c r="D967" s="5" t="s">
        <v>5531</v>
      </c>
      <c r="E967" s="5" t="str">
        <f>TRIM(LEFT(Table1[[#This Row],[category]], FIND("|", Table1[[#This Row],[category]]) - 1))</f>
        <v>Electronics</v>
      </c>
      <c r="F967" s="5" t="e">
        <f>TRIM(MID(Table1[[#This Row],[category]], FIND("|", Table1[[#This Row],[category]]) + 1, FIND("|", Table1[[#This Row],[category]], FIND("|", Table1[[#This Row],[category]]) + 1) - FIND("|", Table1[[#This Row],[category]]) - 1))</f>
        <v>#VALUE!</v>
      </c>
      <c r="G967" s="5" t="e">
        <f>TRIM(MID(Table1[[#This Row],[category]], FIND("|", Table1[[#This Row],[category]], FIND("|", Table1[[#This Row],[category]]) + 1) + 1, FIND("|", Table1[[#This Row],[category]], FIND("|", Table1[[#This Row],[category]], FIND("|", Table1[[#This Row],[category]]) + 1) + 1) - FIND("|", Table1[[#This Row],[category]], FIND("|", Table1[[#This Row],[category]]) + 1) - 1))</f>
        <v>#VALUE!</v>
      </c>
      <c r="H967" s="6">
        <v>1500</v>
      </c>
      <c r="I967" s="6">
        <v>1500</v>
      </c>
      <c r="J967" s="7">
        <v>0</v>
      </c>
      <c r="K967" s="7" t="str">
        <f>IF(Table1[[#This Row],[discount_percentage]]&gt;=50%, "YES", "NO")</f>
        <v>NO</v>
      </c>
      <c r="L967" s="7" t="str">
        <f>IF(Table1[[#This Row],[discount_percentage]]&lt;20%, "&lt;20%", IF(Table1[[#This Row],[discount_percentage]]&lt;=40%, "20%-40%", IF(Table1[[#This Row],[discount_percentage]]&lt;=60%, "41%-60%", IF(Table1[[#This Row],[discount_percentage]]&lt;=80%, "61%-80%", "&gt;80%"))))</f>
        <v>&lt;20%</v>
      </c>
      <c r="M967" s="7" t="str">
        <f>IF(Table1[[#This Row],[discounted_price]]&lt;200, "&lt;200", IF(Table1[[#This Row],[discounted_price]]&lt;=500, "200-500", "&gt;500"))</f>
        <v>&gt;500</v>
      </c>
      <c r="N967" s="5">
        <v>4.4000000000000004</v>
      </c>
      <c r="O967" s="8">
        <v>25996</v>
      </c>
      <c r="P967" s="9" t="str">
        <f>IF(Table1[[#This Row],[rating_count]]&gt;1000, "More than 1000", "Fewer than 1000")</f>
        <v>More than 1000</v>
      </c>
      <c r="Q967" s="8">
        <f>IFERROR( VALUE(Table1[[#This Row],[rating]]) * VALUE((Table1[[#This Row],[rating_count]]/1000)), 0)</f>
        <v>114.3824</v>
      </c>
      <c r="R967" s="6">
        <f>IFERROR( VALUE(Table1[[#This Row],[actual_price]]) * VALUE(Table1[[#This Row],[rating_count]]), 0)</f>
        <v>38994000</v>
      </c>
      <c r="S967" s="5" t="s">
        <v>8073</v>
      </c>
      <c r="T967" s="5" t="s">
        <v>8074</v>
      </c>
      <c r="U967" s="5" t="s">
        <v>8075</v>
      </c>
      <c r="V967" s="5" t="s">
        <v>8076</v>
      </c>
      <c r="W967" s="5" t="s">
        <v>8077</v>
      </c>
      <c r="X967" s="5" t="s">
        <v>8078</v>
      </c>
      <c r="Y967" s="5" t="s">
        <v>8079</v>
      </c>
      <c r="Z967" s="5" t="s">
        <v>8080</v>
      </c>
    </row>
    <row r="968" spans="1:26" ht="15.75">
      <c r="A968" s="5" t="s">
        <v>8081</v>
      </c>
      <c r="B968" s="5" t="s">
        <v>8082</v>
      </c>
      <c r="C968" s="5" t="str">
        <f>LEFT(Table1[[#This Row],[product_name]], 27)</f>
        <v>Logitech K380 Wireless Mult</v>
      </c>
      <c r="D968" s="5" t="s">
        <v>5006</v>
      </c>
      <c r="E968" s="5" t="str">
        <f>TRIM(LEFT(Table1[[#This Row],[category]], FIND("|", Table1[[#This Row],[category]]) - 1))</f>
        <v>Computers&amp;Accessories</v>
      </c>
      <c r="F968" s="5" t="str">
        <f>TRIM(MID(Table1[[#This Row],[category]], FIND("|", Table1[[#This Row],[category]]) + 1, FIND("|", Table1[[#This Row],[category]], FIND("|", Table1[[#This Row],[category]]) + 1) - FIND("|", Table1[[#This Row],[category]]) - 1))</f>
        <v>Accessories&amp;Peripherals</v>
      </c>
      <c r="G968"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68" s="6">
        <v>2640</v>
      </c>
      <c r="I968" s="6">
        <v>3195</v>
      </c>
      <c r="J968" s="7">
        <v>0.17</v>
      </c>
      <c r="K968" s="7" t="str">
        <f>IF(Table1[[#This Row],[discount_percentage]]&gt;=50%, "YES", "NO")</f>
        <v>NO</v>
      </c>
      <c r="L968" s="7" t="str">
        <f>IF(Table1[[#This Row],[discount_percentage]]&lt;20%, "&lt;20%", IF(Table1[[#This Row],[discount_percentage]]&lt;=40%, "20%-40%", IF(Table1[[#This Row],[discount_percentage]]&lt;=60%, "41%-60%", IF(Table1[[#This Row],[discount_percentage]]&lt;=80%, "61%-80%", "&gt;80%"))))</f>
        <v>&lt;20%</v>
      </c>
      <c r="M968" s="7" t="str">
        <f>IF(Table1[[#This Row],[discounted_price]]&lt;200, "&lt;200", IF(Table1[[#This Row],[discounted_price]]&lt;=500, "200-500", "&gt;500"))</f>
        <v>&gt;500</v>
      </c>
      <c r="N968" s="5">
        <v>4.5</v>
      </c>
      <c r="O968" s="8">
        <v>16146</v>
      </c>
      <c r="P968" s="9" t="str">
        <f>IF(Table1[[#This Row],[rating_count]]&gt;1000, "More than 1000", "Fewer than 1000")</f>
        <v>More than 1000</v>
      </c>
      <c r="Q968" s="8">
        <f>IFERROR( VALUE(Table1[[#This Row],[rating]]) * VALUE((Table1[[#This Row],[rating_count]]/1000)), 0)</f>
        <v>72.657000000000011</v>
      </c>
      <c r="R968" s="6">
        <f>IFERROR( VALUE(Table1[[#This Row],[actual_price]]) * VALUE(Table1[[#This Row],[rating_count]]), 0)</f>
        <v>51586470</v>
      </c>
      <c r="S968" s="5" t="s">
        <v>8083</v>
      </c>
      <c r="T968" s="5" t="s">
        <v>8084</v>
      </c>
      <c r="U968" s="5" t="s">
        <v>8085</v>
      </c>
      <c r="V968" s="5" t="s">
        <v>8086</v>
      </c>
      <c r="W968" s="5" t="s">
        <v>8087</v>
      </c>
      <c r="X968" s="5" t="s">
        <v>8088</v>
      </c>
      <c r="Y968" s="5" t="s">
        <v>8089</v>
      </c>
      <c r="Z968" s="5" t="s">
        <v>8090</v>
      </c>
    </row>
    <row r="969" spans="1:26" ht="15.75">
      <c r="A969" s="5" t="s">
        <v>8091</v>
      </c>
      <c r="B969" s="5" t="s">
        <v>8092</v>
      </c>
      <c r="C969" s="5" t="str">
        <f>LEFT(Table1[[#This Row],[product_name]], 27)</f>
        <v>Canon PIXMA E477 All-in-One</v>
      </c>
      <c r="D969" s="5" t="s">
        <v>7286</v>
      </c>
      <c r="E969" s="5" t="str">
        <f>TRIM(LEFT(Table1[[#This Row],[category]], FIND("|", Table1[[#This Row],[category]]) - 1))</f>
        <v>Computers&amp;Accessories</v>
      </c>
      <c r="F969" s="5" t="str">
        <f>TRIM(MID(Table1[[#This Row],[category]], FIND("|", Table1[[#This Row],[category]]) + 1, FIND("|", Table1[[#This Row],[category]], FIND("|", Table1[[#This Row],[category]]) + 1) - FIND("|", Table1[[#This Row],[category]]) - 1))</f>
        <v>Printers,Inks&amp;Accessories</v>
      </c>
      <c r="G969" s="5" t="e">
        <f>TRIM(MID(Table1[[#This Row],[category]], FIND("|", Table1[[#This Row],[category]], FIND("|", Table1[[#This Row],[category]]) + 1) + 1, FIND("|", Table1[[#This Row],[category]], FIND("|", Table1[[#This Row],[category]], FIND("|", Table1[[#This Row],[category]]) + 1) + 1) - FIND("|", Table1[[#This Row],[category]], FIND("|", Table1[[#This Row],[category]]) + 1) - 1))</f>
        <v>#VALUE!</v>
      </c>
      <c r="H969" s="6">
        <v>5299</v>
      </c>
      <c r="I969" s="6">
        <v>6355</v>
      </c>
      <c r="J969" s="7">
        <v>0.17</v>
      </c>
      <c r="K969" s="7" t="str">
        <f>IF(Table1[[#This Row],[discount_percentage]]&gt;=50%, "YES", "NO")</f>
        <v>NO</v>
      </c>
      <c r="L969" s="7" t="str">
        <f>IF(Table1[[#This Row],[discount_percentage]]&lt;20%, "&lt;20%", IF(Table1[[#This Row],[discount_percentage]]&lt;=40%, "20%-40%", IF(Table1[[#This Row],[discount_percentage]]&lt;=60%, "41%-60%", IF(Table1[[#This Row],[discount_percentage]]&lt;=80%, "61%-80%", "&gt;80%"))))</f>
        <v>&lt;20%</v>
      </c>
      <c r="M969" s="7" t="str">
        <f>IF(Table1[[#This Row],[discounted_price]]&lt;200, "&lt;200", IF(Table1[[#This Row],[discounted_price]]&lt;=500, "200-500", "&gt;500"))</f>
        <v>&gt;500</v>
      </c>
      <c r="N969" s="5">
        <v>3.9</v>
      </c>
      <c r="O969" s="8">
        <v>8280</v>
      </c>
      <c r="P969" s="9" t="str">
        <f>IF(Table1[[#This Row],[rating_count]]&gt;1000, "More than 1000", "Fewer than 1000")</f>
        <v>More than 1000</v>
      </c>
      <c r="Q969" s="8">
        <f>IFERROR( VALUE(Table1[[#This Row],[rating]]) * VALUE((Table1[[#This Row],[rating_count]]/1000)), 0)</f>
        <v>32.291999999999994</v>
      </c>
      <c r="R969" s="6">
        <f>IFERROR( VALUE(Table1[[#This Row],[actual_price]]) * VALUE(Table1[[#This Row],[rating_count]]), 0)</f>
        <v>52619400</v>
      </c>
      <c r="S969" s="5" t="s">
        <v>8093</v>
      </c>
      <c r="T969" s="5" t="s">
        <v>8094</v>
      </c>
      <c r="U969" s="5" t="s">
        <v>8095</v>
      </c>
      <c r="V969" s="5" t="s">
        <v>8096</v>
      </c>
      <c r="W969" s="5" t="s">
        <v>8097</v>
      </c>
      <c r="X969" s="5" t="s">
        <v>8098</v>
      </c>
      <c r="Y969" s="5" t="s">
        <v>8099</v>
      </c>
      <c r="Z969" s="5" t="s">
        <v>8100</v>
      </c>
    </row>
    <row r="970" spans="1:26" ht="15.75">
      <c r="A970" s="5" t="s">
        <v>621</v>
      </c>
      <c r="B970" s="5" t="s">
        <v>622</v>
      </c>
      <c r="C970" s="5" t="str">
        <f>LEFT(Table1[[#This Row],[product_name]], 27)</f>
        <v>Portronics Konnect L 20W PD</v>
      </c>
      <c r="D970" s="5" t="s">
        <v>18</v>
      </c>
      <c r="E970" s="5" t="str">
        <f>TRIM(LEFT(Table1[[#This Row],[category]], FIND("|", Table1[[#This Row],[category]]) - 1))</f>
        <v>Computers&amp;Accessories</v>
      </c>
      <c r="F970" s="5" t="str">
        <f>TRIM(MID(Table1[[#This Row],[category]], FIND("|", Table1[[#This Row],[category]]) + 1, FIND("|", Table1[[#This Row],[category]], FIND("|", Table1[[#This Row],[category]]) + 1) - FIND("|", Table1[[#This Row],[category]]) - 1))</f>
        <v>Accessories&amp;Peripherals</v>
      </c>
      <c r="G97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70" s="5">
        <v>263</v>
      </c>
      <c r="I970" s="6">
        <v>699</v>
      </c>
      <c r="J970" s="7">
        <v>0.62</v>
      </c>
      <c r="K970" s="7" t="str">
        <f>IF(Table1[[#This Row],[discount_percentage]]&gt;=50%, "YES", "NO")</f>
        <v>YES</v>
      </c>
      <c r="L970" s="7" t="str">
        <f>IF(Table1[[#This Row],[discount_percentage]]&lt;20%, "&lt;20%", IF(Table1[[#This Row],[discount_percentage]]&lt;=40%, "20%-40%", IF(Table1[[#This Row],[discount_percentage]]&lt;=60%, "41%-60%", IF(Table1[[#This Row],[discount_percentage]]&lt;=80%, "61%-80%", "&gt;80%"))))</f>
        <v>61%-80%</v>
      </c>
      <c r="M970" s="7" t="str">
        <f>IF(Table1[[#This Row],[discounted_price]]&lt;200, "&lt;200", IF(Table1[[#This Row],[discounted_price]]&lt;=500, "200-500", "&gt;500"))</f>
        <v>200-500</v>
      </c>
      <c r="N970" s="5">
        <v>4.0999999999999996</v>
      </c>
      <c r="O970" s="8">
        <v>450</v>
      </c>
      <c r="P970" s="9" t="str">
        <f>IF(Table1[[#This Row],[rating_count]]&gt;1000, "More than 1000", "Fewer than 1000")</f>
        <v>Fewer than 1000</v>
      </c>
      <c r="Q970" s="8">
        <f>IFERROR( VALUE(Table1[[#This Row],[rating]]) * VALUE((Table1[[#This Row],[rating_count]]/1000)), 0)</f>
        <v>1.845</v>
      </c>
      <c r="R970" s="6">
        <f>IFERROR( VALUE(Table1[[#This Row],[actual_price]]) * VALUE(Table1[[#This Row],[rating_count]]), 0)</f>
        <v>314550</v>
      </c>
      <c r="S970" s="5" t="s">
        <v>623</v>
      </c>
      <c r="T970" s="5" t="s">
        <v>624</v>
      </c>
      <c r="U970" s="5" t="s">
        <v>625</v>
      </c>
      <c r="V970" s="5" t="s">
        <v>626</v>
      </c>
      <c r="W970" s="5" t="s">
        <v>627</v>
      </c>
      <c r="X970" s="5" t="s">
        <v>628</v>
      </c>
      <c r="Y970" s="5" t="s">
        <v>629</v>
      </c>
      <c r="Z970" s="5" t="s">
        <v>8101</v>
      </c>
    </row>
    <row r="971" spans="1:26" ht="15.75">
      <c r="A971" s="5" t="s">
        <v>8102</v>
      </c>
      <c r="B971" s="5" t="s">
        <v>8103</v>
      </c>
      <c r="C971" s="5" t="str">
        <f>LEFT(Table1[[#This Row],[product_name]], 27)</f>
        <v>Redgear Cosmo 7,1 Usb Gamin</v>
      </c>
      <c r="D971" s="5" t="s">
        <v>7796</v>
      </c>
      <c r="E971" s="5" t="str">
        <f>TRIM(LEFT(Table1[[#This Row],[category]], FIND("|", Table1[[#This Row],[category]]) - 1))</f>
        <v>Computers&amp;Accessories</v>
      </c>
      <c r="F971" s="5" t="str">
        <f>TRIM(MID(Table1[[#This Row],[category]], FIND("|", Table1[[#This Row],[category]]) + 1, FIND("|", Table1[[#This Row],[category]], FIND("|", Table1[[#This Row],[category]]) + 1) - FIND("|", Table1[[#This Row],[category]]) - 1))</f>
        <v>Accessories&amp;Peripherals</v>
      </c>
      <c r="G971"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71" s="6">
        <v>1990</v>
      </c>
      <c r="I971" s="6">
        <v>2999</v>
      </c>
      <c r="J971" s="7">
        <v>0.34</v>
      </c>
      <c r="K971" s="7" t="str">
        <f>IF(Table1[[#This Row],[discount_percentage]]&gt;=50%, "YES", "NO")</f>
        <v>NO</v>
      </c>
      <c r="L971" s="7" t="str">
        <f>IF(Table1[[#This Row],[discount_percentage]]&lt;20%, "&lt;20%", IF(Table1[[#This Row],[discount_percentage]]&lt;=40%, "20%-40%", IF(Table1[[#This Row],[discount_percentage]]&lt;=60%, "41%-60%", IF(Table1[[#This Row],[discount_percentage]]&lt;=80%, "61%-80%", "&gt;80%"))))</f>
        <v>20%-40%</v>
      </c>
      <c r="M971" s="7" t="str">
        <f>IF(Table1[[#This Row],[discounted_price]]&lt;200, "&lt;200", IF(Table1[[#This Row],[discounted_price]]&lt;=500, "200-500", "&gt;500"))</f>
        <v>&gt;500</v>
      </c>
      <c r="N971" s="5">
        <v>4.3</v>
      </c>
      <c r="O971" s="8">
        <v>14237</v>
      </c>
      <c r="P971" s="9" t="str">
        <f>IF(Table1[[#This Row],[rating_count]]&gt;1000, "More than 1000", "Fewer than 1000")</f>
        <v>More than 1000</v>
      </c>
      <c r="Q971" s="8">
        <f>IFERROR( VALUE(Table1[[#This Row],[rating]]) * VALUE((Table1[[#This Row],[rating_count]]/1000)), 0)</f>
        <v>61.219099999999997</v>
      </c>
      <c r="R971" s="6">
        <f>IFERROR( VALUE(Table1[[#This Row],[actual_price]]) * VALUE(Table1[[#This Row],[rating_count]]), 0)</f>
        <v>42696763</v>
      </c>
      <c r="S971" s="5" t="s">
        <v>8104</v>
      </c>
      <c r="T971" s="5" t="s">
        <v>8105</v>
      </c>
      <c r="U971" s="5" t="s">
        <v>8106</v>
      </c>
      <c r="V971" s="5" t="s">
        <v>8107</v>
      </c>
      <c r="W971" s="5" t="s">
        <v>8108</v>
      </c>
      <c r="X971" s="5" t="s">
        <v>13063</v>
      </c>
      <c r="Y971" s="5" t="s">
        <v>8109</v>
      </c>
      <c r="Z971" s="5" t="s">
        <v>8110</v>
      </c>
    </row>
    <row r="972" spans="1:26" ht="15.75">
      <c r="A972" s="5" t="s">
        <v>8111</v>
      </c>
      <c r="B972" s="5" t="s">
        <v>8112</v>
      </c>
      <c r="C972" s="5" t="str">
        <f>LEFT(Table1[[#This Row],[product_name]], 27)</f>
        <v>Belkin Essential Series 4-S</v>
      </c>
      <c r="D972" s="5" t="s">
        <v>8113</v>
      </c>
      <c r="E972" s="5" t="str">
        <f>TRIM(LEFT(Table1[[#This Row],[category]], FIND("|", Table1[[#This Row],[category]]) - 1))</f>
        <v>Electronics</v>
      </c>
      <c r="F972" s="5" t="str">
        <f>TRIM(MID(Table1[[#This Row],[category]], FIND("|", Table1[[#This Row],[category]]) + 1, FIND("|", Table1[[#This Row],[category]], FIND("|", Table1[[#This Row],[category]]) + 1) - FIND("|", Table1[[#This Row],[category]]) - 1))</f>
        <v>PowerAccessories</v>
      </c>
      <c r="G972" s="5" t="e">
        <f>TRIM(MID(Table1[[#This Row],[category]], FIND("|", Table1[[#This Row],[category]], FIND("|", Table1[[#This Row],[category]]) + 1) + 1, FIND("|", Table1[[#This Row],[category]], FIND("|", Table1[[#This Row],[category]], FIND("|", Table1[[#This Row],[category]]) + 1) + 1) - FIND("|", Table1[[#This Row],[category]], FIND("|", Table1[[#This Row],[category]]) + 1) - 1))</f>
        <v>#VALUE!</v>
      </c>
      <c r="H972" s="6">
        <v>1289</v>
      </c>
      <c r="I972" s="6">
        <v>1499</v>
      </c>
      <c r="J972" s="7">
        <v>0.14000000000000001</v>
      </c>
      <c r="K972" s="7" t="str">
        <f>IF(Table1[[#This Row],[discount_percentage]]&gt;=50%, "YES", "NO")</f>
        <v>NO</v>
      </c>
      <c r="L972" s="7" t="str">
        <f>IF(Table1[[#This Row],[discount_percentage]]&lt;20%, "&lt;20%", IF(Table1[[#This Row],[discount_percentage]]&lt;=40%, "20%-40%", IF(Table1[[#This Row],[discount_percentage]]&lt;=60%, "41%-60%", IF(Table1[[#This Row],[discount_percentage]]&lt;=80%, "61%-80%", "&gt;80%"))))</f>
        <v>&lt;20%</v>
      </c>
      <c r="M972" s="7" t="str">
        <f>IF(Table1[[#This Row],[discounted_price]]&lt;200, "&lt;200", IF(Table1[[#This Row],[discounted_price]]&lt;=500, "200-500", "&gt;500"))</f>
        <v>&gt;500</v>
      </c>
      <c r="N972" s="5">
        <v>4.5</v>
      </c>
      <c r="O972" s="8">
        <v>20668</v>
      </c>
      <c r="P972" s="9" t="str">
        <f>IF(Table1[[#This Row],[rating_count]]&gt;1000, "More than 1000", "Fewer than 1000")</f>
        <v>More than 1000</v>
      </c>
      <c r="Q972" s="8">
        <f>IFERROR( VALUE(Table1[[#This Row],[rating]]) * VALUE((Table1[[#This Row],[rating_count]]/1000)), 0)</f>
        <v>93.006</v>
      </c>
      <c r="R972" s="6">
        <f>IFERROR( VALUE(Table1[[#This Row],[actual_price]]) * VALUE(Table1[[#This Row],[rating_count]]), 0)</f>
        <v>30981332</v>
      </c>
      <c r="S972" s="5" t="s">
        <v>8114</v>
      </c>
      <c r="T972" s="5" t="s">
        <v>8115</v>
      </c>
      <c r="U972" s="5" t="s">
        <v>8116</v>
      </c>
      <c r="V972" s="5" t="s">
        <v>8117</v>
      </c>
      <c r="W972" s="5" t="s">
        <v>8118</v>
      </c>
      <c r="X972" s="5" t="s">
        <v>8119</v>
      </c>
      <c r="Y972" s="5" t="s">
        <v>8120</v>
      </c>
      <c r="Z972" s="5" t="s">
        <v>8121</v>
      </c>
    </row>
    <row r="973" spans="1:26" ht="15.75">
      <c r="A973" s="5" t="s">
        <v>8122</v>
      </c>
      <c r="B973" s="5" t="s">
        <v>8123</v>
      </c>
      <c r="C973" s="5" t="str">
        <f>LEFT(Table1[[#This Row],[product_name]], 27)</f>
        <v>Classmate Long Book - Unrul</v>
      </c>
      <c r="D973" s="5" t="s">
        <v>6273</v>
      </c>
      <c r="E973" s="5" t="str">
        <f>TRIM(LEFT(Table1[[#This Row],[category]], FIND("|", Table1[[#This Row],[category]]) - 1))</f>
        <v>OfficeProducts</v>
      </c>
      <c r="F973" s="5" t="str">
        <f>TRIM(MID(Table1[[#This Row],[category]], FIND("|", Table1[[#This Row],[category]]) + 1, FIND("|", Table1[[#This Row],[category]], FIND("|", Table1[[#This Row],[category]]) + 1) - FIND("|", Table1[[#This Row],[category]]) - 1))</f>
        <v>OfficePaperProducts</v>
      </c>
      <c r="G973" s="5" t="str">
        <f>TRIM(MID(Table1[[#This Row],[category]], FIND("|", Table1[[#This Row],[category]], FIND("|", Table1[[#This Row],[category]]) + 1) + 1, FIND("|", Table1[[#This Row],[category]], FIND("|", Table1[[#This Row],[category]], FIND("|", Table1[[#This Row],[category]]) + 1) + 1) - FIND("|", Table1[[#This Row],[category]], FIND("|", Table1[[#This Row],[category]]) + 1) - 1))</f>
        <v>Paper</v>
      </c>
      <c r="H973" s="5">
        <v>165</v>
      </c>
      <c r="I973" s="6">
        <v>165</v>
      </c>
      <c r="J973" s="7">
        <v>0</v>
      </c>
      <c r="K973" s="7" t="str">
        <f>IF(Table1[[#This Row],[discount_percentage]]&gt;=50%, "YES", "NO")</f>
        <v>NO</v>
      </c>
      <c r="L973" s="7" t="str">
        <f>IF(Table1[[#This Row],[discount_percentage]]&lt;20%, "&lt;20%", IF(Table1[[#This Row],[discount_percentage]]&lt;=40%, "20%-40%", IF(Table1[[#This Row],[discount_percentage]]&lt;=60%, "41%-60%", IF(Table1[[#This Row],[discount_percentage]]&lt;=80%, "61%-80%", "&gt;80%"))))</f>
        <v>&lt;20%</v>
      </c>
      <c r="M973" s="7" t="str">
        <f>IF(Table1[[#This Row],[discounted_price]]&lt;200, "&lt;200", IF(Table1[[#This Row],[discounted_price]]&lt;=500, "200-500", "&gt;500"))</f>
        <v>&lt;200</v>
      </c>
      <c r="N973" s="5">
        <v>4.5</v>
      </c>
      <c r="O973" s="8">
        <v>1674</v>
      </c>
      <c r="P973" s="9" t="str">
        <f>IF(Table1[[#This Row],[rating_count]]&gt;1000, "More than 1000", "Fewer than 1000")</f>
        <v>More than 1000</v>
      </c>
      <c r="Q973" s="8">
        <f>IFERROR( VALUE(Table1[[#This Row],[rating]]) * VALUE((Table1[[#This Row],[rating_count]]/1000)), 0)</f>
        <v>7.5329999999999995</v>
      </c>
      <c r="R973" s="6">
        <f>IFERROR( VALUE(Table1[[#This Row],[actual_price]]) * VALUE(Table1[[#This Row],[rating_count]]), 0)</f>
        <v>276210</v>
      </c>
      <c r="S973" s="5" t="s">
        <v>8124</v>
      </c>
      <c r="T973" s="5" t="s">
        <v>8125</v>
      </c>
      <c r="U973" s="5" t="s">
        <v>8126</v>
      </c>
      <c r="V973" s="5" t="s">
        <v>8127</v>
      </c>
      <c r="W973" s="5" t="s">
        <v>8128</v>
      </c>
      <c r="X973" s="5" t="s">
        <v>8129</v>
      </c>
      <c r="Y973" s="5" t="s">
        <v>8130</v>
      </c>
      <c r="Z973" s="5" t="s">
        <v>8131</v>
      </c>
    </row>
    <row r="974" spans="1:26" ht="15.75">
      <c r="A974" s="5" t="s">
        <v>8132</v>
      </c>
      <c r="B974" s="5" t="s">
        <v>8133</v>
      </c>
      <c r="C974" s="5" t="str">
        <f>LEFT(Table1[[#This Row],[product_name]], 27)</f>
        <v>Artis AR-45W-MG2 45 Watts M</v>
      </c>
      <c r="D974" s="5" t="s">
        <v>6908</v>
      </c>
      <c r="E974" s="5" t="str">
        <f>TRIM(LEFT(Table1[[#This Row],[category]], FIND("|", Table1[[#This Row],[category]]) - 1))</f>
        <v>Computers&amp;Accessories</v>
      </c>
      <c r="F974" s="5" t="str">
        <f>TRIM(MID(Table1[[#This Row],[category]], FIND("|", Table1[[#This Row],[category]]) + 1, FIND("|", Table1[[#This Row],[category]], FIND("|", Table1[[#This Row],[category]]) + 1) - FIND("|", Table1[[#This Row],[category]]) - 1))</f>
        <v>Accessories&amp;Peripherals</v>
      </c>
      <c r="G974"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74" s="6">
        <v>1699</v>
      </c>
      <c r="I974" s="6">
        <v>3499</v>
      </c>
      <c r="J974" s="7">
        <v>0.51</v>
      </c>
      <c r="K974" s="7" t="str">
        <f>IF(Table1[[#This Row],[discount_percentage]]&gt;=50%, "YES", "NO")</f>
        <v>YES</v>
      </c>
      <c r="L974" s="7" t="str">
        <f>IF(Table1[[#This Row],[discount_percentage]]&lt;20%, "&lt;20%", IF(Table1[[#This Row],[discount_percentage]]&lt;=40%, "20%-40%", IF(Table1[[#This Row],[discount_percentage]]&lt;=60%, "41%-60%", IF(Table1[[#This Row],[discount_percentage]]&lt;=80%, "61%-80%", "&gt;80%"))))</f>
        <v>41%-60%</v>
      </c>
      <c r="M974" s="7" t="str">
        <f>IF(Table1[[#This Row],[discounted_price]]&lt;200, "&lt;200", IF(Table1[[#This Row],[discounted_price]]&lt;=500, "200-500", "&gt;500"))</f>
        <v>&gt;500</v>
      </c>
      <c r="N974" s="5">
        <v>3.6</v>
      </c>
      <c r="O974" s="8">
        <v>7689</v>
      </c>
      <c r="P974" s="9" t="str">
        <f>IF(Table1[[#This Row],[rating_count]]&gt;1000, "More than 1000", "Fewer than 1000")</f>
        <v>More than 1000</v>
      </c>
      <c r="Q974" s="8">
        <f>IFERROR( VALUE(Table1[[#This Row],[rating]]) * VALUE((Table1[[#This Row],[rating_count]]/1000)), 0)</f>
        <v>27.680400000000002</v>
      </c>
      <c r="R974" s="6">
        <f>IFERROR( VALUE(Table1[[#This Row],[actual_price]]) * VALUE(Table1[[#This Row],[rating_count]]), 0)</f>
        <v>26903811</v>
      </c>
      <c r="S974" s="5" t="s">
        <v>8134</v>
      </c>
      <c r="T974" s="5" t="s">
        <v>8135</v>
      </c>
      <c r="U974" s="5" t="s">
        <v>8136</v>
      </c>
      <c r="V974" s="5" t="s">
        <v>8137</v>
      </c>
      <c r="W974" s="5" t="s">
        <v>8138</v>
      </c>
      <c r="X974" s="5" t="s">
        <v>8139</v>
      </c>
      <c r="Y974" s="5" t="s">
        <v>8140</v>
      </c>
      <c r="Z974" s="5" t="s">
        <v>8141</v>
      </c>
    </row>
    <row r="975" spans="1:26" ht="15.75">
      <c r="A975" s="5" t="s">
        <v>8142</v>
      </c>
      <c r="B975" s="5" t="s">
        <v>8143</v>
      </c>
      <c r="C975" s="5" t="str">
        <f>LEFT(Table1[[#This Row],[product_name]], 27)</f>
        <v>Imou 360¬∞ 1080P Full HD Se</v>
      </c>
      <c r="D975" s="5" t="s">
        <v>5904</v>
      </c>
      <c r="E975" s="5" t="str">
        <f>TRIM(LEFT(Table1[[#This Row],[category]], FIND("|", Table1[[#This Row],[category]]) - 1))</f>
        <v>Electronics</v>
      </c>
      <c r="F975" s="5" t="str">
        <f>TRIM(MID(Table1[[#This Row],[category]], FIND("|", Table1[[#This Row],[category]]) + 1, FIND("|", Table1[[#This Row],[category]], FIND("|", Table1[[#This Row],[category]]) + 1) - FIND("|", Table1[[#This Row],[category]]) - 1))</f>
        <v>Cameras&amp;Photography</v>
      </c>
      <c r="G975" s="5" t="str">
        <f>TRIM(MID(Table1[[#This Row],[category]], FIND("|", Table1[[#This Row],[category]], FIND("|", Table1[[#This Row],[category]]) + 1) + 1, FIND("|", Table1[[#This Row],[category]], FIND("|", Table1[[#This Row],[category]], FIND("|", Table1[[#This Row],[category]]) + 1) + 1) - FIND("|", Table1[[#This Row],[category]], FIND("|", Table1[[#This Row],[category]]) + 1) - 1))</f>
        <v>SecurityCameras</v>
      </c>
      <c r="H975" s="6">
        <v>2299</v>
      </c>
      <c r="I975" s="6">
        <v>7500</v>
      </c>
      <c r="J975" s="7">
        <v>0.69</v>
      </c>
      <c r="K975" s="7" t="str">
        <f>IF(Table1[[#This Row],[discount_percentage]]&gt;=50%, "YES", "NO")</f>
        <v>YES</v>
      </c>
      <c r="L975" s="7" t="str">
        <f>IF(Table1[[#This Row],[discount_percentage]]&lt;20%, "&lt;20%", IF(Table1[[#This Row],[discount_percentage]]&lt;=40%, "20%-40%", IF(Table1[[#This Row],[discount_percentage]]&lt;=60%, "41%-60%", IF(Table1[[#This Row],[discount_percentage]]&lt;=80%, "61%-80%", "&gt;80%"))))</f>
        <v>61%-80%</v>
      </c>
      <c r="M975" s="7" t="str">
        <f>IF(Table1[[#This Row],[discounted_price]]&lt;200, "&lt;200", IF(Table1[[#This Row],[discounted_price]]&lt;=500, "200-500", "&gt;500"))</f>
        <v>&gt;500</v>
      </c>
      <c r="N975" s="5">
        <v>4.0999999999999996</v>
      </c>
      <c r="O975" s="8">
        <v>5554</v>
      </c>
      <c r="P975" s="9" t="str">
        <f>IF(Table1[[#This Row],[rating_count]]&gt;1000, "More than 1000", "Fewer than 1000")</f>
        <v>More than 1000</v>
      </c>
      <c r="Q975" s="8">
        <f>IFERROR( VALUE(Table1[[#This Row],[rating]]) * VALUE((Table1[[#This Row],[rating_count]]/1000)), 0)</f>
        <v>22.7714</v>
      </c>
      <c r="R975" s="6">
        <f>IFERROR( VALUE(Table1[[#This Row],[actual_price]]) * VALUE(Table1[[#This Row],[rating_count]]), 0)</f>
        <v>41655000</v>
      </c>
      <c r="S975" s="5" t="s">
        <v>8144</v>
      </c>
      <c r="T975" s="5" t="s">
        <v>8145</v>
      </c>
      <c r="U975" s="5" t="s">
        <v>8146</v>
      </c>
      <c r="V975" s="5" t="s">
        <v>8147</v>
      </c>
      <c r="W975" s="5" t="s">
        <v>8148</v>
      </c>
      <c r="X975" s="5" t="s">
        <v>8149</v>
      </c>
      <c r="Y975" s="5" t="s">
        <v>8150</v>
      </c>
      <c r="Z975" s="5" t="s">
        <v>8151</v>
      </c>
    </row>
    <row r="976" spans="1:26" ht="15.75">
      <c r="A976" s="5" t="s">
        <v>652</v>
      </c>
      <c r="B976" s="5" t="s">
        <v>653</v>
      </c>
      <c r="C976" s="5" t="str">
        <f>LEFT(Table1[[#This Row],[product_name]], 27)</f>
        <v>Amazon Basics USB Type-C to</v>
      </c>
      <c r="D976" s="5" t="s">
        <v>18</v>
      </c>
      <c r="E976" s="5" t="str">
        <f>TRIM(LEFT(Table1[[#This Row],[category]], FIND("|", Table1[[#This Row],[category]]) - 1))</f>
        <v>Computers&amp;Accessories</v>
      </c>
      <c r="F976" s="5" t="str">
        <f>TRIM(MID(Table1[[#This Row],[category]], FIND("|", Table1[[#This Row],[category]]) + 1, FIND("|", Table1[[#This Row],[category]], FIND("|", Table1[[#This Row],[category]]) + 1) - FIND("|", Table1[[#This Row],[category]]) - 1))</f>
        <v>Accessories&amp;Peripherals</v>
      </c>
      <c r="G976"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76" s="5">
        <v>219</v>
      </c>
      <c r="I976" s="6">
        <v>700</v>
      </c>
      <c r="J976" s="7">
        <v>0.69</v>
      </c>
      <c r="K976" s="7" t="str">
        <f>IF(Table1[[#This Row],[discount_percentage]]&gt;=50%, "YES", "NO")</f>
        <v>YES</v>
      </c>
      <c r="L976" s="7" t="str">
        <f>IF(Table1[[#This Row],[discount_percentage]]&lt;20%, "&lt;20%", IF(Table1[[#This Row],[discount_percentage]]&lt;=40%, "20%-40%", IF(Table1[[#This Row],[discount_percentage]]&lt;=60%, "41%-60%", IF(Table1[[#This Row],[discount_percentage]]&lt;=80%, "61%-80%", "&gt;80%"))))</f>
        <v>61%-80%</v>
      </c>
      <c r="M976" s="7" t="str">
        <f>IF(Table1[[#This Row],[discounted_price]]&lt;200, "&lt;200", IF(Table1[[#This Row],[discounted_price]]&lt;=500, "200-500", "&gt;500"))</f>
        <v>200-500</v>
      </c>
      <c r="N976" s="5">
        <v>4.3</v>
      </c>
      <c r="O976" s="8">
        <v>20053</v>
      </c>
      <c r="P976" s="9" t="str">
        <f>IF(Table1[[#This Row],[rating_count]]&gt;1000, "More than 1000", "Fewer than 1000")</f>
        <v>More than 1000</v>
      </c>
      <c r="Q976" s="8">
        <f>IFERROR( VALUE(Table1[[#This Row],[rating]]) * VALUE((Table1[[#This Row],[rating_count]]/1000)), 0)</f>
        <v>86.227900000000005</v>
      </c>
      <c r="R976" s="6">
        <f>IFERROR( VALUE(Table1[[#This Row],[actual_price]]) * VALUE(Table1[[#This Row],[rating_count]]), 0)</f>
        <v>14037100</v>
      </c>
      <c r="S976" s="5" t="s">
        <v>654</v>
      </c>
      <c r="T976" s="5" t="s">
        <v>655</v>
      </c>
      <c r="U976" s="5" t="s">
        <v>656</v>
      </c>
      <c r="V976" s="5" t="s">
        <v>657</v>
      </c>
      <c r="W976" s="5" t="s">
        <v>658</v>
      </c>
      <c r="X976" s="5" t="s">
        <v>659</v>
      </c>
      <c r="Y976" s="5" t="s">
        <v>660</v>
      </c>
      <c r="Z976" s="5" t="s">
        <v>8152</v>
      </c>
    </row>
    <row r="977" spans="1:26" ht="15.75">
      <c r="A977" s="5" t="s">
        <v>8153</v>
      </c>
      <c r="B977" s="5" t="s">
        <v>8154</v>
      </c>
      <c r="C977" s="5" t="str">
        <f>LEFT(Table1[[#This Row],[product_name]], 27)</f>
        <v>E-COSMOS 5V 1.2W Portable F</v>
      </c>
      <c r="D977" s="5" t="s">
        <v>5829</v>
      </c>
      <c r="E977" s="5" t="str">
        <f>TRIM(LEFT(Table1[[#This Row],[category]], FIND("|", Table1[[#This Row],[category]]) - 1))</f>
        <v>Computers&amp;Accessories</v>
      </c>
      <c r="F977" s="5" t="str">
        <f>TRIM(MID(Table1[[#This Row],[category]], FIND("|", Table1[[#This Row],[category]]) + 1, FIND("|", Table1[[#This Row],[category]], FIND("|", Table1[[#This Row],[category]]) + 1) - FIND("|", Table1[[#This Row],[category]]) - 1))</f>
        <v>Accessories&amp;Peripherals</v>
      </c>
      <c r="G977" s="5" t="str">
        <f>TRIM(MID(Table1[[#This Row],[category]], FIND("|", Table1[[#This Row],[category]], FIND("|", Table1[[#This Row],[category]]) + 1) + 1, FIND("|", Table1[[#This Row],[category]], FIND("|", Table1[[#This Row],[category]], FIND("|", Table1[[#This Row],[category]]) + 1) + 1) - FIND("|", Table1[[#This Row],[category]], FIND("|", Table1[[#This Row],[category]]) + 1) - 1))</f>
        <v>USBGadgets</v>
      </c>
      <c r="H977" s="5">
        <v>39</v>
      </c>
      <c r="I977" s="6">
        <v>39</v>
      </c>
      <c r="J977" s="7">
        <v>0</v>
      </c>
      <c r="K977" s="7" t="str">
        <f>IF(Table1[[#This Row],[discount_percentage]]&gt;=50%, "YES", "NO")</f>
        <v>NO</v>
      </c>
      <c r="L977" s="7" t="str">
        <f>IF(Table1[[#This Row],[discount_percentage]]&lt;20%, "&lt;20%", IF(Table1[[#This Row],[discount_percentage]]&lt;=40%, "20%-40%", IF(Table1[[#This Row],[discount_percentage]]&lt;=60%, "41%-60%", IF(Table1[[#This Row],[discount_percentage]]&lt;=80%, "61%-80%", "&gt;80%"))))</f>
        <v>&lt;20%</v>
      </c>
      <c r="M977" s="7" t="str">
        <f>IF(Table1[[#This Row],[discounted_price]]&lt;200, "&lt;200", IF(Table1[[#This Row],[discounted_price]]&lt;=500, "200-500", "&gt;500"))</f>
        <v>&lt;200</v>
      </c>
      <c r="N977" s="5">
        <v>3.8</v>
      </c>
      <c r="O977" s="8">
        <v>3344</v>
      </c>
      <c r="P977" s="9" t="str">
        <f>IF(Table1[[#This Row],[rating_count]]&gt;1000, "More than 1000", "Fewer than 1000")</f>
        <v>More than 1000</v>
      </c>
      <c r="Q977" s="8">
        <f>IFERROR( VALUE(Table1[[#This Row],[rating]]) * VALUE((Table1[[#This Row],[rating_count]]/1000)), 0)</f>
        <v>12.707199999999998</v>
      </c>
      <c r="R977" s="6">
        <f>IFERROR( VALUE(Table1[[#This Row],[actual_price]]) * VALUE(Table1[[#This Row],[rating_count]]), 0)</f>
        <v>130416</v>
      </c>
      <c r="S977" s="5" t="s">
        <v>8155</v>
      </c>
      <c r="T977" s="5" t="s">
        <v>8156</v>
      </c>
      <c r="U977" s="5" t="s">
        <v>8157</v>
      </c>
      <c r="V977" s="5" t="s">
        <v>8158</v>
      </c>
      <c r="W977" s="5" t="s">
        <v>8159</v>
      </c>
      <c r="X977" s="5" t="s">
        <v>8160</v>
      </c>
      <c r="Y977" s="5" t="s">
        <v>8161</v>
      </c>
      <c r="Z977" s="5" t="s">
        <v>8162</v>
      </c>
    </row>
    <row r="978" spans="1:26" ht="15.75">
      <c r="A978" s="5" t="s">
        <v>8163</v>
      </c>
      <c r="B978" s="5" t="s">
        <v>8164</v>
      </c>
      <c r="C978" s="5" t="str">
        <f>LEFT(Table1[[#This Row],[product_name]], 27)</f>
        <v>Xiaomi Pad 5| Qualcomm Snap</v>
      </c>
      <c r="D978" s="5" t="s">
        <v>8165</v>
      </c>
      <c r="E978" s="5" t="str">
        <f>TRIM(LEFT(Table1[[#This Row],[category]], FIND("|", Table1[[#This Row],[category]]) - 1))</f>
        <v>Computers&amp;Accessories</v>
      </c>
      <c r="F978" s="5" t="e">
        <f>TRIM(MID(Table1[[#This Row],[category]], FIND("|", Table1[[#This Row],[category]]) + 1, FIND("|", Table1[[#This Row],[category]], FIND("|", Table1[[#This Row],[category]]) + 1) - FIND("|", Table1[[#This Row],[category]]) - 1))</f>
        <v>#VALUE!</v>
      </c>
      <c r="G978" s="5" t="e">
        <f>TRIM(MID(Table1[[#This Row],[category]], FIND("|", Table1[[#This Row],[category]], FIND("|", Table1[[#This Row],[category]]) + 1) + 1, FIND("|", Table1[[#This Row],[category]], FIND("|", Table1[[#This Row],[category]], FIND("|", Table1[[#This Row],[category]]) + 1) + 1) - FIND("|", Table1[[#This Row],[category]], FIND("|", Table1[[#This Row],[category]]) + 1) - 1))</f>
        <v>#VALUE!</v>
      </c>
      <c r="H978" s="6">
        <v>26999</v>
      </c>
      <c r="I978" s="6">
        <v>37999</v>
      </c>
      <c r="J978" s="7">
        <v>0.28999999999999998</v>
      </c>
      <c r="K978" s="7" t="str">
        <f>IF(Table1[[#This Row],[discount_percentage]]&gt;=50%, "YES", "NO")</f>
        <v>NO</v>
      </c>
      <c r="L978" s="7" t="str">
        <f>IF(Table1[[#This Row],[discount_percentage]]&lt;20%, "&lt;20%", IF(Table1[[#This Row],[discount_percentage]]&lt;=40%, "20%-40%", IF(Table1[[#This Row],[discount_percentage]]&lt;=60%, "41%-60%", IF(Table1[[#This Row],[discount_percentage]]&lt;=80%, "61%-80%", "&gt;80%"))))</f>
        <v>20%-40%</v>
      </c>
      <c r="M978" s="7" t="str">
        <f>IF(Table1[[#This Row],[discounted_price]]&lt;200, "&lt;200", IF(Table1[[#This Row],[discounted_price]]&lt;=500, "200-500", "&gt;500"))</f>
        <v>&gt;500</v>
      </c>
      <c r="N978" s="5">
        <v>4.5999999999999996</v>
      </c>
      <c r="O978" s="8">
        <v>2886</v>
      </c>
      <c r="P978" s="9" t="str">
        <f>IF(Table1[[#This Row],[rating_count]]&gt;1000, "More than 1000", "Fewer than 1000")</f>
        <v>More than 1000</v>
      </c>
      <c r="Q978" s="8">
        <f>IFERROR( VALUE(Table1[[#This Row],[rating]]) * VALUE((Table1[[#This Row],[rating_count]]/1000)), 0)</f>
        <v>13.275599999999999</v>
      </c>
      <c r="R978" s="6">
        <f>IFERROR( VALUE(Table1[[#This Row],[actual_price]]) * VALUE(Table1[[#This Row],[rating_count]]), 0)</f>
        <v>109665114</v>
      </c>
      <c r="S978" s="5" t="s">
        <v>8166</v>
      </c>
      <c r="T978" s="5" t="s">
        <v>8167</v>
      </c>
      <c r="U978" s="5" t="s">
        <v>8168</v>
      </c>
      <c r="V978" s="5" t="s">
        <v>8169</v>
      </c>
      <c r="W978" s="5" t="s">
        <v>8170</v>
      </c>
      <c r="X978" s="5" t="s">
        <v>8171</v>
      </c>
      <c r="Y978" s="5" t="s">
        <v>8172</v>
      </c>
      <c r="Z978" s="5" t="s">
        <v>8173</v>
      </c>
    </row>
    <row r="979" spans="1:26" ht="15.75">
      <c r="A979" s="5" t="s">
        <v>8174</v>
      </c>
      <c r="B979" s="5" t="s">
        <v>8175</v>
      </c>
      <c r="C979" s="5" t="str">
        <f>LEFT(Table1[[#This Row],[product_name]], 27)</f>
        <v>Sennheiser CX 80S in-Ear Wi</v>
      </c>
      <c r="D979" s="5" t="s">
        <v>3066</v>
      </c>
      <c r="E979" s="5" t="str">
        <f>TRIM(LEFT(Table1[[#This Row],[category]], FIND("|", Table1[[#This Row],[category]]) - 1))</f>
        <v>Electronics</v>
      </c>
      <c r="F979" s="5" t="str">
        <f>TRIM(MID(Table1[[#This Row],[category]], FIND("|", Table1[[#This Row],[category]]) + 1, FIND("|", Table1[[#This Row],[category]], FIND("|", Table1[[#This Row],[category]]) + 1) - FIND("|", Table1[[#This Row],[category]]) - 1))</f>
        <v>Headphones,Earbuds&amp;Accessories</v>
      </c>
      <c r="G979" s="5" t="str">
        <f>TRIM(MID(Table1[[#This Row],[category]], FIND("|", Table1[[#This Row],[category]], FIND("|", Table1[[#This Row],[category]]) + 1) + 1, FIND("|", Table1[[#This Row],[category]], FIND("|", Table1[[#This Row],[category]], FIND("|", Table1[[#This Row],[category]]) + 1) + 1) - FIND("|", Table1[[#This Row],[category]], FIND("|", Table1[[#This Row],[category]]) + 1) - 1))</f>
        <v>Headphones</v>
      </c>
      <c r="H979" s="6">
        <v>1490</v>
      </c>
      <c r="I979" s="6">
        <v>1990</v>
      </c>
      <c r="J979" s="7">
        <v>0.25</v>
      </c>
      <c r="K979" s="7" t="str">
        <f>IF(Table1[[#This Row],[discount_percentage]]&gt;=50%, "YES", "NO")</f>
        <v>NO</v>
      </c>
      <c r="L979" s="7" t="str">
        <f>IF(Table1[[#This Row],[discount_percentage]]&lt;20%, "&lt;20%", IF(Table1[[#This Row],[discount_percentage]]&lt;=40%, "20%-40%", IF(Table1[[#This Row],[discount_percentage]]&lt;=60%, "41%-60%", IF(Table1[[#This Row],[discount_percentage]]&lt;=80%, "61%-80%", "&gt;80%"))))</f>
        <v>20%-40%</v>
      </c>
      <c r="M979" s="7" t="str">
        <f>IF(Table1[[#This Row],[discounted_price]]&lt;200, "&lt;200", IF(Table1[[#This Row],[discounted_price]]&lt;=500, "200-500", "&gt;500"))</f>
        <v>&gt;500</v>
      </c>
      <c r="N979" s="5">
        <v>4.0999999999999996</v>
      </c>
      <c r="O979" s="8">
        <v>98250</v>
      </c>
      <c r="P979" s="9" t="str">
        <f>IF(Table1[[#This Row],[rating_count]]&gt;1000, "More than 1000", "Fewer than 1000")</f>
        <v>More than 1000</v>
      </c>
      <c r="Q979" s="8">
        <f>IFERROR( VALUE(Table1[[#This Row],[rating]]) * VALUE((Table1[[#This Row],[rating_count]]/1000)), 0)</f>
        <v>402.82499999999999</v>
      </c>
      <c r="R979" s="6">
        <f>IFERROR( VALUE(Table1[[#This Row],[actual_price]]) * VALUE(Table1[[#This Row],[rating_count]]), 0)</f>
        <v>195517500</v>
      </c>
      <c r="S979" s="5" t="s">
        <v>8176</v>
      </c>
      <c r="T979" s="5" t="s">
        <v>8177</v>
      </c>
      <c r="U979" s="5" t="s">
        <v>8178</v>
      </c>
      <c r="V979" s="5" t="s">
        <v>8179</v>
      </c>
      <c r="W979" s="5" t="s">
        <v>8180</v>
      </c>
      <c r="X979" s="5" t="s">
        <v>8181</v>
      </c>
      <c r="Y979" s="5" t="s">
        <v>8182</v>
      </c>
      <c r="Z979" s="5" t="s">
        <v>8183</v>
      </c>
    </row>
    <row r="980" spans="1:26" ht="15.75">
      <c r="A980" s="5" t="s">
        <v>8184</v>
      </c>
      <c r="B980" s="5" t="s">
        <v>8185</v>
      </c>
      <c r="C980" s="5" t="str">
        <f>LEFT(Table1[[#This Row],[product_name]], 27)</f>
        <v>HB Plus Folding Height Adju</v>
      </c>
      <c r="D980" s="5" t="s">
        <v>4876</v>
      </c>
      <c r="E980" s="5" t="str">
        <f>TRIM(LEFT(Table1[[#This Row],[category]], FIND("|", Table1[[#This Row],[category]]) - 1))</f>
        <v>Computers&amp;Accessories</v>
      </c>
      <c r="F980" s="5" t="str">
        <f>TRIM(MID(Table1[[#This Row],[category]], FIND("|", Table1[[#This Row],[category]]) + 1, FIND("|", Table1[[#This Row],[category]], FIND("|", Table1[[#This Row],[category]]) + 1) - FIND("|", Table1[[#This Row],[category]]) - 1))</f>
        <v>Accessories&amp;Peripherals</v>
      </c>
      <c r="G980"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80" s="5">
        <v>398</v>
      </c>
      <c r="I980" s="6">
        <v>1949</v>
      </c>
      <c r="J980" s="7">
        <v>0.8</v>
      </c>
      <c r="K980" s="7" t="str">
        <f>IF(Table1[[#This Row],[discount_percentage]]&gt;=50%, "YES", "NO")</f>
        <v>YES</v>
      </c>
      <c r="L980" s="7" t="str">
        <f>IF(Table1[[#This Row],[discount_percentage]]&lt;20%, "&lt;20%", IF(Table1[[#This Row],[discount_percentage]]&lt;=40%, "20%-40%", IF(Table1[[#This Row],[discount_percentage]]&lt;=60%, "41%-60%", IF(Table1[[#This Row],[discount_percentage]]&lt;=80%, "61%-80%", "&gt;80%"))))</f>
        <v>61%-80%</v>
      </c>
      <c r="M980" s="7" t="str">
        <f>IF(Table1[[#This Row],[discounted_price]]&lt;200, "&lt;200", IF(Table1[[#This Row],[discounted_price]]&lt;=500, "200-500", "&gt;500"))</f>
        <v>200-500</v>
      </c>
      <c r="N980" s="5">
        <v>4</v>
      </c>
      <c r="O980" s="8">
        <v>75</v>
      </c>
      <c r="P980" s="9" t="str">
        <f>IF(Table1[[#This Row],[rating_count]]&gt;1000, "More than 1000", "Fewer than 1000")</f>
        <v>Fewer than 1000</v>
      </c>
      <c r="Q980" s="8">
        <f>IFERROR( VALUE(Table1[[#This Row],[rating]]) * VALUE((Table1[[#This Row],[rating_count]]/1000)), 0)</f>
        <v>0.3</v>
      </c>
      <c r="R980" s="6">
        <f>IFERROR( VALUE(Table1[[#This Row],[actual_price]]) * VALUE(Table1[[#This Row],[rating_count]]), 0)</f>
        <v>146175</v>
      </c>
      <c r="S980" s="5" t="s">
        <v>8186</v>
      </c>
      <c r="T980" s="5" t="s">
        <v>8187</v>
      </c>
      <c r="U980" s="5" t="s">
        <v>8188</v>
      </c>
      <c r="V980" s="5" t="s">
        <v>8189</v>
      </c>
      <c r="W980" s="5" t="s">
        <v>8190</v>
      </c>
      <c r="X980" s="5" t="s">
        <v>8191</v>
      </c>
      <c r="Y980" s="5" t="s">
        <v>8192</v>
      </c>
      <c r="Z980" s="5" t="s">
        <v>8193</v>
      </c>
    </row>
    <row r="981" spans="1:26" ht="15.75">
      <c r="A981" s="5" t="s">
        <v>662</v>
      </c>
      <c r="B981" s="5" t="s">
        <v>663</v>
      </c>
      <c r="C981" s="5" t="str">
        <f>LEFT(Table1[[#This Row],[product_name]], 27)</f>
        <v>oraimo 65W Type C to C Fast</v>
      </c>
      <c r="D981" s="5" t="s">
        <v>18</v>
      </c>
      <c r="E981" s="5" t="str">
        <f>TRIM(LEFT(Table1[[#This Row],[category]], FIND("|", Table1[[#This Row],[category]]) - 1))</f>
        <v>Computers&amp;Accessories</v>
      </c>
      <c r="F981" s="5" t="str">
        <f>TRIM(MID(Table1[[#This Row],[category]], FIND("|", Table1[[#This Row],[category]]) + 1, FIND("|", Table1[[#This Row],[category]], FIND("|", Table1[[#This Row],[category]]) + 1) - FIND("|", Table1[[#This Row],[category]]) - 1))</f>
        <v>Accessories&amp;Peripherals</v>
      </c>
      <c r="G981"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81" s="5">
        <v>349</v>
      </c>
      <c r="I981" s="6">
        <v>899</v>
      </c>
      <c r="J981" s="7">
        <v>0.61</v>
      </c>
      <c r="K981" s="7" t="str">
        <f>IF(Table1[[#This Row],[discount_percentage]]&gt;=50%, "YES", "NO")</f>
        <v>YES</v>
      </c>
      <c r="L981" s="7" t="str">
        <f>IF(Table1[[#This Row],[discount_percentage]]&lt;20%, "&lt;20%", IF(Table1[[#This Row],[discount_percentage]]&lt;=40%, "20%-40%", IF(Table1[[#This Row],[discount_percentage]]&lt;=60%, "41%-60%", IF(Table1[[#This Row],[discount_percentage]]&lt;=80%, "61%-80%", "&gt;80%"))))</f>
        <v>61%-80%</v>
      </c>
      <c r="M981" s="7" t="str">
        <f>IF(Table1[[#This Row],[discounted_price]]&lt;200, "&lt;200", IF(Table1[[#This Row],[discounted_price]]&lt;=500, "200-500", "&gt;500"))</f>
        <v>200-500</v>
      </c>
      <c r="N981" s="5">
        <v>4.5</v>
      </c>
      <c r="O981" s="8">
        <v>149</v>
      </c>
      <c r="P981" s="9" t="str">
        <f>IF(Table1[[#This Row],[rating_count]]&gt;1000, "More than 1000", "Fewer than 1000")</f>
        <v>Fewer than 1000</v>
      </c>
      <c r="Q981" s="8">
        <f>IFERROR( VALUE(Table1[[#This Row],[rating]]) * VALUE((Table1[[#This Row],[rating_count]]/1000)), 0)</f>
        <v>0.67049999999999998</v>
      </c>
      <c r="R981" s="6">
        <f>IFERROR( VALUE(Table1[[#This Row],[actual_price]]) * VALUE(Table1[[#This Row],[rating_count]]), 0)</f>
        <v>133951</v>
      </c>
      <c r="S981" s="5" t="s">
        <v>664</v>
      </c>
      <c r="T981" s="5" t="s">
        <v>665</v>
      </c>
      <c r="U981" s="5" t="s">
        <v>666</v>
      </c>
      <c r="V981" s="5" t="s">
        <v>667</v>
      </c>
      <c r="W981" s="5" t="s">
        <v>668</v>
      </c>
      <c r="X981" s="5" t="s">
        <v>8194</v>
      </c>
      <c r="Y981" s="5" t="s">
        <v>8195</v>
      </c>
      <c r="Z981" s="5" t="s">
        <v>8196</v>
      </c>
    </row>
    <row r="982" spans="1:26" ht="15.75">
      <c r="A982" s="5" t="s">
        <v>8197</v>
      </c>
      <c r="B982" s="5" t="s">
        <v>8198</v>
      </c>
      <c r="C982" s="5" t="str">
        <f>LEFT(Table1[[#This Row],[product_name]], 27)</f>
        <v>HP 65W AC Laptops Charger A</v>
      </c>
      <c r="D982" s="5" t="s">
        <v>6908</v>
      </c>
      <c r="E982" s="5" t="str">
        <f>TRIM(LEFT(Table1[[#This Row],[category]], FIND("|", Table1[[#This Row],[category]]) - 1))</f>
        <v>Computers&amp;Accessories</v>
      </c>
      <c r="F982" s="5" t="str">
        <f>TRIM(MID(Table1[[#This Row],[category]], FIND("|", Table1[[#This Row],[category]]) + 1, FIND("|", Table1[[#This Row],[category]], FIND("|", Table1[[#This Row],[category]]) + 1) - FIND("|", Table1[[#This Row],[category]]) - 1))</f>
        <v>Accessories&amp;Peripherals</v>
      </c>
      <c r="G982"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82" s="5">
        <v>770</v>
      </c>
      <c r="I982" s="6">
        <v>1547</v>
      </c>
      <c r="J982" s="7">
        <v>0.5</v>
      </c>
      <c r="K982" s="7" t="str">
        <f>IF(Table1[[#This Row],[discount_percentage]]&gt;=50%, "YES", "NO")</f>
        <v>YES</v>
      </c>
      <c r="L982" s="7" t="str">
        <f>IF(Table1[[#This Row],[discount_percentage]]&lt;20%, "&lt;20%", IF(Table1[[#This Row],[discount_percentage]]&lt;=40%, "20%-40%", IF(Table1[[#This Row],[discount_percentage]]&lt;=60%, "41%-60%", IF(Table1[[#This Row],[discount_percentage]]&lt;=80%, "61%-80%", "&gt;80%"))))</f>
        <v>41%-60%</v>
      </c>
      <c r="M982" s="7" t="str">
        <f>IF(Table1[[#This Row],[discounted_price]]&lt;200, "&lt;200", IF(Table1[[#This Row],[discounted_price]]&lt;=500, "200-500", "&gt;500"))</f>
        <v>&gt;500</v>
      </c>
      <c r="N982" s="5">
        <v>4.3</v>
      </c>
      <c r="O982" s="8">
        <v>2585</v>
      </c>
      <c r="P982" s="9" t="str">
        <f>IF(Table1[[#This Row],[rating_count]]&gt;1000, "More than 1000", "Fewer than 1000")</f>
        <v>More than 1000</v>
      </c>
      <c r="Q982" s="8">
        <f>IFERROR( VALUE(Table1[[#This Row],[rating]]) * VALUE((Table1[[#This Row],[rating_count]]/1000)), 0)</f>
        <v>11.115499999999999</v>
      </c>
      <c r="R982" s="6">
        <f>IFERROR( VALUE(Table1[[#This Row],[actual_price]]) * VALUE(Table1[[#This Row],[rating_count]]), 0)</f>
        <v>3998995</v>
      </c>
      <c r="S982" s="5" t="s">
        <v>8199</v>
      </c>
      <c r="T982" s="5" t="s">
        <v>8200</v>
      </c>
      <c r="U982" s="5" t="s">
        <v>8201</v>
      </c>
      <c r="V982" s="5" t="s">
        <v>8202</v>
      </c>
      <c r="W982" s="5" t="s">
        <v>8203</v>
      </c>
      <c r="X982" s="5" t="s">
        <v>8204</v>
      </c>
      <c r="Y982" s="5" t="s">
        <v>8205</v>
      </c>
      <c r="Z982" s="5" t="s">
        <v>8206</v>
      </c>
    </row>
    <row r="983" spans="1:26" ht="15.75">
      <c r="A983" s="5" t="s">
        <v>8207</v>
      </c>
      <c r="B983" s="5" t="s">
        <v>8208</v>
      </c>
      <c r="C983" s="5" t="str">
        <f>LEFT(Table1[[#This Row],[product_name]], 27)</f>
        <v>Tukzer Fully Foldable Table</v>
      </c>
      <c r="D983" s="5" t="s">
        <v>3495</v>
      </c>
      <c r="E983" s="5" t="str">
        <f>TRIM(LEFT(Table1[[#This Row],[category]], FIND("|", Table1[[#This Row],[category]]) - 1))</f>
        <v>Electronics</v>
      </c>
      <c r="F983" s="5" t="str">
        <f>TRIM(MID(Table1[[#This Row],[category]], FIND("|", Table1[[#This Row],[category]]) + 1, FIND("|", Table1[[#This Row],[category]], FIND("|", Table1[[#This Row],[category]]) + 1) - FIND("|", Table1[[#This Row],[category]]) - 1))</f>
        <v>Mobiles&amp;Accessories</v>
      </c>
      <c r="G983"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983" s="5">
        <v>279</v>
      </c>
      <c r="I983" s="6">
        <v>1299</v>
      </c>
      <c r="J983" s="7">
        <v>0.79</v>
      </c>
      <c r="K983" s="7" t="str">
        <f>IF(Table1[[#This Row],[discount_percentage]]&gt;=50%, "YES", "NO")</f>
        <v>YES</v>
      </c>
      <c r="L983" s="7" t="str">
        <f>IF(Table1[[#This Row],[discount_percentage]]&lt;20%, "&lt;20%", IF(Table1[[#This Row],[discount_percentage]]&lt;=40%, "20%-40%", IF(Table1[[#This Row],[discount_percentage]]&lt;=60%, "41%-60%", IF(Table1[[#This Row],[discount_percentage]]&lt;=80%, "61%-80%", "&gt;80%"))))</f>
        <v>61%-80%</v>
      </c>
      <c r="M983" s="7" t="str">
        <f>IF(Table1[[#This Row],[discounted_price]]&lt;200, "&lt;200", IF(Table1[[#This Row],[discounted_price]]&lt;=500, "200-500", "&gt;500"))</f>
        <v>200-500</v>
      </c>
      <c r="N983" s="5">
        <v>4</v>
      </c>
      <c r="O983" s="8">
        <v>5072</v>
      </c>
      <c r="P983" s="9" t="str">
        <f>IF(Table1[[#This Row],[rating_count]]&gt;1000, "More than 1000", "Fewer than 1000")</f>
        <v>More than 1000</v>
      </c>
      <c r="Q983" s="8">
        <f>IFERROR( VALUE(Table1[[#This Row],[rating]]) * VALUE((Table1[[#This Row],[rating_count]]/1000)), 0)</f>
        <v>20.288</v>
      </c>
      <c r="R983" s="6">
        <f>IFERROR( VALUE(Table1[[#This Row],[actual_price]]) * VALUE(Table1[[#This Row],[rating_count]]), 0)</f>
        <v>6588528</v>
      </c>
      <c r="S983" s="5" t="s">
        <v>8209</v>
      </c>
      <c r="T983" s="5" t="s">
        <v>8210</v>
      </c>
      <c r="U983" s="5" t="s">
        <v>8211</v>
      </c>
      <c r="V983" s="5" t="s">
        <v>8212</v>
      </c>
      <c r="W983" s="5" t="s">
        <v>8213</v>
      </c>
      <c r="X983" s="5" t="s">
        <v>8214</v>
      </c>
      <c r="Y983" s="5" t="s">
        <v>8215</v>
      </c>
      <c r="Z983" s="5" t="s">
        <v>8216</v>
      </c>
    </row>
    <row r="984" spans="1:26" ht="15.75">
      <c r="A984" s="5" t="s">
        <v>8217</v>
      </c>
      <c r="B984" s="5" t="s">
        <v>8218</v>
      </c>
      <c r="C984" s="5" t="str">
        <f>LEFT(Table1[[#This Row],[product_name]], 27)</f>
        <v>Gizga Essentials Cable Orga</v>
      </c>
      <c r="D984" s="5" t="s">
        <v>8219</v>
      </c>
      <c r="E984" s="5" t="str">
        <f>TRIM(LEFT(Table1[[#This Row],[category]], FIND("|", Table1[[#This Row],[category]]) - 1))</f>
        <v>HomeImprovement</v>
      </c>
      <c r="F984" s="5" t="str">
        <f>TRIM(MID(Table1[[#This Row],[category]], FIND("|", Table1[[#This Row],[category]]) + 1, FIND("|", Table1[[#This Row],[category]], FIND("|", Table1[[#This Row],[category]]) + 1) - FIND("|", Table1[[#This Row],[category]]) - 1))</f>
        <v>Electrical</v>
      </c>
      <c r="G984" s="5" t="e">
        <f>TRIM(MID(Table1[[#This Row],[category]], FIND("|", Table1[[#This Row],[category]], FIND("|", Table1[[#This Row],[category]]) + 1) + 1, FIND("|", Table1[[#This Row],[category]], FIND("|", Table1[[#This Row],[category]], FIND("|", Table1[[#This Row],[category]]) + 1) + 1) - FIND("|", Table1[[#This Row],[category]], FIND("|", Table1[[#This Row],[category]]) + 1) - 1))</f>
        <v>#VALUE!</v>
      </c>
      <c r="H984" s="5">
        <v>249</v>
      </c>
      <c r="I984" s="6">
        <v>599</v>
      </c>
      <c r="J984" s="7">
        <v>0.57999999999999996</v>
      </c>
      <c r="K984" s="7" t="str">
        <f>IF(Table1[[#This Row],[discount_percentage]]&gt;=50%, "YES", "NO")</f>
        <v>YES</v>
      </c>
      <c r="L984" s="7" t="str">
        <f>IF(Table1[[#This Row],[discount_percentage]]&lt;20%, "&lt;20%", IF(Table1[[#This Row],[discount_percentage]]&lt;=40%, "20%-40%", IF(Table1[[#This Row],[discount_percentage]]&lt;=60%, "41%-60%", IF(Table1[[#This Row],[discount_percentage]]&lt;=80%, "61%-80%", "&gt;80%"))))</f>
        <v>41%-60%</v>
      </c>
      <c r="M984" s="7" t="str">
        <f>IF(Table1[[#This Row],[discounted_price]]&lt;200, "&lt;200", IF(Table1[[#This Row],[discounted_price]]&lt;=500, "200-500", "&gt;500"))</f>
        <v>200-500</v>
      </c>
      <c r="N984" s="5">
        <v>4.5</v>
      </c>
      <c r="O984" s="8">
        <v>5985</v>
      </c>
      <c r="P984" s="9" t="str">
        <f>IF(Table1[[#This Row],[rating_count]]&gt;1000, "More than 1000", "Fewer than 1000")</f>
        <v>More than 1000</v>
      </c>
      <c r="Q984" s="8">
        <f>IFERROR( VALUE(Table1[[#This Row],[rating]]) * VALUE((Table1[[#This Row],[rating_count]]/1000)), 0)</f>
        <v>26.932500000000001</v>
      </c>
      <c r="R984" s="6">
        <f>IFERROR( VALUE(Table1[[#This Row],[actual_price]]) * VALUE(Table1[[#This Row],[rating_count]]), 0)</f>
        <v>3585015</v>
      </c>
      <c r="S984" s="5" t="s">
        <v>8220</v>
      </c>
      <c r="T984" s="5" t="s">
        <v>8221</v>
      </c>
      <c r="U984" s="5" t="s">
        <v>8222</v>
      </c>
      <c r="V984" s="5" t="s">
        <v>8223</v>
      </c>
      <c r="W984" s="5" t="s">
        <v>8224</v>
      </c>
      <c r="X984" s="5" t="s">
        <v>8225</v>
      </c>
      <c r="Y984" s="5" t="s">
        <v>8226</v>
      </c>
      <c r="Z984" s="5" t="s">
        <v>8227</v>
      </c>
    </row>
    <row r="985" spans="1:26" ht="15.75">
      <c r="A985" s="5" t="s">
        <v>687</v>
      </c>
      <c r="B985" s="5" t="s">
        <v>688</v>
      </c>
      <c r="C985" s="5" t="str">
        <f>LEFT(Table1[[#This Row],[product_name]], 27)</f>
        <v xml:space="preserve">Pinnaclz Original Combo of </v>
      </c>
      <c r="D985" s="5" t="s">
        <v>18</v>
      </c>
      <c r="E985" s="5" t="str">
        <f>TRIM(LEFT(Table1[[#This Row],[category]], FIND("|", Table1[[#This Row],[category]]) - 1))</f>
        <v>Computers&amp;Accessories</v>
      </c>
      <c r="F985" s="5" t="str">
        <f>TRIM(MID(Table1[[#This Row],[category]], FIND("|", Table1[[#This Row],[category]]) + 1, FIND("|", Table1[[#This Row],[category]], FIND("|", Table1[[#This Row],[category]]) + 1) - FIND("|", Table1[[#This Row],[category]]) - 1))</f>
        <v>Accessories&amp;Peripherals</v>
      </c>
      <c r="G985"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85" s="5">
        <v>115</v>
      </c>
      <c r="I985" s="6">
        <v>499</v>
      </c>
      <c r="J985" s="7">
        <v>0.77</v>
      </c>
      <c r="K985" s="7" t="str">
        <f>IF(Table1[[#This Row],[discount_percentage]]&gt;=50%, "YES", "NO")</f>
        <v>YES</v>
      </c>
      <c r="L985" s="7" t="str">
        <f>IF(Table1[[#This Row],[discount_percentage]]&lt;20%, "&lt;20%", IF(Table1[[#This Row],[discount_percentage]]&lt;=40%, "20%-40%", IF(Table1[[#This Row],[discount_percentage]]&lt;=60%, "41%-60%", IF(Table1[[#This Row],[discount_percentage]]&lt;=80%, "61%-80%", "&gt;80%"))))</f>
        <v>61%-80%</v>
      </c>
      <c r="M985" s="7" t="str">
        <f>IF(Table1[[#This Row],[discounted_price]]&lt;200, "&lt;200", IF(Table1[[#This Row],[discounted_price]]&lt;=500, "200-500", "&gt;500"))</f>
        <v>&lt;200</v>
      </c>
      <c r="N985" s="5">
        <v>4</v>
      </c>
      <c r="O985" s="8">
        <v>7732</v>
      </c>
      <c r="P985" s="9" t="str">
        <f>IF(Table1[[#This Row],[rating_count]]&gt;1000, "More than 1000", "Fewer than 1000")</f>
        <v>More than 1000</v>
      </c>
      <c r="Q985" s="8">
        <f>IFERROR( VALUE(Table1[[#This Row],[rating]]) * VALUE((Table1[[#This Row],[rating_count]]/1000)), 0)</f>
        <v>30.928000000000001</v>
      </c>
      <c r="R985" s="6">
        <f>IFERROR( VALUE(Table1[[#This Row],[actual_price]]) * VALUE(Table1[[#This Row],[rating_count]]), 0)</f>
        <v>3858268</v>
      </c>
      <c r="S985" s="5" t="s">
        <v>689</v>
      </c>
      <c r="T985" s="5" t="s">
        <v>690</v>
      </c>
      <c r="U985" s="5" t="s">
        <v>691</v>
      </c>
      <c r="V985" s="5" t="s">
        <v>692</v>
      </c>
      <c r="W985" s="5" t="s">
        <v>693</v>
      </c>
      <c r="X985" s="5" t="s">
        <v>694</v>
      </c>
      <c r="Y985" s="5" t="s">
        <v>695</v>
      </c>
      <c r="Z985" s="5" t="s">
        <v>8228</v>
      </c>
    </row>
    <row r="986" spans="1:26" ht="15.75">
      <c r="A986" s="5" t="s">
        <v>8229</v>
      </c>
      <c r="B986" s="5" t="s">
        <v>8230</v>
      </c>
      <c r="C986" s="5" t="str">
        <f>LEFT(Table1[[#This Row],[product_name]], 27)</f>
        <v>Camel Oil Pastel with Reusa</v>
      </c>
      <c r="D986" s="5" t="s">
        <v>8231</v>
      </c>
      <c r="E986" s="5" t="str">
        <f>TRIM(LEFT(Table1[[#This Row],[category]], FIND("|", Table1[[#This Row],[category]]) - 1))</f>
        <v>Home&amp;Kitchen</v>
      </c>
      <c r="F986" s="5" t="str">
        <f>TRIM(MID(Table1[[#This Row],[category]], FIND("|", Table1[[#This Row],[category]]) + 1, FIND("|", Table1[[#This Row],[category]], FIND("|", Table1[[#This Row],[category]]) + 1) - FIND("|", Table1[[#This Row],[category]]) - 1))</f>
        <v>CraftMaterials</v>
      </c>
      <c r="G986" s="5" t="e">
        <f>TRIM(MID(Table1[[#This Row],[category]], FIND("|", Table1[[#This Row],[category]], FIND("|", Table1[[#This Row],[category]]) + 1) + 1, FIND("|", Table1[[#This Row],[category]], FIND("|", Table1[[#This Row],[category]], FIND("|", Table1[[#This Row],[category]]) + 1) + 1) - FIND("|", Table1[[#This Row],[category]], FIND("|", Table1[[#This Row],[category]]) + 1) - 1))</f>
        <v>#VALUE!</v>
      </c>
      <c r="H986" s="5">
        <v>230</v>
      </c>
      <c r="I986" s="6">
        <v>230</v>
      </c>
      <c r="J986" s="7">
        <v>0</v>
      </c>
      <c r="K986" s="7" t="str">
        <f>IF(Table1[[#This Row],[discount_percentage]]&gt;=50%, "YES", "NO")</f>
        <v>NO</v>
      </c>
      <c r="L986" s="7" t="str">
        <f>IF(Table1[[#This Row],[discount_percentage]]&lt;20%, "&lt;20%", IF(Table1[[#This Row],[discount_percentage]]&lt;=40%, "20%-40%", IF(Table1[[#This Row],[discount_percentage]]&lt;=60%, "41%-60%", IF(Table1[[#This Row],[discount_percentage]]&lt;=80%, "61%-80%", "&gt;80%"))))</f>
        <v>&lt;20%</v>
      </c>
      <c r="M986" s="7" t="str">
        <f>IF(Table1[[#This Row],[discounted_price]]&lt;200, "&lt;200", IF(Table1[[#This Row],[discounted_price]]&lt;=500, "200-500", "&gt;500"))</f>
        <v>200-500</v>
      </c>
      <c r="N986" s="5">
        <v>4.5</v>
      </c>
      <c r="O986" s="8">
        <v>9427</v>
      </c>
      <c r="P986" s="9" t="str">
        <f>IF(Table1[[#This Row],[rating_count]]&gt;1000, "More than 1000", "Fewer than 1000")</f>
        <v>More than 1000</v>
      </c>
      <c r="Q986" s="8">
        <f>IFERROR( VALUE(Table1[[#This Row],[rating]]) * VALUE((Table1[[#This Row],[rating_count]]/1000)), 0)</f>
        <v>42.421499999999995</v>
      </c>
      <c r="R986" s="6">
        <f>IFERROR( VALUE(Table1[[#This Row],[actual_price]]) * VALUE(Table1[[#This Row],[rating_count]]), 0)</f>
        <v>2168210</v>
      </c>
      <c r="S986" s="5" t="s">
        <v>8232</v>
      </c>
      <c r="T986" s="5" t="s">
        <v>8233</v>
      </c>
      <c r="U986" s="5" t="s">
        <v>8234</v>
      </c>
      <c r="V986" s="5" t="s">
        <v>8235</v>
      </c>
      <c r="W986" s="5" t="s">
        <v>8236</v>
      </c>
      <c r="X986" s="5" t="s">
        <v>8237</v>
      </c>
      <c r="Y986" s="5" t="s">
        <v>8238</v>
      </c>
      <c r="Z986" s="5" t="s">
        <v>8239</v>
      </c>
    </row>
    <row r="987" spans="1:26" ht="15.75">
      <c r="A987" s="5" t="s">
        <v>697</v>
      </c>
      <c r="B987" s="5" t="s">
        <v>698</v>
      </c>
      <c r="C987" s="5" t="str">
        <f>LEFT(Table1[[#This Row],[product_name]], 27)</f>
        <v>boAt Type C A750 Stress Res</v>
      </c>
      <c r="D987" s="5" t="s">
        <v>18</v>
      </c>
      <c r="E987" s="5" t="str">
        <f>TRIM(LEFT(Table1[[#This Row],[category]], FIND("|", Table1[[#This Row],[category]]) - 1))</f>
        <v>Computers&amp;Accessories</v>
      </c>
      <c r="F987" s="5" t="str">
        <f>TRIM(MID(Table1[[#This Row],[category]], FIND("|", Table1[[#This Row],[category]]) + 1, FIND("|", Table1[[#This Row],[category]], FIND("|", Table1[[#This Row],[category]]) + 1) - FIND("|", Table1[[#This Row],[category]]) - 1))</f>
        <v>Accessories&amp;Peripherals</v>
      </c>
      <c r="G987"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87" s="5">
        <v>399</v>
      </c>
      <c r="I987" s="6">
        <v>999</v>
      </c>
      <c r="J987" s="7">
        <v>0.6</v>
      </c>
      <c r="K987" s="7" t="str">
        <f>IF(Table1[[#This Row],[discount_percentage]]&gt;=50%, "YES", "NO")</f>
        <v>YES</v>
      </c>
      <c r="L987" s="7" t="str">
        <f>IF(Table1[[#This Row],[discount_percentage]]&lt;20%, "&lt;20%", IF(Table1[[#This Row],[discount_percentage]]&lt;=40%, "20%-40%", IF(Table1[[#This Row],[discount_percentage]]&lt;=60%, "41%-60%", IF(Table1[[#This Row],[discount_percentage]]&lt;=80%, "61%-80%", "&gt;80%"))))</f>
        <v>41%-60%</v>
      </c>
      <c r="M987" s="7" t="str">
        <f>IF(Table1[[#This Row],[discounted_price]]&lt;200, "&lt;200", IF(Table1[[#This Row],[discounted_price]]&lt;=500, "200-500", "&gt;500"))</f>
        <v>200-500</v>
      </c>
      <c r="N987" s="5">
        <v>4.0999999999999996</v>
      </c>
      <c r="O987" s="8">
        <v>1780</v>
      </c>
      <c r="P987" s="9" t="str">
        <f>IF(Table1[[#This Row],[rating_count]]&gt;1000, "More than 1000", "Fewer than 1000")</f>
        <v>More than 1000</v>
      </c>
      <c r="Q987" s="8">
        <f>IFERROR( VALUE(Table1[[#This Row],[rating]]) * VALUE((Table1[[#This Row],[rating_count]]/1000)), 0)</f>
        <v>7.2979999999999992</v>
      </c>
      <c r="R987" s="6">
        <f>IFERROR( VALUE(Table1[[#This Row],[actual_price]]) * VALUE(Table1[[#This Row],[rating_count]]), 0)</f>
        <v>1778220</v>
      </c>
      <c r="S987" s="5" t="s">
        <v>699</v>
      </c>
      <c r="T987" s="5" t="s">
        <v>700</v>
      </c>
      <c r="U987" s="5" t="s">
        <v>701</v>
      </c>
      <c r="V987" s="5" t="s">
        <v>702</v>
      </c>
      <c r="W987" s="5" t="s">
        <v>703</v>
      </c>
      <c r="X987" s="5" t="s">
        <v>704</v>
      </c>
      <c r="Y987" s="5" t="s">
        <v>705</v>
      </c>
      <c r="Z987" s="5" t="s">
        <v>8240</v>
      </c>
    </row>
    <row r="988" spans="1:26" ht="15.75">
      <c r="A988" s="5" t="s">
        <v>8241</v>
      </c>
      <c r="B988" s="5" t="s">
        <v>8242</v>
      </c>
      <c r="C988" s="5" t="str">
        <f>LEFT(Table1[[#This Row],[product_name]], 27)</f>
        <v>HP M270 Backlit USB Wired G</v>
      </c>
      <c r="D988" s="5" t="s">
        <v>5336</v>
      </c>
      <c r="E988" s="5" t="str">
        <f>TRIM(LEFT(Table1[[#This Row],[category]], FIND("|", Table1[[#This Row],[category]]) - 1))</f>
        <v>Computers&amp;Accessories</v>
      </c>
      <c r="F988" s="5" t="str">
        <f>TRIM(MID(Table1[[#This Row],[category]], FIND("|", Table1[[#This Row],[category]]) + 1, FIND("|", Table1[[#This Row],[category]], FIND("|", Table1[[#This Row],[category]]) + 1) - FIND("|", Table1[[#This Row],[category]]) - 1))</f>
        <v>Accessories&amp;Peripherals</v>
      </c>
      <c r="G988"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88" s="5">
        <v>599</v>
      </c>
      <c r="I988" s="6">
        <v>700</v>
      </c>
      <c r="J988" s="7">
        <v>0.14000000000000001</v>
      </c>
      <c r="K988" s="7" t="str">
        <f>IF(Table1[[#This Row],[discount_percentage]]&gt;=50%, "YES", "NO")</f>
        <v>NO</v>
      </c>
      <c r="L988" s="7" t="str">
        <f>IF(Table1[[#This Row],[discount_percentage]]&lt;20%, "&lt;20%", IF(Table1[[#This Row],[discount_percentage]]&lt;=40%, "20%-40%", IF(Table1[[#This Row],[discount_percentage]]&lt;=60%, "41%-60%", IF(Table1[[#This Row],[discount_percentage]]&lt;=80%, "61%-80%", "&gt;80%"))))</f>
        <v>&lt;20%</v>
      </c>
      <c r="M988" s="7" t="str">
        <f>IF(Table1[[#This Row],[discounted_price]]&lt;200, "&lt;200", IF(Table1[[#This Row],[discounted_price]]&lt;=500, "200-500", "&gt;500"))</f>
        <v>&gt;500</v>
      </c>
      <c r="N988" s="5">
        <v>4.3</v>
      </c>
      <c r="O988" s="8">
        <v>2301</v>
      </c>
      <c r="P988" s="9" t="str">
        <f>IF(Table1[[#This Row],[rating_count]]&gt;1000, "More than 1000", "Fewer than 1000")</f>
        <v>More than 1000</v>
      </c>
      <c r="Q988" s="8">
        <f>IFERROR( VALUE(Table1[[#This Row],[rating]]) * VALUE((Table1[[#This Row],[rating_count]]/1000)), 0)</f>
        <v>9.8942999999999994</v>
      </c>
      <c r="R988" s="6">
        <f>IFERROR( VALUE(Table1[[#This Row],[actual_price]]) * VALUE(Table1[[#This Row],[rating_count]]), 0)</f>
        <v>1610700</v>
      </c>
      <c r="S988" s="5" t="s">
        <v>8243</v>
      </c>
      <c r="T988" s="5" t="s">
        <v>8244</v>
      </c>
      <c r="U988" s="5" t="s">
        <v>8245</v>
      </c>
      <c r="V988" s="5" t="s">
        <v>8246</v>
      </c>
      <c r="W988" s="5" t="s">
        <v>8247</v>
      </c>
      <c r="X988" s="5" t="s">
        <v>8248</v>
      </c>
      <c r="Y988" s="5" t="s">
        <v>8249</v>
      </c>
      <c r="Z988" s="5" t="s">
        <v>8250</v>
      </c>
    </row>
    <row r="989" spans="1:26" ht="15.75">
      <c r="A989" s="5" t="s">
        <v>8251</v>
      </c>
      <c r="B989" s="5" t="s">
        <v>8252</v>
      </c>
      <c r="C989" s="5" t="str">
        <f>LEFT(Table1[[#This Row],[product_name]], 27)</f>
        <v>Foxin FTC 12A / Q2612A Blac</v>
      </c>
      <c r="D989" s="5" t="s">
        <v>8253</v>
      </c>
      <c r="E989" s="5" t="str">
        <f>TRIM(LEFT(Table1[[#This Row],[category]], FIND("|", Table1[[#This Row],[category]]) - 1))</f>
        <v>Computers&amp;Accessories</v>
      </c>
      <c r="F989" s="5" t="str">
        <f>TRIM(MID(Table1[[#This Row],[category]], FIND("|", Table1[[#This Row],[category]]) + 1, FIND("|", Table1[[#This Row],[category]], FIND("|", Table1[[#This Row],[category]]) + 1) - FIND("|", Table1[[#This Row],[category]]) - 1))</f>
        <v>Printers,Inks&amp;Accessories</v>
      </c>
      <c r="G989" s="5"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989" s="5">
        <v>598</v>
      </c>
      <c r="I989" s="6">
        <v>1150</v>
      </c>
      <c r="J989" s="7">
        <v>0.48</v>
      </c>
      <c r="K989" s="7" t="str">
        <f>IF(Table1[[#This Row],[discount_percentage]]&gt;=50%, "YES", "NO")</f>
        <v>NO</v>
      </c>
      <c r="L989" s="7" t="str">
        <f>IF(Table1[[#This Row],[discount_percentage]]&lt;20%, "&lt;20%", IF(Table1[[#This Row],[discount_percentage]]&lt;=40%, "20%-40%", IF(Table1[[#This Row],[discount_percentage]]&lt;=60%, "41%-60%", IF(Table1[[#This Row],[discount_percentage]]&lt;=80%, "61%-80%", "&gt;80%"))))</f>
        <v>41%-60%</v>
      </c>
      <c r="M989" s="7" t="str">
        <f>IF(Table1[[#This Row],[discounted_price]]&lt;200, "&lt;200", IF(Table1[[#This Row],[discounted_price]]&lt;=500, "200-500", "&gt;500"))</f>
        <v>&gt;500</v>
      </c>
      <c r="N989" s="5">
        <v>4.0999999999999996</v>
      </c>
      <c r="O989" s="8">
        <v>2535</v>
      </c>
      <c r="P989" s="9" t="str">
        <f>IF(Table1[[#This Row],[rating_count]]&gt;1000, "More than 1000", "Fewer than 1000")</f>
        <v>More than 1000</v>
      </c>
      <c r="Q989" s="8">
        <f>IFERROR( VALUE(Table1[[#This Row],[rating]]) * VALUE((Table1[[#This Row],[rating_count]]/1000)), 0)</f>
        <v>10.3935</v>
      </c>
      <c r="R989" s="6">
        <f>IFERROR( VALUE(Table1[[#This Row],[actual_price]]) * VALUE(Table1[[#This Row],[rating_count]]), 0)</f>
        <v>2915250</v>
      </c>
      <c r="S989" s="5" t="s">
        <v>8254</v>
      </c>
      <c r="T989" s="5" t="s">
        <v>8255</v>
      </c>
      <c r="U989" s="5" t="s">
        <v>8256</v>
      </c>
      <c r="V989" s="5" t="s">
        <v>8257</v>
      </c>
      <c r="W989" s="5" t="s">
        <v>8258</v>
      </c>
      <c r="X989" s="5" t="s">
        <v>8259</v>
      </c>
      <c r="Y989" s="5" t="s">
        <v>8260</v>
      </c>
      <c r="Z989" s="5" t="s">
        <v>8261</v>
      </c>
    </row>
    <row r="990" spans="1:26" ht="15.75">
      <c r="A990" s="5" t="s">
        <v>8262</v>
      </c>
      <c r="B990" s="5" t="s">
        <v>8263</v>
      </c>
      <c r="C990" s="5" t="str">
        <f>LEFT(Table1[[#This Row],[product_name]], 27)</f>
        <v>Robustrion [Anti-Scratch] &amp;</v>
      </c>
      <c r="D990" s="5" t="s">
        <v>5996</v>
      </c>
      <c r="E990" s="5" t="str">
        <f>TRIM(LEFT(Table1[[#This Row],[category]], FIND("|", Table1[[#This Row],[category]]) - 1))</f>
        <v>Computers&amp;Accessories</v>
      </c>
      <c r="F990" s="5" t="str">
        <f>TRIM(MID(Table1[[#This Row],[category]], FIND("|", Table1[[#This Row],[category]]) + 1, FIND("|", Table1[[#This Row],[category]], FIND("|", Table1[[#This Row],[category]]) + 1) - FIND("|", Table1[[#This Row],[category]]) - 1))</f>
        <v>Accessories&amp;Peripherals</v>
      </c>
      <c r="G990" s="5" t="str">
        <f>TRIM(MID(Table1[[#This Row],[category]], FIND("|", Table1[[#This Row],[category]], FIND("|", Table1[[#This Row],[category]]) + 1) + 1, FIND("|", Table1[[#This Row],[category]], FIND("|", Table1[[#This Row],[category]], FIND("|", Table1[[#This Row],[category]]) + 1) + 1) - FIND("|", Table1[[#This Row],[category]], FIND("|", Table1[[#This Row],[category]]) + 1) - 1))</f>
        <v>TabletAccessories</v>
      </c>
      <c r="H990" s="5">
        <v>399</v>
      </c>
      <c r="I990" s="6">
        <v>1499</v>
      </c>
      <c r="J990" s="7">
        <v>0.73</v>
      </c>
      <c r="K990" s="7" t="str">
        <f>IF(Table1[[#This Row],[discount_percentage]]&gt;=50%, "YES", "NO")</f>
        <v>YES</v>
      </c>
      <c r="L990" s="7" t="str">
        <f>IF(Table1[[#This Row],[discount_percentage]]&lt;20%, "&lt;20%", IF(Table1[[#This Row],[discount_percentage]]&lt;=40%, "20%-40%", IF(Table1[[#This Row],[discount_percentage]]&lt;=60%, "41%-60%", IF(Table1[[#This Row],[discount_percentage]]&lt;=80%, "61%-80%", "&gt;80%"))))</f>
        <v>61%-80%</v>
      </c>
      <c r="M990" s="7" t="str">
        <f>IF(Table1[[#This Row],[discounted_price]]&lt;200, "&lt;200", IF(Table1[[#This Row],[discounted_price]]&lt;=500, "200-500", "&gt;500"))</f>
        <v>200-500</v>
      </c>
      <c r="N990" s="5">
        <v>4</v>
      </c>
      <c r="O990" s="8">
        <v>691</v>
      </c>
      <c r="P990" s="9" t="str">
        <f>IF(Table1[[#This Row],[rating_count]]&gt;1000, "More than 1000", "Fewer than 1000")</f>
        <v>Fewer than 1000</v>
      </c>
      <c r="Q990" s="8">
        <f>IFERROR( VALUE(Table1[[#This Row],[rating]]) * VALUE((Table1[[#This Row],[rating_count]]/1000)), 0)</f>
        <v>2.7639999999999998</v>
      </c>
      <c r="R990" s="6">
        <f>IFERROR( VALUE(Table1[[#This Row],[actual_price]]) * VALUE(Table1[[#This Row],[rating_count]]), 0)</f>
        <v>1035809</v>
      </c>
      <c r="S990" s="5" t="s">
        <v>8264</v>
      </c>
      <c r="T990" s="5" t="s">
        <v>8265</v>
      </c>
      <c r="U990" s="5" t="s">
        <v>8266</v>
      </c>
      <c r="V990" s="5" t="s">
        <v>8267</v>
      </c>
      <c r="W990" s="5" t="s">
        <v>8268</v>
      </c>
      <c r="X990" s="5" t="s">
        <v>8269</v>
      </c>
      <c r="Y990" s="5" t="s">
        <v>8270</v>
      </c>
      <c r="Z990" s="5" t="s">
        <v>8271</v>
      </c>
    </row>
    <row r="991" spans="1:26" ht="15.75">
      <c r="A991" s="5" t="s">
        <v>8272</v>
      </c>
      <c r="B991" s="5" t="s">
        <v>8273</v>
      </c>
      <c r="C991" s="5" t="str">
        <f>LEFT(Table1[[#This Row],[product_name]], 27)</f>
        <v>PC SQUARE Laptop Tabletop S</v>
      </c>
      <c r="D991" s="5" t="s">
        <v>4876</v>
      </c>
      <c r="E991" s="5" t="str">
        <f>TRIM(LEFT(Table1[[#This Row],[category]], FIND("|", Table1[[#This Row],[category]]) - 1))</f>
        <v>Computers&amp;Accessories</v>
      </c>
      <c r="F991" s="5" t="str">
        <f>TRIM(MID(Table1[[#This Row],[category]], FIND("|", Table1[[#This Row],[category]]) + 1, FIND("|", Table1[[#This Row],[category]], FIND("|", Table1[[#This Row],[category]]) + 1) - FIND("|", Table1[[#This Row],[category]]) - 1))</f>
        <v>Accessories&amp;Peripherals</v>
      </c>
      <c r="G991"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91" s="5">
        <v>499</v>
      </c>
      <c r="I991" s="6">
        <v>1299</v>
      </c>
      <c r="J991" s="7">
        <v>0.62</v>
      </c>
      <c r="K991" s="7" t="str">
        <f>IF(Table1[[#This Row],[discount_percentage]]&gt;=50%, "YES", "NO")</f>
        <v>YES</v>
      </c>
      <c r="L991" s="7" t="str">
        <f>IF(Table1[[#This Row],[discount_percentage]]&lt;20%, "&lt;20%", IF(Table1[[#This Row],[discount_percentage]]&lt;=40%, "20%-40%", IF(Table1[[#This Row],[discount_percentage]]&lt;=60%, "41%-60%", IF(Table1[[#This Row],[discount_percentage]]&lt;=80%, "61%-80%", "&gt;80%"))))</f>
        <v>61%-80%</v>
      </c>
      <c r="M991" s="7" t="str">
        <f>IF(Table1[[#This Row],[discounted_price]]&lt;200, "&lt;200", IF(Table1[[#This Row],[discounted_price]]&lt;=500, "200-500", "&gt;500"))</f>
        <v>200-500</v>
      </c>
      <c r="N991" s="5">
        <v>4.0999999999999996</v>
      </c>
      <c r="O991" s="8">
        <v>2740</v>
      </c>
      <c r="P991" s="9" t="str">
        <f>IF(Table1[[#This Row],[rating_count]]&gt;1000, "More than 1000", "Fewer than 1000")</f>
        <v>More than 1000</v>
      </c>
      <c r="Q991" s="8">
        <f>IFERROR( VALUE(Table1[[#This Row],[rating]]) * VALUE((Table1[[#This Row],[rating_count]]/1000)), 0)</f>
        <v>11.234</v>
      </c>
      <c r="R991" s="6">
        <f>IFERROR( VALUE(Table1[[#This Row],[actual_price]]) * VALUE(Table1[[#This Row],[rating_count]]), 0)</f>
        <v>3559260</v>
      </c>
      <c r="S991" s="5" t="s">
        <v>8274</v>
      </c>
      <c r="T991" s="5" t="s">
        <v>8275</v>
      </c>
      <c r="U991" s="5" t="s">
        <v>8276</v>
      </c>
      <c r="V991" s="5" t="s">
        <v>8277</v>
      </c>
      <c r="W991" s="5" t="s">
        <v>8278</v>
      </c>
      <c r="X991" s="5" t="s">
        <v>8279</v>
      </c>
      <c r="Y991" s="5" t="s">
        <v>8280</v>
      </c>
      <c r="Z991" s="5" t="s">
        <v>8281</v>
      </c>
    </row>
    <row r="992" spans="1:26" ht="15.75">
      <c r="A992" s="5" t="s">
        <v>707</v>
      </c>
      <c r="B992" s="5" t="s">
        <v>708</v>
      </c>
      <c r="C992" s="5" t="str">
        <f>LEFT(Table1[[#This Row],[product_name]], 27)</f>
        <v>Ambrane 2 in 1 Type-C &amp; Mic</v>
      </c>
      <c r="D992" s="5" t="s">
        <v>18</v>
      </c>
      <c r="E992" s="5" t="str">
        <f>TRIM(LEFT(Table1[[#This Row],[category]], FIND("|", Table1[[#This Row],[category]]) - 1))</f>
        <v>Computers&amp;Accessories</v>
      </c>
      <c r="F992" s="5" t="str">
        <f>TRIM(MID(Table1[[#This Row],[category]], FIND("|", Table1[[#This Row],[category]]) + 1, FIND("|", Table1[[#This Row],[category]], FIND("|", Table1[[#This Row],[category]]) + 1) - FIND("|", Table1[[#This Row],[category]]) - 1))</f>
        <v>Accessories&amp;Peripherals</v>
      </c>
      <c r="G99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92" s="5">
        <v>199</v>
      </c>
      <c r="I992" s="6">
        <v>499</v>
      </c>
      <c r="J992" s="7">
        <v>0.6</v>
      </c>
      <c r="K992" s="7" t="str">
        <f>IF(Table1[[#This Row],[discount_percentage]]&gt;=50%, "YES", "NO")</f>
        <v>YES</v>
      </c>
      <c r="L992" s="7" t="str">
        <f>IF(Table1[[#This Row],[discount_percentage]]&lt;20%, "&lt;20%", IF(Table1[[#This Row],[discount_percentage]]&lt;=40%, "20%-40%", IF(Table1[[#This Row],[discount_percentage]]&lt;=60%, "41%-60%", IF(Table1[[#This Row],[discount_percentage]]&lt;=80%, "61%-80%", "&gt;80%"))))</f>
        <v>41%-60%</v>
      </c>
      <c r="M992" s="7" t="str">
        <f>IF(Table1[[#This Row],[discounted_price]]&lt;200, "&lt;200", IF(Table1[[#This Row],[discounted_price]]&lt;=500, "200-500", "&gt;500"))</f>
        <v>&lt;200</v>
      </c>
      <c r="N992" s="5">
        <v>4.0999999999999996</v>
      </c>
      <c r="O992" s="8">
        <v>602</v>
      </c>
      <c r="P992" s="9" t="str">
        <f>IF(Table1[[#This Row],[rating_count]]&gt;1000, "More than 1000", "Fewer than 1000")</f>
        <v>Fewer than 1000</v>
      </c>
      <c r="Q992" s="8">
        <f>IFERROR( VALUE(Table1[[#This Row],[rating]]) * VALUE((Table1[[#This Row],[rating_count]]/1000)), 0)</f>
        <v>2.4681999999999995</v>
      </c>
      <c r="R992" s="6">
        <f>IFERROR( VALUE(Table1[[#This Row],[actual_price]]) * VALUE(Table1[[#This Row],[rating_count]]), 0)</f>
        <v>300398</v>
      </c>
      <c r="S992" s="5" t="s">
        <v>709</v>
      </c>
      <c r="T992" s="5" t="s">
        <v>710</v>
      </c>
      <c r="U992" s="5" t="s">
        <v>711</v>
      </c>
      <c r="V992" s="5" t="s">
        <v>712</v>
      </c>
      <c r="W992" s="5" t="s">
        <v>713</v>
      </c>
      <c r="X992" s="5" t="s">
        <v>714</v>
      </c>
      <c r="Y992" s="5" t="s">
        <v>8282</v>
      </c>
      <c r="Z992" s="5" t="s">
        <v>8283</v>
      </c>
    </row>
    <row r="993" spans="1:26" ht="15.75">
      <c r="A993" s="5" t="s">
        <v>8284</v>
      </c>
      <c r="B993" s="5" t="s">
        <v>8285</v>
      </c>
      <c r="C993" s="5" t="str">
        <f>LEFT(Table1[[#This Row],[product_name]], 27)</f>
        <v>Lenovo 130 Wireless Compact</v>
      </c>
      <c r="D993" s="5" t="s">
        <v>4845</v>
      </c>
      <c r="E993" s="5" t="str">
        <f>TRIM(LEFT(Table1[[#This Row],[category]], FIND("|", Table1[[#This Row],[category]]) - 1))</f>
        <v>Computers&amp;Accessories</v>
      </c>
      <c r="F993" s="5" t="str">
        <f>TRIM(MID(Table1[[#This Row],[category]], FIND("|", Table1[[#This Row],[category]]) + 1, FIND("|", Table1[[#This Row],[category]], FIND("|", Table1[[#This Row],[category]]) + 1) - FIND("|", Table1[[#This Row],[category]]) - 1))</f>
        <v>Accessories&amp;Peripherals</v>
      </c>
      <c r="G99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93" s="5">
        <v>579</v>
      </c>
      <c r="I993" s="6">
        <v>1090</v>
      </c>
      <c r="J993" s="7">
        <v>0.47</v>
      </c>
      <c r="K993" s="7" t="str">
        <f>IF(Table1[[#This Row],[discount_percentage]]&gt;=50%, "YES", "NO")</f>
        <v>NO</v>
      </c>
      <c r="L993" s="7" t="str">
        <f>IF(Table1[[#This Row],[discount_percentage]]&lt;20%, "&lt;20%", IF(Table1[[#This Row],[discount_percentage]]&lt;=40%, "20%-40%", IF(Table1[[#This Row],[discount_percentage]]&lt;=60%, "41%-60%", IF(Table1[[#This Row],[discount_percentage]]&lt;=80%, "61%-80%", "&gt;80%"))))</f>
        <v>41%-60%</v>
      </c>
      <c r="M993" s="7" t="str">
        <f>IF(Table1[[#This Row],[discounted_price]]&lt;200, "&lt;200", IF(Table1[[#This Row],[discounted_price]]&lt;=500, "200-500", "&gt;500"))</f>
        <v>&gt;500</v>
      </c>
      <c r="N993" s="5">
        <v>4.4000000000000004</v>
      </c>
      <c r="O993" s="8">
        <v>3482</v>
      </c>
      <c r="P993" s="9" t="str">
        <f>IF(Table1[[#This Row],[rating_count]]&gt;1000, "More than 1000", "Fewer than 1000")</f>
        <v>More than 1000</v>
      </c>
      <c r="Q993" s="8">
        <f>IFERROR( VALUE(Table1[[#This Row],[rating]]) * VALUE((Table1[[#This Row],[rating_count]]/1000)), 0)</f>
        <v>15.320800000000002</v>
      </c>
      <c r="R993" s="6">
        <f>IFERROR( VALUE(Table1[[#This Row],[actual_price]]) * VALUE(Table1[[#This Row],[rating_count]]), 0)</f>
        <v>3795380</v>
      </c>
      <c r="S993" s="5" t="s">
        <v>8286</v>
      </c>
      <c r="T993" s="5" t="s">
        <v>8287</v>
      </c>
      <c r="U993" s="5" t="s">
        <v>8288</v>
      </c>
      <c r="V993" s="5" t="s">
        <v>8289</v>
      </c>
      <c r="W993" s="5" t="s">
        <v>8290</v>
      </c>
      <c r="X993" s="5" t="s">
        <v>8291</v>
      </c>
      <c r="Y993" s="5" t="s">
        <v>8292</v>
      </c>
      <c r="Z993" s="5" t="s">
        <v>8293</v>
      </c>
    </row>
    <row r="994" spans="1:26" ht="15.75">
      <c r="A994" s="5" t="s">
        <v>717</v>
      </c>
      <c r="B994" s="5" t="s">
        <v>718</v>
      </c>
      <c r="C994" s="5" t="str">
        <f>LEFT(Table1[[#This Row],[product_name]], 27)</f>
        <v>Ambrane 60W / 3A Fast Charg</v>
      </c>
      <c r="D994" s="5" t="s">
        <v>18</v>
      </c>
      <c r="E994" s="5" t="str">
        <f>TRIM(LEFT(Table1[[#This Row],[category]], FIND("|", Table1[[#This Row],[category]]) - 1))</f>
        <v>Computers&amp;Accessories</v>
      </c>
      <c r="F994" s="5" t="str">
        <f>TRIM(MID(Table1[[#This Row],[category]], FIND("|", Table1[[#This Row],[category]]) + 1, FIND("|", Table1[[#This Row],[category]], FIND("|", Table1[[#This Row],[category]]) + 1) - FIND("|", Table1[[#This Row],[category]]) - 1))</f>
        <v>Accessories&amp;Peripherals</v>
      </c>
      <c r="G994"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94" s="5">
        <v>179</v>
      </c>
      <c r="I994" s="6">
        <v>399</v>
      </c>
      <c r="J994" s="7">
        <v>0.55000000000000004</v>
      </c>
      <c r="K994" s="7" t="str">
        <f>IF(Table1[[#This Row],[discount_percentage]]&gt;=50%, "YES", "NO")</f>
        <v>YES</v>
      </c>
      <c r="L994" s="7" t="str">
        <f>IF(Table1[[#This Row],[discount_percentage]]&lt;20%, "&lt;20%", IF(Table1[[#This Row],[discount_percentage]]&lt;=40%, "20%-40%", IF(Table1[[#This Row],[discount_percentage]]&lt;=60%, "41%-60%", IF(Table1[[#This Row],[discount_percentage]]&lt;=80%, "61%-80%", "&gt;80%"))))</f>
        <v>41%-60%</v>
      </c>
      <c r="M994" s="7" t="str">
        <f>IF(Table1[[#This Row],[discounted_price]]&lt;200, "&lt;200", IF(Table1[[#This Row],[discounted_price]]&lt;=500, "200-500", "&gt;500"))</f>
        <v>&lt;200</v>
      </c>
      <c r="N994" s="5">
        <v>4</v>
      </c>
      <c r="O994" s="8">
        <v>1423</v>
      </c>
      <c r="P994" s="9" t="str">
        <f>IF(Table1[[#This Row],[rating_count]]&gt;1000, "More than 1000", "Fewer than 1000")</f>
        <v>More than 1000</v>
      </c>
      <c r="Q994" s="8">
        <f>IFERROR( VALUE(Table1[[#This Row],[rating]]) * VALUE((Table1[[#This Row],[rating_count]]/1000)), 0)</f>
        <v>5.6920000000000002</v>
      </c>
      <c r="R994" s="6">
        <f>IFERROR( VALUE(Table1[[#This Row],[actual_price]]) * VALUE(Table1[[#This Row],[rating_count]]), 0)</f>
        <v>567777</v>
      </c>
      <c r="S994" s="5" t="s">
        <v>719</v>
      </c>
      <c r="T994" s="5" t="s">
        <v>720</v>
      </c>
      <c r="U994" s="5" t="s">
        <v>721</v>
      </c>
      <c r="V994" s="5" t="s">
        <v>722</v>
      </c>
      <c r="W994" s="5" t="s">
        <v>723</v>
      </c>
      <c r="X994" s="5" t="s">
        <v>13029</v>
      </c>
      <c r="Y994" s="5" t="s">
        <v>8294</v>
      </c>
      <c r="Z994" s="5" t="s">
        <v>8295</v>
      </c>
    </row>
    <row r="995" spans="1:26" ht="15.75">
      <c r="A995" s="5" t="s">
        <v>8296</v>
      </c>
      <c r="B995" s="5" t="s">
        <v>8297</v>
      </c>
      <c r="C995" s="5" t="str">
        <f>LEFT(Table1[[#This Row],[product_name]], 27)</f>
        <v>Pilot Frixion Clicker Rolle</v>
      </c>
      <c r="D995" s="5" t="s">
        <v>8298</v>
      </c>
      <c r="E995" s="5" t="str">
        <f>TRIM(LEFT(Table1[[#This Row],[category]], FIND("|", Table1[[#This Row],[category]]) - 1))</f>
        <v>OfficeProducts</v>
      </c>
      <c r="F995" s="5" t="str">
        <f>TRIM(MID(Table1[[#This Row],[category]], FIND("|", Table1[[#This Row],[category]]) + 1, FIND("|", Table1[[#This Row],[category]], FIND("|", Table1[[#This Row],[category]]) + 1) - FIND("|", Table1[[#This Row],[category]]) - 1))</f>
        <v>OfficePaperProducts</v>
      </c>
      <c r="G995" s="5" t="str">
        <f>TRIM(MID(Table1[[#This Row],[category]], FIND("|", Table1[[#This Row],[category]], FIND("|", Table1[[#This Row],[category]]) + 1) + 1, FIND("|", Table1[[#This Row],[category]], FIND("|", Table1[[#This Row],[category]], FIND("|", Table1[[#This Row],[category]]) + 1) + 1) - FIND("|", Table1[[#This Row],[category]], FIND("|", Table1[[#This Row],[category]]) + 1) - 1))</f>
        <v>Paper</v>
      </c>
      <c r="H995" s="5">
        <v>90</v>
      </c>
      <c r="I995" s="6">
        <v>100</v>
      </c>
      <c r="J995" s="7">
        <v>0.1</v>
      </c>
      <c r="K995" s="7" t="str">
        <f>IF(Table1[[#This Row],[discount_percentage]]&gt;=50%, "YES", "NO")</f>
        <v>NO</v>
      </c>
      <c r="L995" s="7" t="str">
        <f>IF(Table1[[#This Row],[discount_percentage]]&lt;20%, "&lt;20%", IF(Table1[[#This Row],[discount_percentage]]&lt;=40%, "20%-40%", IF(Table1[[#This Row],[discount_percentage]]&lt;=60%, "41%-60%", IF(Table1[[#This Row],[discount_percentage]]&lt;=80%, "61%-80%", "&gt;80%"))))</f>
        <v>&lt;20%</v>
      </c>
      <c r="M995" s="7" t="str">
        <f>IF(Table1[[#This Row],[discounted_price]]&lt;200, "&lt;200", IF(Table1[[#This Row],[discounted_price]]&lt;=500, "200-500", "&gt;500"))</f>
        <v>&lt;200</v>
      </c>
      <c r="N995" s="5">
        <v>4.0999999999999996</v>
      </c>
      <c r="O995" s="8">
        <v>6199</v>
      </c>
      <c r="P995" s="9" t="str">
        <f>IF(Table1[[#This Row],[rating_count]]&gt;1000, "More than 1000", "Fewer than 1000")</f>
        <v>More than 1000</v>
      </c>
      <c r="Q995" s="8">
        <f>IFERROR( VALUE(Table1[[#This Row],[rating]]) * VALUE((Table1[[#This Row],[rating_count]]/1000)), 0)</f>
        <v>25.415899999999997</v>
      </c>
      <c r="R995" s="6">
        <f>IFERROR( VALUE(Table1[[#This Row],[actual_price]]) * VALUE(Table1[[#This Row],[rating_count]]), 0)</f>
        <v>619900</v>
      </c>
      <c r="S995" s="5" t="s">
        <v>8299</v>
      </c>
      <c r="T995" s="5" t="s">
        <v>8300</v>
      </c>
      <c r="U995" s="5" t="s">
        <v>8301</v>
      </c>
      <c r="V995" s="5" t="s">
        <v>8302</v>
      </c>
      <c r="W995" s="5" t="s">
        <v>8303</v>
      </c>
      <c r="X995" s="5" t="s">
        <v>8304</v>
      </c>
      <c r="Y995" s="5" t="s">
        <v>8305</v>
      </c>
      <c r="Z995" s="5" t="s">
        <v>8306</v>
      </c>
    </row>
    <row r="996" spans="1:26" ht="15.75">
      <c r="A996" s="5" t="s">
        <v>8307</v>
      </c>
      <c r="B996" s="5" t="s">
        <v>8308</v>
      </c>
      <c r="C996" s="5" t="str">
        <f>LEFT(Table1[[#This Row],[product_name]], 27)</f>
        <v>ZEBRONICS Aluminium Alloy L</v>
      </c>
      <c r="D996" s="5" t="s">
        <v>4876</v>
      </c>
      <c r="E996" s="5" t="str">
        <f>TRIM(LEFT(Table1[[#This Row],[category]], FIND("|", Table1[[#This Row],[category]]) - 1))</f>
        <v>Computers&amp;Accessories</v>
      </c>
      <c r="F996" s="5" t="str">
        <f>TRIM(MID(Table1[[#This Row],[category]], FIND("|", Table1[[#This Row],[category]]) + 1, FIND("|", Table1[[#This Row],[category]], FIND("|", Table1[[#This Row],[category]]) + 1) - FIND("|", Table1[[#This Row],[category]]) - 1))</f>
        <v>Accessories&amp;Peripherals</v>
      </c>
      <c r="G996"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96" s="5">
        <v>899</v>
      </c>
      <c r="I996" s="6">
        <v>1999</v>
      </c>
      <c r="J996" s="7">
        <v>0.55000000000000004</v>
      </c>
      <c r="K996" s="7" t="str">
        <f>IF(Table1[[#This Row],[discount_percentage]]&gt;=50%, "YES", "NO")</f>
        <v>YES</v>
      </c>
      <c r="L996" s="7" t="str">
        <f>IF(Table1[[#This Row],[discount_percentage]]&lt;20%, "&lt;20%", IF(Table1[[#This Row],[discount_percentage]]&lt;=40%, "20%-40%", IF(Table1[[#This Row],[discount_percentage]]&lt;=60%, "41%-60%", IF(Table1[[#This Row],[discount_percentage]]&lt;=80%, "61%-80%", "&gt;80%"))))</f>
        <v>41%-60%</v>
      </c>
      <c r="M996" s="7" t="str">
        <f>IF(Table1[[#This Row],[discounted_price]]&lt;200, "&lt;200", IF(Table1[[#This Row],[discounted_price]]&lt;=500, "200-500", "&gt;500"))</f>
        <v>&gt;500</v>
      </c>
      <c r="N996" s="5">
        <v>4.4000000000000004</v>
      </c>
      <c r="O996" s="8">
        <v>1667</v>
      </c>
      <c r="P996" s="9" t="str">
        <f>IF(Table1[[#This Row],[rating_count]]&gt;1000, "More than 1000", "Fewer than 1000")</f>
        <v>More than 1000</v>
      </c>
      <c r="Q996" s="8">
        <f>IFERROR( VALUE(Table1[[#This Row],[rating]]) * VALUE((Table1[[#This Row],[rating_count]]/1000)), 0)</f>
        <v>7.3348000000000004</v>
      </c>
      <c r="R996" s="6">
        <f>IFERROR( VALUE(Table1[[#This Row],[actual_price]]) * VALUE(Table1[[#This Row],[rating_count]]), 0)</f>
        <v>3332333</v>
      </c>
      <c r="S996" s="5" t="s">
        <v>8309</v>
      </c>
      <c r="T996" s="5" t="s">
        <v>8310</v>
      </c>
      <c r="U996" s="5" t="s">
        <v>8311</v>
      </c>
      <c r="V996" s="5" t="s">
        <v>8312</v>
      </c>
      <c r="W996" s="5" t="s">
        <v>8313</v>
      </c>
      <c r="X996" s="5" t="s">
        <v>8314</v>
      </c>
      <c r="Y996" s="5" t="s">
        <v>8315</v>
      </c>
      <c r="Z996" s="5" t="s">
        <v>8316</v>
      </c>
    </row>
    <row r="997" spans="1:26" ht="15.75">
      <c r="A997" s="5" t="s">
        <v>8317</v>
      </c>
      <c r="B997" s="5" t="s">
        <v>8318</v>
      </c>
      <c r="C997" s="5" t="str">
        <f>LEFT(Table1[[#This Row],[product_name]], 27)</f>
        <v>HP K500F Backlit Membrane W</v>
      </c>
      <c r="D997" s="5" t="s">
        <v>7582</v>
      </c>
      <c r="E997" s="5" t="str">
        <f>TRIM(LEFT(Table1[[#This Row],[category]], FIND("|", Table1[[#This Row],[category]]) - 1))</f>
        <v>Computers&amp;Accessories</v>
      </c>
      <c r="F997" s="5" t="str">
        <f>TRIM(MID(Table1[[#This Row],[category]], FIND("|", Table1[[#This Row],[category]]) + 1, FIND("|", Table1[[#This Row],[category]], FIND("|", Table1[[#This Row],[category]]) + 1) - FIND("|", Table1[[#This Row],[category]]) - 1))</f>
        <v>Accessories&amp;Peripherals</v>
      </c>
      <c r="G997"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97" s="6">
        <v>1149</v>
      </c>
      <c r="I997" s="6">
        <v>1800</v>
      </c>
      <c r="J997" s="7">
        <v>0.36</v>
      </c>
      <c r="K997" s="7" t="str">
        <f>IF(Table1[[#This Row],[discount_percentage]]&gt;=50%, "YES", "NO")</f>
        <v>NO</v>
      </c>
      <c r="L997" s="7" t="str">
        <f>IF(Table1[[#This Row],[discount_percentage]]&lt;20%, "&lt;20%", IF(Table1[[#This Row],[discount_percentage]]&lt;=40%, "20%-40%", IF(Table1[[#This Row],[discount_percentage]]&lt;=60%, "41%-60%", IF(Table1[[#This Row],[discount_percentage]]&lt;=80%, "61%-80%", "&gt;80%"))))</f>
        <v>20%-40%</v>
      </c>
      <c r="M997" s="7" t="str">
        <f>IF(Table1[[#This Row],[discounted_price]]&lt;200, "&lt;200", IF(Table1[[#This Row],[discounted_price]]&lt;=500, "200-500", "&gt;500"))</f>
        <v>&gt;500</v>
      </c>
      <c r="N997" s="5">
        <v>4.3</v>
      </c>
      <c r="O997" s="8">
        <v>4723</v>
      </c>
      <c r="P997" s="9" t="str">
        <f>IF(Table1[[#This Row],[rating_count]]&gt;1000, "More than 1000", "Fewer than 1000")</f>
        <v>More than 1000</v>
      </c>
      <c r="Q997" s="8">
        <f>IFERROR( VALUE(Table1[[#This Row],[rating]]) * VALUE((Table1[[#This Row],[rating_count]]/1000)), 0)</f>
        <v>20.308899999999998</v>
      </c>
      <c r="R997" s="6">
        <f>IFERROR( VALUE(Table1[[#This Row],[actual_price]]) * VALUE(Table1[[#This Row],[rating_count]]), 0)</f>
        <v>8501400</v>
      </c>
      <c r="S997" s="5" t="s">
        <v>8319</v>
      </c>
      <c r="T997" s="5" t="s">
        <v>8320</v>
      </c>
      <c r="U997" s="5" t="s">
        <v>8321</v>
      </c>
      <c r="V997" s="5" t="s">
        <v>8322</v>
      </c>
      <c r="W997" s="5" t="s">
        <v>8323</v>
      </c>
      <c r="X997" s="5" t="s">
        <v>8324</v>
      </c>
      <c r="Y997" s="5" t="s">
        <v>8325</v>
      </c>
      <c r="Z997" s="5" t="s">
        <v>8326</v>
      </c>
    </row>
    <row r="998" spans="1:26" ht="15.75">
      <c r="A998" s="5" t="s">
        <v>8327</v>
      </c>
      <c r="B998" s="5" t="s">
        <v>8328</v>
      </c>
      <c r="C998" s="5" t="str">
        <f>LEFT(Table1[[#This Row],[product_name]], 27)</f>
        <v xml:space="preserve">GIZGA Club-laptop Neoprene </v>
      </c>
      <c r="D998" s="5" t="s">
        <v>6200</v>
      </c>
      <c r="E998" s="5" t="str">
        <f>TRIM(LEFT(Table1[[#This Row],[category]], FIND("|", Table1[[#This Row],[category]]) - 1))</f>
        <v>Computers&amp;Accessories</v>
      </c>
      <c r="F998" s="5" t="str">
        <f>TRIM(MID(Table1[[#This Row],[category]], FIND("|", Table1[[#This Row],[category]]) + 1, FIND("|", Table1[[#This Row],[category]], FIND("|", Table1[[#This Row],[category]]) + 1) - FIND("|", Table1[[#This Row],[category]]) - 1))</f>
        <v>Accessories&amp;Peripherals</v>
      </c>
      <c r="G998" s="5"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98" s="5">
        <v>249</v>
      </c>
      <c r="I998" s="6">
        <v>499</v>
      </c>
      <c r="J998" s="7">
        <v>0.5</v>
      </c>
      <c r="K998" s="7" t="str">
        <f>IF(Table1[[#This Row],[discount_percentage]]&gt;=50%, "YES", "NO")</f>
        <v>YES</v>
      </c>
      <c r="L998" s="7" t="str">
        <f>IF(Table1[[#This Row],[discount_percentage]]&lt;20%, "&lt;20%", IF(Table1[[#This Row],[discount_percentage]]&lt;=40%, "20%-40%", IF(Table1[[#This Row],[discount_percentage]]&lt;=60%, "41%-60%", IF(Table1[[#This Row],[discount_percentage]]&lt;=80%, "61%-80%", "&gt;80%"))))</f>
        <v>41%-60%</v>
      </c>
      <c r="M998" s="7" t="str">
        <f>IF(Table1[[#This Row],[discounted_price]]&lt;200, "&lt;200", IF(Table1[[#This Row],[discounted_price]]&lt;=500, "200-500", "&gt;500"))</f>
        <v>200-500</v>
      </c>
      <c r="N998" s="5">
        <v>4.2</v>
      </c>
      <c r="O998" s="8">
        <v>22860</v>
      </c>
      <c r="P998" s="9" t="str">
        <f>IF(Table1[[#This Row],[rating_count]]&gt;1000, "More than 1000", "Fewer than 1000")</f>
        <v>More than 1000</v>
      </c>
      <c r="Q998" s="8">
        <f>IFERROR( VALUE(Table1[[#This Row],[rating]]) * VALUE((Table1[[#This Row],[rating_count]]/1000)), 0)</f>
        <v>96.012</v>
      </c>
      <c r="R998" s="6">
        <f>IFERROR( VALUE(Table1[[#This Row],[actual_price]]) * VALUE(Table1[[#This Row],[rating_count]]), 0)</f>
        <v>11407140</v>
      </c>
      <c r="S998" s="5" t="s">
        <v>8329</v>
      </c>
      <c r="T998" s="5" t="s">
        <v>8330</v>
      </c>
      <c r="U998" s="5" t="s">
        <v>8331</v>
      </c>
      <c r="V998" s="5" t="s">
        <v>8332</v>
      </c>
      <c r="W998" s="5" t="s">
        <v>8333</v>
      </c>
      <c r="X998" s="5" t="s">
        <v>8334</v>
      </c>
      <c r="Y998" s="5" t="s">
        <v>8335</v>
      </c>
      <c r="Z998" s="5" t="s">
        <v>8336</v>
      </c>
    </row>
    <row r="999" spans="1:26" ht="15.75">
      <c r="A999" s="5" t="s">
        <v>8337</v>
      </c>
      <c r="B999" s="5" t="s">
        <v>8338</v>
      </c>
      <c r="C999" s="5" t="str">
        <f>LEFT(Table1[[#This Row],[product_name]], 27)</f>
        <v>Inventis 5V 1.2W Portable F</v>
      </c>
      <c r="D999" s="5" t="s">
        <v>5829</v>
      </c>
      <c r="E999" s="5" t="str">
        <f>TRIM(LEFT(Table1[[#This Row],[category]], FIND("|", Table1[[#This Row],[category]]) - 1))</f>
        <v>Computers&amp;Accessories</v>
      </c>
      <c r="F999" s="5" t="str">
        <f>TRIM(MID(Table1[[#This Row],[category]], FIND("|", Table1[[#This Row],[category]]) + 1, FIND("|", Table1[[#This Row],[category]], FIND("|", Table1[[#This Row],[category]]) + 1) - FIND("|", Table1[[#This Row],[category]]) - 1))</f>
        <v>Accessories&amp;Peripherals</v>
      </c>
      <c r="G999" s="5" t="str">
        <f>TRIM(MID(Table1[[#This Row],[category]], FIND("|", Table1[[#This Row],[category]], FIND("|", Table1[[#This Row],[category]]) + 1) + 1, FIND("|", Table1[[#This Row],[category]], FIND("|", Table1[[#This Row],[category]], FIND("|", Table1[[#This Row],[category]]) + 1) + 1) - FIND("|", Table1[[#This Row],[category]], FIND("|", Table1[[#This Row],[category]]) + 1) - 1))</f>
        <v>USBGadgets</v>
      </c>
      <c r="H999" s="5">
        <v>39</v>
      </c>
      <c r="I999" s="6">
        <v>39</v>
      </c>
      <c r="J999" s="7">
        <v>0</v>
      </c>
      <c r="K999" s="7" t="str">
        <f>IF(Table1[[#This Row],[discount_percentage]]&gt;=50%, "YES", "NO")</f>
        <v>NO</v>
      </c>
      <c r="L999" s="7" t="str">
        <f>IF(Table1[[#This Row],[discount_percentage]]&lt;20%, "&lt;20%", IF(Table1[[#This Row],[discount_percentage]]&lt;=40%, "20%-40%", IF(Table1[[#This Row],[discount_percentage]]&lt;=60%, "41%-60%", IF(Table1[[#This Row],[discount_percentage]]&lt;=80%, "61%-80%", "&gt;80%"))))</f>
        <v>&lt;20%</v>
      </c>
      <c r="M999" s="7" t="str">
        <f>IF(Table1[[#This Row],[discounted_price]]&lt;200, "&lt;200", IF(Table1[[#This Row],[discounted_price]]&lt;=500, "200-500", "&gt;500"))</f>
        <v>&lt;200</v>
      </c>
      <c r="N999" s="5">
        <v>3.6</v>
      </c>
      <c r="O999" s="8">
        <v>13572</v>
      </c>
      <c r="P999" s="9" t="str">
        <f>IF(Table1[[#This Row],[rating_count]]&gt;1000, "More than 1000", "Fewer than 1000")</f>
        <v>More than 1000</v>
      </c>
      <c r="Q999" s="8">
        <f>IFERROR( VALUE(Table1[[#This Row],[rating]]) * VALUE((Table1[[#This Row],[rating_count]]/1000)), 0)</f>
        <v>48.859200000000001</v>
      </c>
      <c r="R999" s="6">
        <f>IFERROR( VALUE(Table1[[#This Row],[actual_price]]) * VALUE(Table1[[#This Row],[rating_count]]), 0)</f>
        <v>529308</v>
      </c>
      <c r="S999" s="5" t="s">
        <v>8155</v>
      </c>
      <c r="T999" s="5" t="s">
        <v>8339</v>
      </c>
      <c r="U999" s="5" t="s">
        <v>8340</v>
      </c>
      <c r="V999" s="5" t="s">
        <v>8341</v>
      </c>
      <c r="W999" s="5" t="s">
        <v>8342</v>
      </c>
      <c r="X999" s="5" t="s">
        <v>8343</v>
      </c>
      <c r="Y999" s="5" t="s">
        <v>8344</v>
      </c>
      <c r="Z999" s="5" t="s">
        <v>8345</v>
      </c>
    </row>
    <row r="1000" spans="1:26" ht="15.75">
      <c r="A1000" s="5" t="s">
        <v>8346</v>
      </c>
      <c r="B1000" s="5" t="s">
        <v>8347</v>
      </c>
      <c r="C1000" s="5" t="str">
        <f>LEFT(Table1[[#This Row],[product_name]], 27)</f>
        <v>TP-Link TL-WA855RE 300 Mbps</v>
      </c>
      <c r="D1000" s="5" t="s">
        <v>5223</v>
      </c>
      <c r="E1000" s="5" t="str">
        <f>TRIM(LEFT(Table1[[#This Row],[category]], FIND("|", Table1[[#This Row],[category]]) - 1))</f>
        <v>Computers&amp;Accessories</v>
      </c>
      <c r="F1000" s="5" t="str">
        <f>TRIM(MID(Table1[[#This Row],[category]], FIND("|", Table1[[#This Row],[category]]) + 1, FIND("|", Table1[[#This Row],[category]], FIND("|", Table1[[#This Row],[category]]) + 1) - FIND("|", Table1[[#This Row],[category]]) - 1))</f>
        <v>NetworkingDevices</v>
      </c>
      <c r="G1000" s="5" t="e">
        <f>TRIM(MID(Table1[[#This Row],[category]], FIND("|", Table1[[#This Row],[category]], FIND("|", Table1[[#This Row],[category]]) + 1) + 1, FIND("|", Table1[[#This Row],[category]], FIND("|", Table1[[#This Row],[category]], FIND("|", Table1[[#This Row],[category]]) + 1) + 1) - FIND("|", Table1[[#This Row],[category]], FIND("|", Table1[[#This Row],[category]]) + 1) - 1))</f>
        <v>#VALUE!</v>
      </c>
      <c r="H1000" s="6">
        <v>1599</v>
      </c>
      <c r="I1000" s="6">
        <v>3599</v>
      </c>
      <c r="J1000" s="7">
        <v>0.56000000000000005</v>
      </c>
      <c r="K1000" s="7" t="str">
        <f>IF(Table1[[#This Row],[discount_percentage]]&gt;=50%, "YES", "NO")</f>
        <v>YES</v>
      </c>
      <c r="L1000" s="7" t="str">
        <f>IF(Table1[[#This Row],[discount_percentage]]&lt;20%, "&lt;20%", IF(Table1[[#This Row],[discount_percentage]]&lt;=40%, "20%-40%", IF(Table1[[#This Row],[discount_percentage]]&lt;=60%, "41%-60%", IF(Table1[[#This Row],[discount_percentage]]&lt;=80%, "61%-80%", "&gt;80%"))))</f>
        <v>41%-60%</v>
      </c>
      <c r="M1000" s="7" t="str">
        <f>IF(Table1[[#This Row],[discounted_price]]&lt;200, "&lt;200", IF(Table1[[#This Row],[discounted_price]]&lt;=500, "200-500", "&gt;500"))</f>
        <v>&gt;500</v>
      </c>
      <c r="N1000" s="5">
        <v>4.2</v>
      </c>
      <c r="O1000" s="8">
        <v>16182</v>
      </c>
      <c r="P1000" s="9" t="str">
        <f>IF(Table1[[#This Row],[rating_count]]&gt;1000, "More than 1000", "Fewer than 1000")</f>
        <v>More than 1000</v>
      </c>
      <c r="Q1000" s="8">
        <f>IFERROR( VALUE(Table1[[#This Row],[rating]]) * VALUE((Table1[[#This Row],[rating_count]]/1000)), 0)</f>
        <v>67.964399999999998</v>
      </c>
      <c r="R1000" s="6">
        <f>IFERROR( VALUE(Table1[[#This Row],[actual_price]]) * VALUE(Table1[[#This Row],[rating_count]]), 0)</f>
        <v>58239018</v>
      </c>
      <c r="S1000" s="5" t="s">
        <v>8348</v>
      </c>
      <c r="T1000" s="5" t="s">
        <v>8349</v>
      </c>
      <c r="U1000" s="5" t="s">
        <v>8350</v>
      </c>
      <c r="V1000" s="5" t="s">
        <v>8351</v>
      </c>
      <c r="W1000" s="5" t="s">
        <v>8352</v>
      </c>
      <c r="X1000" s="5" t="s">
        <v>8353</v>
      </c>
      <c r="Y1000" s="5" t="s">
        <v>8354</v>
      </c>
      <c r="Z1000" s="5" t="s">
        <v>8355</v>
      </c>
    </row>
    <row r="1001" spans="1:26" ht="15.75">
      <c r="A1001" s="5" t="s">
        <v>8356</v>
      </c>
      <c r="B1001" s="5" t="s">
        <v>8357</v>
      </c>
      <c r="C1001" s="5" t="str">
        <f>LEFT(Table1[[#This Row],[product_name]], 27)</f>
        <v>boAt Stone 250 Portable Wir</v>
      </c>
      <c r="D1001" s="5" t="s">
        <v>5515</v>
      </c>
      <c r="E1001" s="5" t="str">
        <f>TRIM(LEFT(Table1[[#This Row],[category]], FIND("|", Table1[[#This Row],[category]]) - 1))</f>
        <v>Electronics</v>
      </c>
      <c r="F1001" s="5" t="str">
        <f>TRIM(MID(Table1[[#This Row],[category]], FIND("|", Table1[[#This Row],[category]]) + 1, FIND("|", Table1[[#This Row],[category]], FIND("|", Table1[[#This Row],[category]]) + 1) - FIND("|", Table1[[#This Row],[category]]) - 1))</f>
        <v>HomeAudio</v>
      </c>
      <c r="G1001" s="5" t="str">
        <f>TRIM(MID(Table1[[#This Row],[category]], FIND("|", Table1[[#This Row],[category]], FIND("|", Table1[[#This Row],[category]]) + 1) + 1, FIND("|", Table1[[#This Row],[category]], FIND("|", Table1[[#This Row],[category]], FIND("|", Table1[[#This Row],[category]]) + 1) + 1) - FIND("|", Table1[[#This Row],[category]], FIND("|", Table1[[#This Row],[category]]) + 1) - 1))</f>
        <v>Speakers</v>
      </c>
      <c r="H1001" s="6">
        <v>1199</v>
      </c>
      <c r="I1001" s="6">
        <v>3990</v>
      </c>
      <c r="J1001" s="7">
        <v>0.7</v>
      </c>
      <c r="K1001" s="7" t="str">
        <f>IF(Table1[[#This Row],[discount_percentage]]&gt;=50%, "YES", "NO")</f>
        <v>YES</v>
      </c>
      <c r="L1001" s="7" t="str">
        <f>IF(Table1[[#This Row],[discount_percentage]]&lt;20%, "&lt;20%", IF(Table1[[#This Row],[discount_percentage]]&lt;=40%, "20%-40%", IF(Table1[[#This Row],[discount_percentage]]&lt;=60%, "41%-60%", IF(Table1[[#This Row],[discount_percentage]]&lt;=80%, "61%-80%", "&gt;80%"))))</f>
        <v>61%-80%</v>
      </c>
      <c r="M1001" s="7" t="str">
        <f>IF(Table1[[#This Row],[discounted_price]]&lt;200, "&lt;200", IF(Table1[[#This Row],[discounted_price]]&lt;=500, "200-500", "&gt;500"))</f>
        <v>&gt;500</v>
      </c>
      <c r="N1001" s="5">
        <v>4.2</v>
      </c>
      <c r="O1001" s="8">
        <v>2908</v>
      </c>
      <c r="P1001" s="9" t="str">
        <f>IF(Table1[[#This Row],[rating_count]]&gt;1000, "More than 1000", "Fewer than 1000")</f>
        <v>More than 1000</v>
      </c>
      <c r="Q1001" s="8">
        <f>IFERROR( VALUE(Table1[[#This Row],[rating]]) * VALUE((Table1[[#This Row],[rating_count]]/1000)), 0)</f>
        <v>12.2136</v>
      </c>
      <c r="R1001" s="6">
        <f>IFERROR( VALUE(Table1[[#This Row],[actual_price]]) * VALUE(Table1[[#This Row],[rating_count]]), 0)</f>
        <v>11602920</v>
      </c>
      <c r="S1001" s="5" t="s">
        <v>8358</v>
      </c>
      <c r="T1001" s="5" t="s">
        <v>8359</v>
      </c>
      <c r="U1001" s="5" t="s">
        <v>8360</v>
      </c>
      <c r="V1001" s="5" t="s">
        <v>8361</v>
      </c>
      <c r="W1001" s="5" t="s">
        <v>8362</v>
      </c>
      <c r="X1001" s="5" t="s">
        <v>8363</v>
      </c>
      <c r="Y1001" s="5" t="s">
        <v>8364</v>
      </c>
      <c r="Z1001" s="5" t="s">
        <v>8365</v>
      </c>
    </row>
    <row r="1002" spans="1:26" ht="15.75">
      <c r="A1002" s="5" t="s">
        <v>736</v>
      </c>
      <c r="B1002" s="5" t="s">
        <v>737</v>
      </c>
      <c r="C1002" s="5" t="str">
        <f>LEFT(Table1[[#This Row],[product_name]], 27)</f>
        <v>SWAPKART Fast Charging Cabl</v>
      </c>
      <c r="D1002" s="5" t="s">
        <v>18</v>
      </c>
      <c r="E1002" s="5" t="str">
        <f>TRIM(LEFT(Table1[[#This Row],[category]], FIND("|", Table1[[#This Row],[category]]) - 1))</f>
        <v>Computers&amp;Accessories</v>
      </c>
      <c r="F1002" s="5" t="str">
        <f>TRIM(MID(Table1[[#This Row],[category]], FIND("|", Table1[[#This Row],[category]]) + 1, FIND("|", Table1[[#This Row],[category]], FIND("|", Table1[[#This Row],[category]]) + 1) - FIND("|", Table1[[#This Row],[category]]) - 1))</f>
        <v>Accessories&amp;Peripherals</v>
      </c>
      <c r="G100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02" s="5">
        <v>209</v>
      </c>
      <c r="I1002" s="6">
        <v>499</v>
      </c>
      <c r="J1002" s="7">
        <v>0.57999999999999996</v>
      </c>
      <c r="K1002" s="7" t="str">
        <f>IF(Table1[[#This Row],[discount_percentage]]&gt;=50%, "YES", "NO")</f>
        <v>YES</v>
      </c>
      <c r="L1002" s="7" t="str">
        <f>IF(Table1[[#This Row],[discount_percentage]]&lt;20%, "&lt;20%", IF(Table1[[#This Row],[discount_percentage]]&lt;=40%, "20%-40%", IF(Table1[[#This Row],[discount_percentage]]&lt;=60%, "41%-60%", IF(Table1[[#This Row],[discount_percentage]]&lt;=80%, "61%-80%", "&gt;80%"))))</f>
        <v>41%-60%</v>
      </c>
      <c r="M1002" s="7" t="str">
        <f>IF(Table1[[#This Row],[discounted_price]]&lt;200, "&lt;200", IF(Table1[[#This Row],[discounted_price]]&lt;=500, "200-500", "&gt;500"))</f>
        <v>200-500</v>
      </c>
      <c r="N1002" s="5">
        <v>3.9</v>
      </c>
      <c r="O1002" s="8">
        <v>536</v>
      </c>
      <c r="P1002" s="9" t="str">
        <f>IF(Table1[[#This Row],[rating_count]]&gt;1000, "More than 1000", "Fewer than 1000")</f>
        <v>Fewer than 1000</v>
      </c>
      <c r="Q1002" s="8">
        <f>IFERROR( VALUE(Table1[[#This Row],[rating]]) * VALUE((Table1[[#This Row],[rating_count]]/1000)), 0)</f>
        <v>2.0904000000000003</v>
      </c>
      <c r="R1002" s="6">
        <f>IFERROR( VALUE(Table1[[#This Row],[actual_price]]) * VALUE(Table1[[#This Row],[rating_count]]), 0)</f>
        <v>267464</v>
      </c>
      <c r="S1002" s="5" t="s">
        <v>738</v>
      </c>
      <c r="T1002" s="5" t="s">
        <v>739</v>
      </c>
      <c r="U1002" s="5" t="s">
        <v>740</v>
      </c>
      <c r="V1002" s="5" t="s">
        <v>741</v>
      </c>
      <c r="W1002" s="5" t="s">
        <v>742</v>
      </c>
      <c r="X1002" s="5" t="s">
        <v>743</v>
      </c>
      <c r="Y1002" s="5" t="s">
        <v>744</v>
      </c>
      <c r="Z1002" s="5" t="s">
        <v>8366</v>
      </c>
    </row>
    <row r="1003" spans="1:26" ht="15.75">
      <c r="A1003" s="5" t="s">
        <v>8367</v>
      </c>
      <c r="B1003" s="5" t="s">
        <v>8368</v>
      </c>
      <c r="C1003" s="5" t="str">
        <f>LEFT(Table1[[#This Row],[product_name]], 27)</f>
        <v>Offbeat¬Æ - DASH 2.4GHz Wir</v>
      </c>
      <c r="D1003" s="5" t="s">
        <v>4845</v>
      </c>
      <c r="E1003" s="5" t="str">
        <f>TRIM(LEFT(Table1[[#This Row],[category]], FIND("|", Table1[[#This Row],[category]]) - 1))</f>
        <v>Computers&amp;Accessories</v>
      </c>
      <c r="F1003" s="5" t="str">
        <f>TRIM(MID(Table1[[#This Row],[category]], FIND("|", Table1[[#This Row],[category]]) + 1, FIND("|", Table1[[#This Row],[category]], FIND("|", Table1[[#This Row],[category]]) + 1) - FIND("|", Table1[[#This Row],[category]]) - 1))</f>
        <v>Accessories&amp;Peripherals</v>
      </c>
      <c r="G1003"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1003" s="6">
        <v>1099</v>
      </c>
      <c r="I1003" s="6">
        <v>1499</v>
      </c>
      <c r="J1003" s="7">
        <v>0.27</v>
      </c>
      <c r="K1003" s="7" t="str">
        <f>IF(Table1[[#This Row],[discount_percentage]]&gt;=50%, "YES", "NO")</f>
        <v>NO</v>
      </c>
      <c r="L1003" s="7" t="str">
        <f>IF(Table1[[#This Row],[discount_percentage]]&lt;20%, "&lt;20%", IF(Table1[[#This Row],[discount_percentage]]&lt;=40%, "20%-40%", IF(Table1[[#This Row],[discount_percentage]]&lt;=60%, "41%-60%", IF(Table1[[#This Row],[discount_percentage]]&lt;=80%, "61%-80%", "&gt;80%"))))</f>
        <v>20%-40%</v>
      </c>
      <c r="M1003" s="7" t="str">
        <f>IF(Table1[[#This Row],[discounted_price]]&lt;200, "&lt;200", IF(Table1[[#This Row],[discounted_price]]&lt;=500, "200-500", "&gt;500"))</f>
        <v>&gt;500</v>
      </c>
      <c r="N1003" s="5">
        <v>4.2</v>
      </c>
      <c r="O1003" s="8">
        <v>2375</v>
      </c>
      <c r="P1003" s="9" t="str">
        <f>IF(Table1[[#This Row],[rating_count]]&gt;1000, "More than 1000", "Fewer than 1000")</f>
        <v>More than 1000</v>
      </c>
      <c r="Q1003" s="8">
        <f>IFERROR( VALUE(Table1[[#This Row],[rating]]) * VALUE((Table1[[#This Row],[rating_count]]/1000)), 0)</f>
        <v>9.9749999999999996</v>
      </c>
      <c r="R1003" s="6">
        <f>IFERROR( VALUE(Table1[[#This Row],[actual_price]]) * VALUE(Table1[[#This Row],[rating_count]]), 0)</f>
        <v>3560125</v>
      </c>
      <c r="S1003" s="5" t="s">
        <v>8369</v>
      </c>
      <c r="T1003" s="5" t="s">
        <v>8370</v>
      </c>
      <c r="U1003" s="5" t="s">
        <v>8371</v>
      </c>
      <c r="V1003" s="5" t="s">
        <v>8372</v>
      </c>
      <c r="W1003" s="5" t="s">
        <v>8373</v>
      </c>
      <c r="X1003" s="5" t="s">
        <v>8374</v>
      </c>
      <c r="Y1003" s="5" t="s">
        <v>8375</v>
      </c>
      <c r="Z1003" s="5" t="s">
        <v>8376</v>
      </c>
    </row>
    <row r="1004" spans="1:26" ht="15.75">
      <c r="A1004" s="5" t="s">
        <v>8377</v>
      </c>
      <c r="B1004" s="5" t="s">
        <v>8378</v>
      </c>
      <c r="C1004" s="5" t="str">
        <f>LEFT(Table1[[#This Row],[product_name]], 27)</f>
        <v>Classmate Drawing Book - Un</v>
      </c>
      <c r="D1004" s="5" t="s">
        <v>6273</v>
      </c>
      <c r="E1004" s="5" t="str">
        <f>TRIM(LEFT(Table1[[#This Row],[category]], FIND("|", Table1[[#This Row],[category]]) - 1))</f>
        <v>OfficeProducts</v>
      </c>
      <c r="F1004" s="5" t="str">
        <f>TRIM(MID(Table1[[#This Row],[category]], FIND("|", Table1[[#This Row],[category]]) + 1, FIND("|", Table1[[#This Row],[category]], FIND("|", Table1[[#This Row],[category]]) + 1) - FIND("|", Table1[[#This Row],[category]]) - 1))</f>
        <v>OfficePaperProducts</v>
      </c>
      <c r="G1004" s="5" t="str">
        <f>TRIM(MID(Table1[[#This Row],[category]], FIND("|", Table1[[#This Row],[category]], FIND("|", Table1[[#This Row],[category]]) + 1) + 1, FIND("|", Table1[[#This Row],[category]], FIND("|", Table1[[#This Row],[category]], FIND("|", Table1[[#This Row],[category]]) + 1) + 1) - FIND("|", Table1[[#This Row],[category]], FIND("|", Table1[[#This Row],[category]]) + 1) - 1))</f>
        <v>Paper</v>
      </c>
      <c r="H1004" s="5">
        <v>120</v>
      </c>
      <c r="I1004" s="6">
        <v>120</v>
      </c>
      <c r="J1004" s="7">
        <v>0</v>
      </c>
      <c r="K1004" s="7" t="str">
        <f>IF(Table1[[#This Row],[discount_percentage]]&gt;=50%, "YES", "NO")</f>
        <v>NO</v>
      </c>
      <c r="L1004" s="7" t="str">
        <f>IF(Table1[[#This Row],[discount_percentage]]&lt;20%, "&lt;20%", IF(Table1[[#This Row],[discount_percentage]]&lt;=40%, "20%-40%", IF(Table1[[#This Row],[discount_percentage]]&lt;=60%, "41%-60%", IF(Table1[[#This Row],[discount_percentage]]&lt;=80%, "61%-80%", "&gt;80%"))))</f>
        <v>&lt;20%</v>
      </c>
      <c r="M1004" s="7" t="str">
        <f>IF(Table1[[#This Row],[discounted_price]]&lt;200, "&lt;200", IF(Table1[[#This Row],[discounted_price]]&lt;=500, "200-500", "&gt;500"))</f>
        <v>&lt;200</v>
      </c>
      <c r="N1004" s="5">
        <v>4.5</v>
      </c>
      <c r="O1004" s="8">
        <v>4951</v>
      </c>
      <c r="P1004" s="9" t="str">
        <f>IF(Table1[[#This Row],[rating_count]]&gt;1000, "More than 1000", "Fewer than 1000")</f>
        <v>More than 1000</v>
      </c>
      <c r="Q1004" s="8">
        <f>IFERROR( VALUE(Table1[[#This Row],[rating]]) * VALUE((Table1[[#This Row],[rating_count]]/1000)), 0)</f>
        <v>22.279499999999999</v>
      </c>
      <c r="R1004" s="6">
        <f>IFERROR( VALUE(Table1[[#This Row],[actual_price]]) * VALUE(Table1[[#This Row],[rating_count]]), 0)</f>
        <v>594120</v>
      </c>
      <c r="S1004" s="5" t="s">
        <v>8379</v>
      </c>
      <c r="T1004" s="5" t="s">
        <v>8380</v>
      </c>
      <c r="U1004" s="5" t="s">
        <v>8381</v>
      </c>
      <c r="V1004" s="5" t="s">
        <v>8382</v>
      </c>
      <c r="W1004" s="5" t="s">
        <v>8383</v>
      </c>
      <c r="X1004" s="5" t="s">
        <v>8384</v>
      </c>
      <c r="Y1004" s="5" t="s">
        <v>8385</v>
      </c>
      <c r="Z1004" s="5" t="s">
        <v>8386</v>
      </c>
    </row>
    <row r="1005" spans="1:26" ht="15.75">
      <c r="A1005" s="5" t="s">
        <v>8387</v>
      </c>
      <c r="B1005" s="5" t="s">
        <v>8388</v>
      </c>
      <c r="C1005" s="5" t="str">
        <f>LEFT(Table1[[#This Row],[product_name]], 27)</f>
        <v>HP GK320 Wired Full Size RG</v>
      </c>
      <c r="D1005" s="5" t="s">
        <v>7582</v>
      </c>
      <c r="E1005" s="5" t="str">
        <f>TRIM(LEFT(Table1[[#This Row],[category]], FIND("|", Table1[[#This Row],[category]]) - 1))</f>
        <v>Computers&amp;Accessories</v>
      </c>
      <c r="F1005" s="5" t="str">
        <f>TRIM(MID(Table1[[#This Row],[category]], FIND("|", Table1[[#This Row],[category]]) + 1, FIND("|", Table1[[#This Row],[category]], FIND("|", Table1[[#This Row],[category]]) + 1) - FIND("|", Table1[[#This Row],[category]]) - 1))</f>
        <v>Accessories&amp;Peripherals</v>
      </c>
      <c r="G1005" s="5"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1005" s="6">
        <v>1519</v>
      </c>
      <c r="I1005" s="6">
        <v>3499</v>
      </c>
      <c r="J1005" s="7">
        <v>0.56999999999999995</v>
      </c>
      <c r="K1005" s="7" t="str">
        <f>IF(Table1[[#This Row],[discount_percentage]]&gt;=50%, "YES", "NO")</f>
        <v>YES</v>
      </c>
      <c r="L1005" s="7" t="str">
        <f>IF(Table1[[#This Row],[discount_percentage]]&lt;20%, "&lt;20%", IF(Table1[[#This Row],[discount_percentage]]&lt;=40%, "20%-40%", IF(Table1[[#This Row],[discount_percentage]]&lt;=60%, "41%-60%", IF(Table1[[#This Row],[discount_percentage]]&lt;=80%, "61%-80%", "&gt;80%"))))</f>
        <v>41%-60%</v>
      </c>
      <c r="M1005" s="7" t="str">
        <f>IF(Table1[[#This Row],[discounted_price]]&lt;200, "&lt;200", IF(Table1[[#This Row],[discounted_price]]&lt;=500, "200-500", "&gt;500"))</f>
        <v>&gt;500</v>
      </c>
      <c r="N1005" s="5">
        <v>4.3</v>
      </c>
      <c r="O1005" s="8">
        <v>408</v>
      </c>
      <c r="P1005" s="9" t="str">
        <f>IF(Table1[[#This Row],[rating_count]]&gt;1000, "More than 1000", "Fewer than 1000")</f>
        <v>Fewer than 1000</v>
      </c>
      <c r="Q1005" s="8">
        <f>IFERROR( VALUE(Table1[[#This Row],[rating]]) * VALUE((Table1[[#This Row],[rating_count]]/1000)), 0)</f>
        <v>1.7543999999999997</v>
      </c>
      <c r="R1005" s="6">
        <f>IFERROR( VALUE(Table1[[#This Row],[actual_price]]) * VALUE(Table1[[#This Row],[rating_count]]), 0)</f>
        <v>1427592</v>
      </c>
      <c r="S1005" s="5" t="s">
        <v>8389</v>
      </c>
      <c r="T1005" s="5" t="s">
        <v>8390</v>
      </c>
      <c r="U1005" s="5" t="s">
        <v>8391</v>
      </c>
      <c r="V1005" s="5" t="s">
        <v>8392</v>
      </c>
      <c r="W1005" s="5" t="s">
        <v>8393</v>
      </c>
      <c r="X1005" s="5" t="s">
        <v>8394</v>
      </c>
      <c r="Y1005" s="5" t="s">
        <v>8395</v>
      </c>
      <c r="Z1005" s="5" t="s">
        <v>8396</v>
      </c>
    </row>
    <row r="1006" spans="1:26" ht="15.75">
      <c r="A1006" s="5" t="s">
        <v>8397</v>
      </c>
      <c r="B1006" s="5" t="s">
        <v>8398</v>
      </c>
      <c r="C1006" s="5" t="str">
        <f>LEFT(Table1[[#This Row],[product_name]], 27)</f>
        <v>Parker Moments Vector Timec</v>
      </c>
      <c r="D1006" s="5" t="s">
        <v>8298</v>
      </c>
      <c r="E1006" s="5" t="str">
        <f>TRIM(LEFT(Table1[[#This Row],[category]], FIND("|", Table1[[#This Row],[category]]) - 1))</f>
        <v>OfficeProducts</v>
      </c>
      <c r="F1006" s="5" t="str">
        <f>TRIM(MID(Table1[[#This Row],[category]], FIND("|", Table1[[#This Row],[category]]) + 1, FIND("|", Table1[[#This Row],[category]], FIND("|", Table1[[#This Row],[category]]) + 1) - FIND("|", Table1[[#This Row],[category]]) - 1))</f>
        <v>OfficePaperProducts</v>
      </c>
      <c r="G1006" s="5" t="str">
        <f>TRIM(MID(Table1[[#This Row],[category]], FIND("|", Table1[[#This Row],[category]], FIND("|", Table1[[#This Row],[category]]) + 1) + 1, FIND("|", Table1[[#This Row],[category]], FIND("|", Table1[[#This Row],[category]], FIND("|", Table1[[#This Row],[category]]) + 1) + 1) - FIND("|", Table1[[#This Row],[category]], FIND("|", Table1[[#This Row],[category]]) + 1) - 1))</f>
        <v>Paper</v>
      </c>
      <c r="H1006" s="5">
        <v>420</v>
      </c>
      <c r="I1006" s="6">
        <v>420</v>
      </c>
      <c r="J1006" s="7">
        <v>0</v>
      </c>
      <c r="K1006" s="7" t="str">
        <f>IF(Table1[[#This Row],[discount_percentage]]&gt;=50%, "YES", "NO")</f>
        <v>NO</v>
      </c>
      <c r="L1006" s="7" t="str">
        <f>IF(Table1[[#This Row],[discount_percentage]]&lt;20%, "&lt;20%", IF(Table1[[#This Row],[discount_percentage]]&lt;=40%, "20%-40%", IF(Table1[[#This Row],[discount_percentage]]&lt;=60%, "41%-60%", IF(Table1[[#This Row],[discount_percentage]]&lt;=80%, "61%-80%", "&gt;80%"))))</f>
        <v>&lt;20%</v>
      </c>
      <c r="M1006" s="7" t="str">
        <f>IF(Table1[[#This Row],[discounted_price]]&lt;200, "&lt;200", IF(Table1[[#This Row],[discounted_price]]&lt;=500, "200-500", "&gt;500"))</f>
        <v>200-500</v>
      </c>
      <c r="N1006" s="5">
        <v>4.2</v>
      </c>
      <c r="O1006" s="8">
        <v>1926</v>
      </c>
      <c r="P1006" s="9" t="str">
        <f>IF(Table1[[#This Row],[rating_count]]&gt;1000, "More than 1000", "Fewer than 1000")</f>
        <v>More than 1000</v>
      </c>
      <c r="Q1006" s="8">
        <f>IFERROR( VALUE(Table1[[#This Row],[rating]]) * VALUE((Table1[[#This Row],[rating_count]]/1000)), 0)</f>
        <v>8.0891999999999999</v>
      </c>
      <c r="R1006" s="6">
        <f>IFERROR( VALUE(Table1[[#This Row],[actual_price]]) * VALUE(Table1[[#This Row],[rating_count]]), 0)</f>
        <v>808920</v>
      </c>
      <c r="S1006" s="5" t="s">
        <v>8399</v>
      </c>
      <c r="T1006" s="5" t="s">
        <v>8400</v>
      </c>
      <c r="U1006" s="5" t="s">
        <v>8401</v>
      </c>
      <c r="V1006" s="5" t="s">
        <v>8402</v>
      </c>
      <c r="W1006" s="5" t="s">
        <v>8403</v>
      </c>
      <c r="X1006" s="5" t="s">
        <v>8404</v>
      </c>
      <c r="Y1006" s="5" t="s">
        <v>8405</v>
      </c>
      <c r="Z1006" s="5" t="s">
        <v>8406</v>
      </c>
    </row>
    <row r="1007" spans="1:26" ht="15.75">
      <c r="A1007" s="5" t="s">
        <v>8407</v>
      </c>
      <c r="B1007" s="5" t="s">
        <v>8408</v>
      </c>
      <c r="C1007" s="5" t="str">
        <f>LEFT(Table1[[#This Row],[product_name]], 27)</f>
        <v>Camlin Elegante Fountain Pe</v>
      </c>
      <c r="D1007" s="5" t="s">
        <v>8409</v>
      </c>
      <c r="E1007" s="5" t="str">
        <f>TRIM(LEFT(Table1[[#This Row],[category]], FIND("|", Table1[[#This Row],[category]]) - 1))</f>
        <v>OfficeProducts</v>
      </c>
      <c r="F1007" s="5" t="str">
        <f>TRIM(MID(Table1[[#This Row],[category]], FIND("|", Table1[[#This Row],[category]]) + 1, FIND("|", Table1[[#This Row],[category]], FIND("|", Table1[[#This Row],[category]]) + 1) - FIND("|", Table1[[#This Row],[category]]) - 1))</f>
        <v>OfficePaperProducts</v>
      </c>
      <c r="G1007" s="5" t="str">
        <f>TRIM(MID(Table1[[#This Row],[category]], FIND("|", Table1[[#This Row],[category]], FIND("|", Table1[[#This Row],[category]]) + 1) + 1, FIND("|", Table1[[#This Row],[category]], FIND("|", Table1[[#This Row],[category]], FIND("|", Table1[[#This Row],[category]]) + 1) + 1) - FIND("|", Table1[[#This Row],[category]], FIND("|", Table1[[#This Row],[category]]) + 1) - 1))</f>
        <v>Paper</v>
      </c>
      <c r="H1007" s="5">
        <v>225</v>
      </c>
      <c r="I1007" s="6">
        <v>225</v>
      </c>
      <c r="J1007" s="7">
        <v>0</v>
      </c>
      <c r="K1007" s="7" t="str">
        <f>IF(Table1[[#This Row],[discount_percentage]]&gt;=50%, "YES", "NO")</f>
        <v>NO</v>
      </c>
      <c r="L1007" s="7" t="str">
        <f>IF(Table1[[#This Row],[discount_percentage]]&lt;20%, "&lt;20%", IF(Table1[[#This Row],[discount_percentage]]&lt;=40%, "20%-40%", IF(Table1[[#This Row],[discount_percentage]]&lt;=60%, "41%-60%", IF(Table1[[#This Row],[discount_percentage]]&lt;=80%, "61%-80%", "&gt;80%"))))</f>
        <v>&lt;20%</v>
      </c>
      <c r="M1007" s="7" t="str">
        <f>IF(Table1[[#This Row],[discounted_price]]&lt;200, "&lt;200", IF(Table1[[#This Row],[discounted_price]]&lt;=500, "200-500", "&gt;500"))</f>
        <v>200-500</v>
      </c>
      <c r="N1007" s="5">
        <v>4.0999999999999996</v>
      </c>
      <c r="O1007" s="8">
        <v>4798</v>
      </c>
      <c r="P1007" s="9" t="str">
        <f>IF(Table1[[#This Row],[rating_count]]&gt;1000, "More than 1000", "Fewer than 1000")</f>
        <v>More than 1000</v>
      </c>
      <c r="Q1007" s="8">
        <f>IFERROR( VALUE(Table1[[#This Row],[rating]]) * VALUE((Table1[[#This Row],[rating_count]]/1000)), 0)</f>
        <v>19.671799999999998</v>
      </c>
      <c r="R1007" s="6">
        <f>IFERROR( VALUE(Table1[[#This Row],[actual_price]]) * VALUE(Table1[[#This Row],[rating_count]]), 0)</f>
        <v>1079550</v>
      </c>
      <c r="S1007" s="5" t="s">
        <v>8410</v>
      </c>
      <c r="T1007" s="5" t="s">
        <v>8411</v>
      </c>
      <c r="U1007" s="5" t="s">
        <v>8412</v>
      </c>
      <c r="V1007" s="5" t="s">
        <v>8413</v>
      </c>
      <c r="W1007" s="5" t="s">
        <v>8414</v>
      </c>
      <c r="X1007" s="5" t="s">
        <v>8415</v>
      </c>
      <c r="Y1007" s="5" t="s">
        <v>8416</v>
      </c>
      <c r="Z1007" s="5" t="s">
        <v>8417</v>
      </c>
    </row>
    <row r="1008" spans="1:26" ht="15.75">
      <c r="A1008" s="5" t="s">
        <v>8418</v>
      </c>
      <c r="B1008" s="5" t="s">
        <v>8419</v>
      </c>
      <c r="C1008" s="5" t="str">
        <f>LEFT(Table1[[#This Row],[product_name]], 27)</f>
        <v xml:space="preserve">CARECASE¬Æ Optical Bay 2nd </v>
      </c>
      <c r="D1008" s="5" t="s">
        <v>8420</v>
      </c>
      <c r="E1008" s="5" t="str">
        <f>TRIM(LEFT(Table1[[#This Row],[category]], FIND("|", Table1[[#This Row],[category]]) - 1))</f>
        <v>Computers&amp;Accessories</v>
      </c>
      <c r="F1008" s="5" t="str">
        <f>TRIM(MID(Table1[[#This Row],[category]], FIND("|", Table1[[#This Row],[category]]) + 1, FIND("|", Table1[[#This Row],[category]], FIND("|", Table1[[#This Row],[category]]) + 1) - FIND("|", Table1[[#This Row],[category]]) - 1))</f>
        <v>Accessories&amp;Peripherals</v>
      </c>
      <c r="G1008" s="5" t="str">
        <f>TRIM(MID(Table1[[#This Row],[category]], FIND("|", Table1[[#This Row],[category]], FIND("|", Table1[[#This Row],[category]]) + 1) + 1, FIND("|", Table1[[#This Row],[category]], FIND("|", Table1[[#This Row],[category]], FIND("|", Table1[[#This Row],[category]]) + 1) + 1) - FIND("|", Table1[[#This Row],[category]], FIND("|", Table1[[#This Row],[category]]) + 1) - 1))</f>
        <v>HardDriveAccessories</v>
      </c>
      <c r="H1008" s="5">
        <v>199</v>
      </c>
      <c r="I1008" s="6">
        <v>799</v>
      </c>
      <c r="J1008" s="7">
        <v>0.75</v>
      </c>
      <c r="K1008" s="7" t="str">
        <f>IF(Table1[[#This Row],[discount_percentage]]&gt;=50%, "YES", "NO")</f>
        <v>YES</v>
      </c>
      <c r="L1008" s="7" t="str">
        <f>IF(Table1[[#This Row],[discount_percentage]]&lt;20%, "&lt;20%", IF(Table1[[#This Row],[discount_percentage]]&lt;=40%, "20%-40%", IF(Table1[[#This Row],[discount_percentage]]&lt;=60%, "41%-60%", IF(Table1[[#This Row],[discount_percentage]]&lt;=80%, "61%-80%", "&gt;80%"))))</f>
        <v>61%-80%</v>
      </c>
      <c r="M1008" s="7" t="str">
        <f>IF(Table1[[#This Row],[discounted_price]]&lt;200, "&lt;200", IF(Table1[[#This Row],[discounted_price]]&lt;=500, "200-500", "&gt;500"))</f>
        <v>&lt;200</v>
      </c>
      <c r="N1008" s="5">
        <v>4.0999999999999996</v>
      </c>
      <c r="O1008" s="8">
        <v>7333</v>
      </c>
      <c r="P1008" s="9" t="str">
        <f>IF(Table1[[#This Row],[rating_count]]&gt;1000, "More than 1000", "Fewer than 1000")</f>
        <v>More than 1000</v>
      </c>
      <c r="Q1008" s="8">
        <f>IFERROR( VALUE(Table1[[#This Row],[rating]]) * VALUE((Table1[[#This Row],[rating_count]]/1000)), 0)</f>
        <v>30.065299999999997</v>
      </c>
      <c r="R1008" s="6">
        <f>IFERROR( VALUE(Table1[[#This Row],[actual_price]]) * VALUE(Table1[[#This Row],[rating_count]]), 0)</f>
        <v>5859067</v>
      </c>
      <c r="S1008" s="5" t="s">
        <v>8421</v>
      </c>
      <c r="T1008" s="5" t="s">
        <v>8422</v>
      </c>
      <c r="U1008" s="5" t="s">
        <v>8423</v>
      </c>
      <c r="V1008" s="5" t="s">
        <v>8424</v>
      </c>
      <c r="W1008" s="5" t="s">
        <v>8425</v>
      </c>
      <c r="X1008" s="5" t="s">
        <v>8426</v>
      </c>
      <c r="Y1008" s="5" t="s">
        <v>8427</v>
      </c>
      <c r="Z1008" s="5" t="s">
        <v>8428</v>
      </c>
    </row>
    <row r="1009" spans="1:26" ht="15.75">
      <c r="A1009" s="5" t="s">
        <v>4701</v>
      </c>
      <c r="B1009" s="5" t="s">
        <v>4702</v>
      </c>
      <c r="C1009" s="5" t="str">
        <f>LEFT(Table1[[#This Row],[product_name]], 27)</f>
        <v>WeCool S5 Long Selfie Stick</v>
      </c>
      <c r="D1009" s="5" t="s">
        <v>3433</v>
      </c>
      <c r="E1009" s="5" t="str">
        <f>TRIM(LEFT(Table1[[#This Row],[category]], FIND("|", Table1[[#This Row],[category]]) - 1))</f>
        <v>Electronics</v>
      </c>
      <c r="F1009" s="5" t="str">
        <f>TRIM(MID(Table1[[#This Row],[category]], FIND("|", Table1[[#This Row],[category]]) + 1, FIND("|", Table1[[#This Row],[category]], FIND("|", Table1[[#This Row],[category]]) + 1) - FIND("|", Table1[[#This Row],[category]]) - 1))</f>
        <v>Mobiles&amp;Accessories</v>
      </c>
      <c r="G100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1009" s="6">
        <v>1799</v>
      </c>
      <c r="I1009" s="6">
        <v>3999</v>
      </c>
      <c r="J1009" s="7">
        <v>0.55000000000000004</v>
      </c>
      <c r="K1009" s="7" t="str">
        <f>IF(Table1[[#This Row],[discount_percentage]]&gt;=50%, "YES", "NO")</f>
        <v>YES</v>
      </c>
      <c r="L1009" s="7" t="str">
        <f>IF(Table1[[#This Row],[discount_percentage]]&lt;20%, "&lt;20%", IF(Table1[[#This Row],[discount_percentage]]&lt;=40%, "20%-40%", IF(Table1[[#This Row],[discount_percentage]]&lt;=60%, "41%-60%", IF(Table1[[#This Row],[discount_percentage]]&lt;=80%, "61%-80%", "&gt;80%"))))</f>
        <v>41%-60%</v>
      </c>
      <c r="M1009" s="7" t="str">
        <f>IF(Table1[[#This Row],[discounted_price]]&lt;200, "&lt;200", IF(Table1[[#This Row],[discounted_price]]&lt;=500, "200-500", "&gt;500"))</f>
        <v>&gt;500</v>
      </c>
      <c r="N1009" s="5">
        <v>4.5999999999999996</v>
      </c>
      <c r="O1009" s="8">
        <v>245</v>
      </c>
      <c r="P1009" s="9" t="str">
        <f>IF(Table1[[#This Row],[rating_count]]&gt;1000, "More than 1000", "Fewer than 1000")</f>
        <v>Fewer than 1000</v>
      </c>
      <c r="Q1009" s="8">
        <f>IFERROR( VALUE(Table1[[#This Row],[rating]]) * VALUE((Table1[[#This Row],[rating_count]]/1000)), 0)</f>
        <v>1.127</v>
      </c>
      <c r="R1009" s="6">
        <f>IFERROR( VALUE(Table1[[#This Row],[actual_price]]) * VALUE(Table1[[#This Row],[rating_count]]), 0)</f>
        <v>979755</v>
      </c>
      <c r="S1009" s="5" t="s">
        <v>4703</v>
      </c>
      <c r="T1009" s="5" t="s">
        <v>4704</v>
      </c>
      <c r="U1009" s="5" t="s">
        <v>4705</v>
      </c>
      <c r="V1009" s="5" t="s">
        <v>4706</v>
      </c>
      <c r="W1009" s="5" t="s">
        <v>4707</v>
      </c>
      <c r="X1009" s="5" t="s">
        <v>4708</v>
      </c>
      <c r="Y1009" s="5" t="s">
        <v>8429</v>
      </c>
      <c r="Z1009" s="5" t="s">
        <v>8430</v>
      </c>
    </row>
    <row r="1010" spans="1:26" ht="15.75">
      <c r="A1010" s="5" t="s">
        <v>8431</v>
      </c>
      <c r="B1010" s="5" t="s">
        <v>8432</v>
      </c>
      <c r="C1010" s="5" t="str">
        <f>LEFT(Table1[[#This Row],[product_name]], 27)</f>
        <v>Canon E4570 All-in-One Wi-F</v>
      </c>
      <c r="D1010" s="5" t="s">
        <v>7703</v>
      </c>
      <c r="E1010" s="5" t="str">
        <f>TRIM(LEFT(Table1[[#This Row],[category]], FIND("|", Table1[[#This Row],[category]]) - 1))</f>
        <v>Computers&amp;Accessories</v>
      </c>
      <c r="F1010" s="5" t="str">
        <f>TRIM(MID(Table1[[#This Row],[category]], FIND("|", Table1[[#This Row],[category]]) + 1, FIND("|", Table1[[#This Row],[category]], FIND("|", Table1[[#This Row],[category]]) + 1) - FIND("|", Table1[[#This Row],[category]]) - 1))</f>
        <v>Printers,Inks&amp;Accessories</v>
      </c>
      <c r="G1010" s="5" t="str">
        <f>TRIM(MID(Table1[[#This Row],[category]], FIND("|", Table1[[#This Row],[category]], FIND("|", Table1[[#This Row],[category]]) + 1) + 1, FIND("|", Table1[[#This Row],[category]], FIND("|", Table1[[#This Row],[category]], FIND("|", Table1[[#This Row],[category]]) + 1) + 1) - FIND("|", Table1[[#This Row],[category]], FIND("|", Table1[[#This Row],[category]]) + 1) - 1))</f>
        <v>Printers</v>
      </c>
      <c r="H1010" s="6">
        <v>8349</v>
      </c>
      <c r="I1010" s="6">
        <v>9625</v>
      </c>
      <c r="J1010" s="7">
        <v>0.13</v>
      </c>
      <c r="K1010" s="7" t="str">
        <f>IF(Table1[[#This Row],[discount_percentage]]&gt;=50%, "YES", "NO")</f>
        <v>NO</v>
      </c>
      <c r="L1010" s="7" t="str">
        <f>IF(Table1[[#This Row],[discount_percentage]]&lt;20%, "&lt;20%", IF(Table1[[#This Row],[discount_percentage]]&lt;=40%, "20%-40%", IF(Table1[[#This Row],[discount_percentage]]&lt;=60%, "41%-60%", IF(Table1[[#This Row],[discount_percentage]]&lt;=80%, "61%-80%", "&gt;80%"))))</f>
        <v>&lt;20%</v>
      </c>
      <c r="M1010" s="7" t="str">
        <f>IF(Table1[[#This Row],[discounted_price]]&lt;200, "&lt;200", IF(Table1[[#This Row],[discounted_price]]&lt;=500, "200-500", "&gt;500"))</f>
        <v>&gt;500</v>
      </c>
      <c r="N1010" s="5">
        <v>3.8</v>
      </c>
      <c r="O1010" s="8">
        <v>3652</v>
      </c>
      <c r="P1010" s="9" t="str">
        <f>IF(Table1[[#This Row],[rating_count]]&gt;1000, "More than 1000", "Fewer than 1000")</f>
        <v>More than 1000</v>
      </c>
      <c r="Q1010" s="8">
        <f>IFERROR( VALUE(Table1[[#This Row],[rating]]) * VALUE((Table1[[#This Row],[rating_count]]/1000)), 0)</f>
        <v>13.877599999999999</v>
      </c>
      <c r="R1010" s="6">
        <f>IFERROR( VALUE(Table1[[#This Row],[actual_price]]) * VALUE(Table1[[#This Row],[rating_count]]), 0)</f>
        <v>35150500</v>
      </c>
      <c r="S1010" s="5" t="s">
        <v>8433</v>
      </c>
      <c r="T1010" s="5" t="s">
        <v>8434</v>
      </c>
      <c r="U1010" s="5" t="s">
        <v>8435</v>
      </c>
      <c r="V1010" s="5" t="s">
        <v>8436</v>
      </c>
      <c r="W1010" s="5" t="s">
        <v>8437</v>
      </c>
      <c r="X1010" s="5" t="s">
        <v>8438</v>
      </c>
      <c r="Y1010" s="5" t="s">
        <v>8439</v>
      </c>
      <c r="Z1010" s="5" t="s">
        <v>8440</v>
      </c>
    </row>
    <row r="1011" spans="1:26" ht="15.75">
      <c r="A1011" s="5" t="s">
        <v>8441</v>
      </c>
      <c r="B1011" s="5" t="s">
        <v>8442</v>
      </c>
      <c r="C1011" s="5" t="str">
        <f>LEFT(Table1[[#This Row],[product_name]], 27)</f>
        <v>Crucial P3 500GB PCIe 3.0 3</v>
      </c>
      <c r="D1011" s="5" t="s">
        <v>6733</v>
      </c>
      <c r="E1011" s="5" t="str">
        <f>TRIM(LEFT(Table1[[#This Row],[category]], FIND("|", Table1[[#This Row],[category]]) - 1))</f>
        <v>Computers&amp;Accessories</v>
      </c>
      <c r="F1011" s="5" t="str">
        <f>TRIM(MID(Table1[[#This Row],[category]], FIND("|", Table1[[#This Row],[category]]) + 1, FIND("|", Table1[[#This Row],[category]], FIND("|", Table1[[#This Row],[category]]) + 1) - FIND("|", Table1[[#This Row],[category]]) - 1))</f>
        <v>Components</v>
      </c>
      <c r="G1011" s="5" t="e">
        <f>TRIM(MID(Table1[[#This Row],[category]], FIND("|", Table1[[#This Row],[category]], FIND("|", Table1[[#This Row],[category]]) + 1) + 1, FIND("|", Table1[[#This Row],[category]], FIND("|", Table1[[#This Row],[category]], FIND("|", Table1[[#This Row],[category]]) + 1) + 1) - FIND("|", Table1[[#This Row],[category]], FIND("|", Table1[[#This Row],[category]]) + 1) - 1))</f>
        <v>#VALUE!</v>
      </c>
      <c r="H1011" s="6">
        <v>3307</v>
      </c>
      <c r="I1011" s="6">
        <v>6100</v>
      </c>
      <c r="J1011" s="7">
        <v>0.46</v>
      </c>
      <c r="K1011" s="7" t="str">
        <f>IF(Table1[[#This Row],[discount_percentage]]&gt;=50%, "YES", "NO")</f>
        <v>NO</v>
      </c>
      <c r="L1011" s="7" t="str">
        <f>IF(Table1[[#This Row],[discount_percentage]]&lt;20%, "&lt;20%", IF(Table1[[#This Row],[discount_percentage]]&lt;=40%, "20%-40%", IF(Table1[[#This Row],[discount_percentage]]&lt;=60%, "41%-60%", IF(Table1[[#This Row],[discount_percentage]]&lt;=80%, "61%-80%", "&gt;80%"))))</f>
        <v>41%-60%</v>
      </c>
      <c r="M1011" s="7" t="str">
        <f>IF(Table1[[#This Row],[discounted_price]]&lt;200, "&lt;200", IF(Table1[[#This Row],[discounted_price]]&lt;=500, "200-500", "&gt;500"))</f>
        <v>&gt;500</v>
      </c>
      <c r="N1011" s="5">
        <v>4.3</v>
      </c>
      <c r="O1011" s="8">
        <v>2515</v>
      </c>
      <c r="P1011" s="9" t="str">
        <f>IF(Table1[[#This Row],[rating_count]]&gt;1000, "More than 1000", "Fewer than 1000")</f>
        <v>More than 1000</v>
      </c>
      <c r="Q1011" s="8">
        <f>IFERROR( VALUE(Table1[[#This Row],[rating]]) * VALUE((Table1[[#This Row],[rating_count]]/1000)), 0)</f>
        <v>10.814500000000001</v>
      </c>
      <c r="R1011" s="6">
        <f>IFERROR( VALUE(Table1[[#This Row],[actual_price]]) * VALUE(Table1[[#This Row],[rating_count]]), 0)</f>
        <v>15341500</v>
      </c>
      <c r="S1011" s="5" t="s">
        <v>8443</v>
      </c>
      <c r="T1011" s="5" t="s">
        <v>8444</v>
      </c>
      <c r="U1011" s="5" t="s">
        <v>8445</v>
      </c>
      <c r="V1011" s="5" t="s">
        <v>8446</v>
      </c>
      <c r="W1011" s="5" t="s">
        <v>8447</v>
      </c>
      <c r="X1011" s="5" t="s">
        <v>8448</v>
      </c>
      <c r="Y1011" s="5" t="s">
        <v>8449</v>
      </c>
      <c r="Z1011" s="5" t="s">
        <v>8450</v>
      </c>
    </row>
    <row r="1012" spans="1:26" ht="15.75">
      <c r="A1012" s="5" t="s">
        <v>788</v>
      </c>
      <c r="B1012" s="5" t="s">
        <v>789</v>
      </c>
      <c r="C1012" s="5" t="str">
        <f>LEFT(Table1[[#This Row],[product_name]], 27)</f>
        <v>Wayona Usb Type C Fast Char</v>
      </c>
      <c r="D1012" s="5" t="s">
        <v>18</v>
      </c>
      <c r="E1012" s="5" t="str">
        <f>TRIM(LEFT(Table1[[#This Row],[category]], FIND("|", Table1[[#This Row],[category]]) - 1))</f>
        <v>Computers&amp;Accessories</v>
      </c>
      <c r="F1012" s="5" t="str">
        <f>TRIM(MID(Table1[[#This Row],[category]], FIND("|", Table1[[#This Row],[category]]) + 1, FIND("|", Table1[[#This Row],[category]], FIND("|", Table1[[#This Row],[category]]) + 1) - FIND("|", Table1[[#This Row],[category]]) - 1))</f>
        <v>Accessories&amp;Peripherals</v>
      </c>
      <c r="G1012"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12" s="5">
        <v>325</v>
      </c>
      <c r="I1012" s="6">
        <v>1299</v>
      </c>
      <c r="J1012" s="7">
        <v>0.75</v>
      </c>
      <c r="K1012" s="7" t="str">
        <f>IF(Table1[[#This Row],[discount_percentage]]&gt;=50%, "YES", "NO")</f>
        <v>YES</v>
      </c>
      <c r="L1012" s="7" t="str">
        <f>IF(Table1[[#This Row],[discount_percentage]]&lt;20%, "&lt;20%", IF(Table1[[#This Row],[discount_percentage]]&lt;=40%, "20%-40%", IF(Table1[[#This Row],[discount_percentage]]&lt;=60%, "41%-60%", IF(Table1[[#This Row],[discount_percentage]]&lt;=80%, "61%-80%", "&gt;80%"))))</f>
        <v>61%-80%</v>
      </c>
      <c r="M1012" s="7" t="str">
        <f>IF(Table1[[#This Row],[discounted_price]]&lt;200, "&lt;200", IF(Table1[[#This Row],[discounted_price]]&lt;=500, "200-500", "&gt;500"))</f>
        <v>200-500</v>
      </c>
      <c r="N1012" s="5">
        <v>4.2</v>
      </c>
      <c r="O1012" s="8">
        <v>10576</v>
      </c>
      <c r="P1012" s="9" t="str">
        <f>IF(Table1[[#This Row],[rating_count]]&gt;1000, "More than 1000", "Fewer than 1000")</f>
        <v>More than 1000</v>
      </c>
      <c r="Q1012" s="8">
        <f>IFERROR( VALUE(Table1[[#This Row],[rating]]) * VALUE((Table1[[#This Row],[rating_count]]/1000)), 0)</f>
        <v>44.419200000000004</v>
      </c>
      <c r="R1012" s="6">
        <f>IFERROR( VALUE(Table1[[#This Row],[actual_price]]) * VALUE(Table1[[#This Row],[rating_count]]), 0)</f>
        <v>13738224</v>
      </c>
      <c r="S1012" s="5" t="s">
        <v>790</v>
      </c>
      <c r="T1012" s="5" t="s">
        <v>791</v>
      </c>
      <c r="U1012" s="5" t="s">
        <v>792</v>
      </c>
      <c r="V1012" s="5" t="s">
        <v>793</v>
      </c>
      <c r="W1012" s="5" t="s">
        <v>794</v>
      </c>
      <c r="X1012" s="5" t="s">
        <v>795</v>
      </c>
      <c r="Y1012" s="5" t="s">
        <v>8451</v>
      </c>
      <c r="Z1012" s="5" t="s">
        <v>8452</v>
      </c>
    </row>
    <row r="1013" spans="1:26" ht="15.75">
      <c r="A1013" s="5" t="s">
        <v>8453</v>
      </c>
      <c r="B1013" s="5" t="s">
        <v>8454</v>
      </c>
      <c r="C1013" s="5" t="str">
        <f>LEFT(Table1[[#This Row],[product_name]], 27)</f>
        <v>HP v222w 64GB USB 2.0 Pen D</v>
      </c>
      <c r="D1013" s="5" t="s">
        <v>4834</v>
      </c>
      <c r="E1013" s="5" t="str">
        <f>TRIM(LEFT(Table1[[#This Row],[category]], FIND("|", Table1[[#This Row],[category]]) - 1))</f>
        <v>Computers&amp;Accessories</v>
      </c>
      <c r="F1013" s="5" t="str">
        <f>TRIM(MID(Table1[[#This Row],[category]], FIND("|", Table1[[#This Row],[category]]) + 1, FIND("|", Table1[[#This Row],[category]], FIND("|", Table1[[#This Row],[category]]) + 1) - FIND("|", Table1[[#This Row],[category]]) - 1))</f>
        <v>ExternalDevices&amp;DataStorage</v>
      </c>
      <c r="G1013" s="5" t="e">
        <f>TRIM(MID(Table1[[#This Row],[category]], FIND("|", Table1[[#This Row],[category]], FIND("|", Table1[[#This Row],[category]]) + 1) + 1, FIND("|", Table1[[#This Row],[category]], FIND("|", Table1[[#This Row],[category]], FIND("|", Table1[[#This Row],[category]]) + 1) + 1) - FIND("|", Table1[[#This Row],[category]], FIND("|", Table1[[#This Row],[category]]) + 1) - 1))</f>
        <v>#VALUE!</v>
      </c>
      <c r="H1013" s="5">
        <v>449</v>
      </c>
      <c r="I1013" s="6">
        <v>1300</v>
      </c>
      <c r="J1013" s="7">
        <v>0.65</v>
      </c>
      <c r="K1013" s="7" t="str">
        <f>IF(Table1[[#This Row],[discount_percentage]]&gt;=50%, "YES", "NO")</f>
        <v>YES</v>
      </c>
      <c r="L1013" s="7" t="str">
        <f>IF(Table1[[#This Row],[discount_percentage]]&lt;20%, "&lt;20%", IF(Table1[[#This Row],[discount_percentage]]&lt;=40%, "20%-40%", IF(Table1[[#This Row],[discount_percentage]]&lt;=60%, "41%-60%", IF(Table1[[#This Row],[discount_percentage]]&lt;=80%, "61%-80%", "&gt;80%"))))</f>
        <v>61%-80%</v>
      </c>
      <c r="M1013" s="7" t="str">
        <f>IF(Table1[[#This Row],[discounted_price]]&lt;200, "&lt;200", IF(Table1[[#This Row],[discounted_price]]&lt;=500, "200-500", "&gt;500"))</f>
        <v>200-500</v>
      </c>
      <c r="N1013" s="5">
        <v>4.2</v>
      </c>
      <c r="O1013" s="8">
        <v>4959</v>
      </c>
      <c r="P1013" s="9" t="str">
        <f>IF(Table1[[#This Row],[rating_count]]&gt;1000, "More than 1000", "Fewer than 1000")</f>
        <v>More than 1000</v>
      </c>
      <c r="Q1013" s="8">
        <f>IFERROR( VALUE(Table1[[#This Row],[rating]]) * VALUE((Table1[[#This Row],[rating_count]]/1000)), 0)</f>
        <v>20.8278</v>
      </c>
      <c r="R1013" s="6">
        <f>IFERROR( VALUE(Table1[[#This Row],[actual_price]]) * VALUE(Table1[[#This Row],[rating_count]]), 0)</f>
        <v>6446700</v>
      </c>
      <c r="S1013" s="5" t="s">
        <v>8455</v>
      </c>
      <c r="T1013" s="5" t="s">
        <v>8456</v>
      </c>
      <c r="U1013" s="5" t="s">
        <v>8457</v>
      </c>
      <c r="V1013" s="5" t="s">
        <v>8458</v>
      </c>
      <c r="W1013" s="5" t="s">
        <v>8459</v>
      </c>
      <c r="X1013" s="5" t="s">
        <v>8460</v>
      </c>
      <c r="Y1013" s="5" t="s">
        <v>8461</v>
      </c>
      <c r="Z1013" s="5" t="s">
        <v>8462</v>
      </c>
    </row>
    <row r="1014" spans="1:26" ht="15.75">
      <c r="A1014" s="5" t="s">
        <v>8463</v>
      </c>
      <c r="B1014" s="5" t="s">
        <v>8464</v>
      </c>
      <c r="C1014" s="5" t="str">
        <f>LEFT(Table1[[#This Row],[product_name]], 27)</f>
        <v>Duracell Ultra Alkaline D B</v>
      </c>
      <c r="D1014" s="5" t="s">
        <v>5047</v>
      </c>
      <c r="E1014" s="5" t="str">
        <f>TRIM(LEFT(Table1[[#This Row],[category]], FIND("|", Table1[[#This Row],[category]]) - 1))</f>
        <v>Electronics</v>
      </c>
      <c r="F1014" s="5" t="str">
        <f>TRIM(MID(Table1[[#This Row],[category]], FIND("|", Table1[[#This Row],[category]]) + 1, FIND("|", Table1[[#This Row],[category]], FIND("|", Table1[[#This Row],[category]]) + 1) - FIND("|", Table1[[#This Row],[category]]) - 1))</f>
        <v>GeneralPurposeBatteries&amp;BatteryChargers</v>
      </c>
      <c r="G1014" s="5" t="e">
        <f>TRIM(MID(Table1[[#This Row],[category]], FIND("|", Table1[[#This Row],[category]], FIND("|", Table1[[#This Row],[category]]) + 1) + 1, FIND("|", Table1[[#This Row],[category]], FIND("|", Table1[[#This Row],[category]], FIND("|", Table1[[#This Row],[category]]) + 1) + 1) - FIND("|", Table1[[#This Row],[category]], FIND("|", Table1[[#This Row],[category]]) + 1) - 1))</f>
        <v>#VALUE!</v>
      </c>
      <c r="H1014" s="5">
        <v>380</v>
      </c>
      <c r="I1014" s="6">
        <v>400</v>
      </c>
      <c r="J1014" s="7">
        <v>0.05</v>
      </c>
      <c r="K1014" s="7" t="str">
        <f>IF(Table1[[#This Row],[discount_percentage]]&gt;=50%, "YES", "NO")</f>
        <v>NO</v>
      </c>
      <c r="L1014" s="7" t="str">
        <f>IF(Table1[[#This Row],[discount_percentage]]&lt;20%, "&lt;20%", IF(Table1[[#This Row],[discount_percentage]]&lt;=40%, "20%-40%", IF(Table1[[#This Row],[discount_percentage]]&lt;=60%, "41%-60%", IF(Table1[[#This Row],[discount_percentage]]&lt;=80%, "61%-80%", "&gt;80%"))))</f>
        <v>&lt;20%</v>
      </c>
      <c r="M1014" s="7" t="str">
        <f>IF(Table1[[#This Row],[discounted_price]]&lt;200, "&lt;200", IF(Table1[[#This Row],[discounted_price]]&lt;=500, "200-500", "&gt;500"))</f>
        <v>200-500</v>
      </c>
      <c r="N1014" s="5">
        <v>4.4000000000000004</v>
      </c>
      <c r="O1014" s="8">
        <v>2111</v>
      </c>
      <c r="P1014" s="9" t="str">
        <f>IF(Table1[[#This Row],[rating_count]]&gt;1000, "More than 1000", "Fewer than 1000")</f>
        <v>More than 1000</v>
      </c>
      <c r="Q1014" s="8">
        <f>IFERROR( VALUE(Table1[[#This Row],[rating]]) * VALUE((Table1[[#This Row],[rating_count]]/1000)), 0)</f>
        <v>9.2884000000000011</v>
      </c>
      <c r="R1014" s="6">
        <f>IFERROR( VALUE(Table1[[#This Row],[actual_price]]) * VALUE(Table1[[#This Row],[rating_count]]), 0)</f>
        <v>844400</v>
      </c>
      <c r="S1014" s="5" t="s">
        <v>8465</v>
      </c>
      <c r="T1014" s="5" t="s">
        <v>8466</v>
      </c>
      <c r="U1014" s="5" t="s">
        <v>8467</v>
      </c>
      <c r="V1014" s="5" t="s">
        <v>8468</v>
      </c>
      <c r="W1014" s="5" t="s">
        <v>8469</v>
      </c>
      <c r="X1014" s="5" t="s">
        <v>8470</v>
      </c>
      <c r="Y1014" s="5" t="s">
        <v>8471</v>
      </c>
      <c r="Z1014" s="5" t="s">
        <v>8472</v>
      </c>
    </row>
    <row r="1015" spans="1:26" ht="15.75">
      <c r="A1015" s="5" t="s">
        <v>8473</v>
      </c>
      <c r="B1015" s="5" t="s">
        <v>8474</v>
      </c>
      <c r="C1015" s="5" t="str">
        <f>LEFT(Table1[[#This Row],[product_name]], 27)</f>
        <v>BESTOR¬Æ LCD Writing Tablet</v>
      </c>
      <c r="D1015" s="5" t="s">
        <v>4856</v>
      </c>
      <c r="E1015" s="5" t="str">
        <f>TRIM(LEFT(Table1[[#This Row],[category]], FIND("|", Table1[[#This Row],[category]]) - 1))</f>
        <v>Computers&amp;Accessories</v>
      </c>
      <c r="F1015" s="5" t="str">
        <f>TRIM(MID(Table1[[#This Row],[category]], FIND("|", Table1[[#This Row],[category]]) + 1, FIND("|", Table1[[#This Row],[category]], FIND("|", Table1[[#This Row],[category]]) + 1) - FIND("|", Table1[[#This Row],[category]]) - 1))</f>
        <v>Accessories&amp;Peripherals</v>
      </c>
      <c r="G1015" s="5"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1015" s="5">
        <v>499</v>
      </c>
      <c r="I1015" s="6">
        <v>1399</v>
      </c>
      <c r="J1015" s="7">
        <v>0.64</v>
      </c>
      <c r="K1015" s="7" t="str">
        <f>IF(Table1[[#This Row],[discount_percentage]]&gt;=50%, "YES", "NO")</f>
        <v>YES</v>
      </c>
      <c r="L1015" s="7" t="str">
        <f>IF(Table1[[#This Row],[discount_percentage]]&lt;20%, "&lt;20%", IF(Table1[[#This Row],[discount_percentage]]&lt;=40%, "20%-40%", IF(Table1[[#This Row],[discount_percentage]]&lt;=60%, "41%-60%", IF(Table1[[#This Row],[discount_percentage]]&lt;=80%, "61%-80%", "&gt;80%"))))</f>
        <v>61%-80%</v>
      </c>
      <c r="M1015" s="7" t="str">
        <f>IF(Table1[[#This Row],[discounted_price]]&lt;200, "&lt;200", IF(Table1[[#This Row],[discounted_price]]&lt;=500, "200-500", "&gt;500"))</f>
        <v>200-500</v>
      </c>
      <c r="N1015" s="5">
        <v>3.9</v>
      </c>
      <c r="O1015" s="8">
        <v>1462</v>
      </c>
      <c r="P1015" s="9" t="str">
        <f>IF(Table1[[#This Row],[rating_count]]&gt;1000, "More than 1000", "Fewer than 1000")</f>
        <v>More than 1000</v>
      </c>
      <c r="Q1015" s="8">
        <f>IFERROR( VALUE(Table1[[#This Row],[rating]]) * VALUE((Table1[[#This Row],[rating_count]]/1000)), 0)</f>
        <v>5.7017999999999995</v>
      </c>
      <c r="R1015" s="6">
        <f>IFERROR( VALUE(Table1[[#This Row],[actual_price]]) * VALUE(Table1[[#This Row],[rating_count]]), 0)</f>
        <v>2045338</v>
      </c>
      <c r="S1015" s="5" t="s">
        <v>8475</v>
      </c>
      <c r="T1015" s="5" t="s">
        <v>8476</v>
      </c>
      <c r="U1015" s="5" t="s">
        <v>8477</v>
      </c>
      <c r="V1015" s="5" t="s">
        <v>8478</v>
      </c>
      <c r="W1015" s="5" t="s">
        <v>8479</v>
      </c>
      <c r="X1015" s="5" t="s">
        <v>8480</v>
      </c>
      <c r="Y1015" s="5" t="s">
        <v>8481</v>
      </c>
      <c r="Z1015" s="5" t="s">
        <v>8482</v>
      </c>
    </row>
    <row r="1016" spans="1:26" ht="15.75">
      <c r="A1016" s="5" t="s">
        <v>8483</v>
      </c>
      <c r="B1016" s="5" t="s">
        <v>8484</v>
      </c>
      <c r="C1016" s="5" t="str">
        <f>LEFT(Table1[[#This Row],[product_name]], 27)</f>
        <v>Lenovo IdeaPad 3 11th Gen I</v>
      </c>
      <c r="D1016" s="5" t="s">
        <v>8485</v>
      </c>
      <c r="E1016" s="5" t="str">
        <f>TRIM(LEFT(Table1[[#This Row],[category]], FIND("|", Table1[[#This Row],[category]]) - 1))</f>
        <v>Computers&amp;Accessories</v>
      </c>
      <c r="F1016" s="5" t="str">
        <f>TRIM(MID(Table1[[#This Row],[category]], FIND("|", Table1[[#This Row],[category]]) + 1, FIND("|", Table1[[#This Row],[category]], FIND("|", Table1[[#This Row],[category]]) + 1) - FIND("|", Table1[[#This Row],[category]]) - 1))</f>
        <v>Laptops</v>
      </c>
      <c r="G1016" s="5" t="e">
        <f>TRIM(MID(Table1[[#This Row],[category]], FIND("|", Table1[[#This Row],[category]], FIND("|", Table1[[#This Row],[category]]) + 1) + 1, FIND("|", Table1[[#This Row],[category]], FIND("|", Table1[[#This Row],[category]], FIND("|", Table1[[#This Row],[category]]) + 1) + 1) - FIND("|", Table1[[#This Row],[category]], FIND("|", Table1[[#This Row],[category]]) + 1) - 1))</f>
        <v>#VALUE!</v>
      </c>
      <c r="H1016" s="6">
        <v>37247</v>
      </c>
      <c r="I1016" s="6">
        <v>59890</v>
      </c>
      <c r="J1016" s="7">
        <v>0.38</v>
      </c>
      <c r="K1016" s="7" t="str">
        <f>IF(Table1[[#This Row],[discount_percentage]]&gt;=50%, "YES", "NO")</f>
        <v>NO</v>
      </c>
      <c r="L1016" s="7" t="str">
        <f>IF(Table1[[#This Row],[discount_percentage]]&lt;20%, "&lt;20%", IF(Table1[[#This Row],[discount_percentage]]&lt;=40%, "20%-40%", IF(Table1[[#This Row],[discount_percentage]]&lt;=60%, "41%-60%", IF(Table1[[#This Row],[discount_percentage]]&lt;=80%, "61%-80%", "&gt;80%"))))</f>
        <v>20%-40%</v>
      </c>
      <c r="M1016" s="7" t="str">
        <f>IF(Table1[[#This Row],[discounted_price]]&lt;200, "&lt;200", IF(Table1[[#This Row],[discounted_price]]&lt;=500, "200-500", "&gt;500"))</f>
        <v>&gt;500</v>
      </c>
      <c r="N1016" s="5">
        <v>4</v>
      </c>
      <c r="O1016" s="8">
        <v>323</v>
      </c>
      <c r="P1016" s="9" t="str">
        <f>IF(Table1[[#This Row],[rating_count]]&gt;1000, "More than 1000", "Fewer than 1000")</f>
        <v>Fewer than 1000</v>
      </c>
      <c r="Q1016" s="8">
        <f>IFERROR( VALUE(Table1[[#This Row],[rating]]) * VALUE((Table1[[#This Row],[rating_count]]/1000)), 0)</f>
        <v>1.292</v>
      </c>
      <c r="R1016" s="6">
        <f>IFERROR( VALUE(Table1[[#This Row],[actual_price]]) * VALUE(Table1[[#This Row],[rating_count]]), 0)</f>
        <v>19344470</v>
      </c>
      <c r="S1016" s="5" t="s">
        <v>8486</v>
      </c>
      <c r="T1016" s="5" t="s">
        <v>8487</v>
      </c>
      <c r="U1016" s="5" t="s">
        <v>8488</v>
      </c>
      <c r="V1016" s="5" t="s">
        <v>8489</v>
      </c>
      <c r="W1016" s="5" t="s">
        <v>8490</v>
      </c>
      <c r="X1016" s="5" t="s">
        <v>8491</v>
      </c>
      <c r="Y1016" s="5" t="s">
        <v>8492</v>
      </c>
      <c r="Z1016" s="5" t="s">
        <v>8493</v>
      </c>
    </row>
    <row r="1017" spans="1:26" ht="15.75">
      <c r="A1017" s="5" t="s">
        <v>8494</v>
      </c>
      <c r="B1017" s="5" t="s">
        <v>8495</v>
      </c>
      <c r="C1017" s="5" t="str">
        <f>LEFT(Table1[[#This Row],[product_name]], 27)</f>
        <v>boAt BassHeads 900 On-Ear W</v>
      </c>
      <c r="D1017" s="5" t="s">
        <v>4425</v>
      </c>
      <c r="E1017" s="5" t="str">
        <f>TRIM(LEFT(Table1[[#This Row],[category]], FIND("|", Table1[[#This Row],[category]]) - 1))</f>
        <v>Electronics</v>
      </c>
      <c r="F1017" s="5" t="str">
        <f>TRIM(MID(Table1[[#This Row],[category]], FIND("|", Table1[[#This Row],[category]]) + 1, FIND("|", Table1[[#This Row],[category]], FIND("|", Table1[[#This Row],[category]]) + 1) - FIND("|", Table1[[#This Row],[category]]) - 1))</f>
        <v>Headphones,Earbuds&amp;Accessories</v>
      </c>
      <c r="G1017" s="5" t="str">
        <f>TRIM(MID(Table1[[#This Row],[category]], FIND("|", Table1[[#This Row],[category]], FIND("|", Table1[[#This Row],[category]]) + 1) + 1, FIND("|", Table1[[#This Row],[category]], FIND("|", Table1[[#This Row],[category]], FIND("|", Table1[[#This Row],[category]]) + 1) + 1) - FIND("|", Table1[[#This Row],[category]], FIND("|", Table1[[#This Row],[category]]) + 1) - 1))</f>
        <v>Headphones</v>
      </c>
      <c r="H1017" s="5">
        <v>849</v>
      </c>
      <c r="I1017" s="6">
        <v>2490</v>
      </c>
      <c r="J1017" s="7">
        <v>0.66</v>
      </c>
      <c r="K1017" s="7" t="str">
        <f>IF(Table1[[#This Row],[discount_percentage]]&gt;=50%, "YES", "NO")</f>
        <v>YES</v>
      </c>
      <c r="L1017" s="7" t="str">
        <f>IF(Table1[[#This Row],[discount_percentage]]&lt;20%, "&lt;20%", IF(Table1[[#This Row],[discount_percentage]]&lt;=40%, "20%-40%", IF(Table1[[#This Row],[discount_percentage]]&lt;=60%, "41%-60%", IF(Table1[[#This Row],[discount_percentage]]&lt;=80%, "61%-80%", "&gt;80%"))))</f>
        <v>61%-80%</v>
      </c>
      <c r="M1017" s="7" t="str">
        <f>IF(Table1[[#This Row],[discounted_price]]&lt;200, "&lt;200", IF(Table1[[#This Row],[discounted_price]]&lt;=500, "200-500", "&gt;500"))</f>
        <v>&gt;500</v>
      </c>
      <c r="N1017" s="5">
        <v>4.2</v>
      </c>
      <c r="O1017" s="8">
        <v>91188</v>
      </c>
      <c r="P1017" s="9" t="str">
        <f>IF(Table1[[#This Row],[rating_count]]&gt;1000, "More than 1000", "Fewer than 1000")</f>
        <v>More than 1000</v>
      </c>
      <c r="Q1017" s="8">
        <f>IFERROR( VALUE(Table1[[#This Row],[rating]]) * VALUE((Table1[[#This Row],[rating_count]]/1000)), 0)</f>
        <v>382.98960000000005</v>
      </c>
      <c r="R1017" s="6">
        <f>IFERROR( VALUE(Table1[[#This Row],[actual_price]]) * VALUE(Table1[[#This Row],[rating_count]]), 0)</f>
        <v>227058120</v>
      </c>
      <c r="S1017" s="5" t="s">
        <v>8496</v>
      </c>
      <c r="T1017" s="5" t="s">
        <v>8497</v>
      </c>
      <c r="U1017" s="5" t="s">
        <v>8498</v>
      </c>
      <c r="V1017" s="5" t="s">
        <v>8499</v>
      </c>
      <c r="W1017" s="5" t="s">
        <v>8500</v>
      </c>
      <c r="X1017" s="5" t="s">
        <v>8501</v>
      </c>
      <c r="Y1017" s="5" t="s">
        <v>8502</v>
      </c>
      <c r="Z1017" s="5" t="s">
        <v>8503</v>
      </c>
    </row>
    <row r="1018" spans="1:26" ht="15.75">
      <c r="A1018" s="5" t="s">
        <v>8504</v>
      </c>
      <c r="B1018" s="5" t="s">
        <v>8505</v>
      </c>
      <c r="C1018" s="5" t="str">
        <f>LEFT(Table1[[#This Row],[product_name]], 27)</f>
        <v>Zebronics Astra 10 Portable</v>
      </c>
      <c r="D1018" s="5" t="s">
        <v>6189</v>
      </c>
      <c r="E1018" s="5" t="str">
        <f>TRIM(LEFT(Table1[[#This Row],[category]], FIND("|", Table1[[#This Row],[category]]) - 1))</f>
        <v>Electronics</v>
      </c>
      <c r="F1018" s="5" t="str">
        <f>TRIM(MID(Table1[[#This Row],[category]], FIND("|", Table1[[#This Row],[category]]) + 1, FIND("|", Table1[[#This Row],[category]], FIND("|", Table1[[#This Row],[category]]) + 1) - FIND("|", Table1[[#This Row],[category]]) - 1))</f>
        <v>HomeAudio</v>
      </c>
      <c r="G1018" s="5" t="str">
        <f>TRIM(MID(Table1[[#This Row],[category]], FIND("|", Table1[[#This Row],[category]], FIND("|", Table1[[#This Row],[category]]) + 1) + 1, FIND("|", Table1[[#This Row],[category]], FIND("|", Table1[[#This Row],[category]], FIND("|", Table1[[#This Row],[category]]) + 1) + 1) - FIND("|", Table1[[#This Row],[category]], FIND("|", Table1[[#This Row],[category]]) + 1) - 1))</f>
        <v>Speakers</v>
      </c>
      <c r="H1018" s="5">
        <v>799</v>
      </c>
      <c r="I1018" s="6">
        <v>1999</v>
      </c>
      <c r="J1018" s="7">
        <v>0.6</v>
      </c>
      <c r="K1018" s="7" t="str">
        <f>IF(Table1[[#This Row],[discount_percentage]]&gt;=50%, "YES", "NO")</f>
        <v>YES</v>
      </c>
      <c r="L1018" s="7" t="str">
        <f>IF(Table1[[#This Row],[discount_percentage]]&lt;20%, "&lt;20%", IF(Table1[[#This Row],[discount_percentage]]&lt;=40%, "20%-40%", IF(Table1[[#This Row],[discount_percentage]]&lt;=60%, "41%-60%", IF(Table1[[#This Row],[discount_percentage]]&lt;=80%, "61%-80%", "&gt;80%"))))</f>
        <v>41%-60%</v>
      </c>
      <c r="M1018" s="7" t="str">
        <f>IF(Table1[[#This Row],[discounted_price]]&lt;200, "&lt;200", IF(Table1[[#This Row],[discounted_price]]&lt;=500, "200-500", "&gt;500"))</f>
        <v>&gt;500</v>
      </c>
      <c r="N1018" s="5">
        <v>3.7</v>
      </c>
      <c r="O1018" s="8">
        <v>418</v>
      </c>
      <c r="P1018" s="9" t="str">
        <f>IF(Table1[[#This Row],[rating_count]]&gt;1000, "More than 1000", "Fewer than 1000")</f>
        <v>Fewer than 1000</v>
      </c>
      <c r="Q1018" s="8">
        <f>IFERROR( VALUE(Table1[[#This Row],[rating]]) * VALUE((Table1[[#This Row],[rating_count]]/1000)), 0)</f>
        <v>1.5466</v>
      </c>
      <c r="R1018" s="6">
        <f>IFERROR( VALUE(Table1[[#This Row],[actual_price]]) * VALUE(Table1[[#This Row],[rating_count]]), 0)</f>
        <v>835582</v>
      </c>
      <c r="S1018" s="5" t="s">
        <v>8506</v>
      </c>
      <c r="T1018" s="5" t="s">
        <v>8507</v>
      </c>
      <c r="U1018" s="5" t="s">
        <v>8508</v>
      </c>
      <c r="V1018" s="5" t="s">
        <v>8509</v>
      </c>
      <c r="W1018" s="5" t="s">
        <v>8510</v>
      </c>
      <c r="X1018" s="5" t="s">
        <v>8511</v>
      </c>
      <c r="Y1018" s="5" t="s">
        <v>8512</v>
      </c>
      <c r="Z1018" s="5" t="s">
        <v>8513</v>
      </c>
    </row>
    <row r="1019" spans="1:26" ht="15.75">
      <c r="A1019" s="5" t="s">
        <v>4804</v>
      </c>
      <c r="B1019" s="5" t="s">
        <v>4805</v>
      </c>
      <c r="C1019" s="5" t="str">
        <f>LEFT(Table1[[#This Row],[product_name]], 27)</f>
        <v>KINGONE Wireless Charging P</v>
      </c>
      <c r="D1019" s="5" t="s">
        <v>3867</v>
      </c>
      <c r="E1019" s="5" t="str">
        <f>TRIM(LEFT(Table1[[#This Row],[category]], FIND("|", Table1[[#This Row],[category]]) - 1))</f>
        <v>Electronics</v>
      </c>
      <c r="F1019" s="5" t="str">
        <f>TRIM(MID(Table1[[#This Row],[category]], FIND("|", Table1[[#This Row],[category]]) + 1, FIND("|", Table1[[#This Row],[category]], FIND("|", Table1[[#This Row],[category]]) + 1) - FIND("|", Table1[[#This Row],[category]]) - 1))</f>
        <v>Mobiles&amp;Accessories</v>
      </c>
      <c r="G1019" s="5" t="str">
        <f>TRIM(MID(Table1[[#This Row],[category]], FIND("|", Table1[[#This Row],[category]], FIND("|", Table1[[#This Row],[category]]) + 1) + 1, FIND("|", Table1[[#This Row],[category]], FIND("|", Table1[[#This Row],[category]], FIND("|", Table1[[#This Row],[category]]) + 1) + 1) - FIND("|", Table1[[#This Row],[category]], FIND("|", Table1[[#This Row],[category]]) + 1) - 1))</f>
        <v>MobileAccessories</v>
      </c>
      <c r="H1019" s="6">
        <v>2599</v>
      </c>
      <c r="I1019" s="6">
        <v>6999</v>
      </c>
      <c r="J1019" s="7">
        <v>0.63</v>
      </c>
      <c r="K1019" s="7" t="str">
        <f>IF(Table1[[#This Row],[discount_percentage]]&gt;=50%, "YES", "NO")</f>
        <v>YES</v>
      </c>
      <c r="L1019" s="7" t="str">
        <f>IF(Table1[[#This Row],[discount_percentage]]&lt;20%, "&lt;20%", IF(Table1[[#This Row],[discount_percentage]]&lt;=40%, "20%-40%", IF(Table1[[#This Row],[discount_percentage]]&lt;=60%, "41%-60%", IF(Table1[[#This Row],[discount_percentage]]&lt;=80%, "61%-80%", "&gt;80%"))))</f>
        <v>61%-80%</v>
      </c>
      <c r="M1019" s="7" t="str">
        <f>IF(Table1[[#This Row],[discounted_price]]&lt;200, "&lt;200", IF(Table1[[#This Row],[discounted_price]]&lt;=500, "200-500", "&gt;500"))</f>
        <v>&gt;500</v>
      </c>
      <c r="N1019" s="5">
        <v>4.5</v>
      </c>
      <c r="O1019" s="8">
        <v>1526</v>
      </c>
      <c r="P1019" s="9" t="str">
        <f>IF(Table1[[#This Row],[rating_count]]&gt;1000, "More than 1000", "Fewer than 1000")</f>
        <v>More than 1000</v>
      </c>
      <c r="Q1019" s="8">
        <f>IFERROR( VALUE(Table1[[#This Row],[rating]]) * VALUE((Table1[[#This Row],[rating_count]]/1000)), 0)</f>
        <v>6.867</v>
      </c>
      <c r="R1019" s="6">
        <f>IFERROR( VALUE(Table1[[#This Row],[actual_price]]) * VALUE(Table1[[#This Row],[rating_count]]), 0)</f>
        <v>10680474</v>
      </c>
      <c r="S1019" s="5" t="s">
        <v>4806</v>
      </c>
      <c r="T1019" s="5" t="s">
        <v>4807</v>
      </c>
      <c r="U1019" s="5" t="s">
        <v>4808</v>
      </c>
      <c r="V1019" s="5" t="s">
        <v>4809</v>
      </c>
      <c r="W1019" s="5" t="s">
        <v>4810</v>
      </c>
      <c r="X1019" s="5" t="s">
        <v>4811</v>
      </c>
      <c r="Y1019" s="5" t="s">
        <v>8514</v>
      </c>
      <c r="Z1019" s="5" t="s">
        <v>8515</v>
      </c>
    </row>
    <row r="1020" spans="1:26" ht="15.75">
      <c r="A1020" s="5" t="s">
        <v>813</v>
      </c>
      <c r="B1020" s="5" t="s">
        <v>814</v>
      </c>
      <c r="C1020" s="5" t="str">
        <f>LEFT(Table1[[#This Row],[product_name]], 27)</f>
        <v xml:space="preserve">Lapster 65W compatible for </v>
      </c>
      <c r="D1020" s="5" t="s">
        <v>18</v>
      </c>
      <c r="E1020" s="5" t="str">
        <f>TRIM(LEFT(Table1[[#This Row],[category]], FIND("|", Table1[[#This Row],[category]]) - 1))</f>
        <v>Computers&amp;Accessories</v>
      </c>
      <c r="F1020" s="5" t="str">
        <f>TRIM(MID(Table1[[#This Row],[category]], FIND("|", Table1[[#This Row],[category]]) + 1, FIND("|", Table1[[#This Row],[category]], FIND("|", Table1[[#This Row],[category]]) + 1) - FIND("|", Table1[[#This Row],[category]]) - 1))</f>
        <v>Accessories&amp;Peripherals</v>
      </c>
      <c r="G1020" s="5"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20" s="5">
        <v>199</v>
      </c>
      <c r="I1020" s="6">
        <v>999</v>
      </c>
      <c r="J1020" s="7">
        <v>0.8</v>
      </c>
      <c r="K1020" s="7" t="str">
        <f>IF(Table1[[#This Row],[discount_percentage]]&gt;=50%, "YES", "NO")</f>
        <v>YES</v>
      </c>
      <c r="L1020" s="7" t="str">
        <f>IF(Table1[[#This Row],[discount_percentage]]&lt;20%, "&lt;20%", IF(Table1[[#This Row],[discount_percentage]]&lt;=40%, "20%-40%", IF(Table1[[#This Row],[discount_percentage]]&lt;=60%, "41%-60%", IF(Table1[[#This Row],[discount_percentage]]&lt;=80%, "61%-80%", "&gt;80%"))))</f>
        <v>61%-80%</v>
      </c>
      <c r="M1020" s="7" t="str">
        <f>IF(Table1[[#This Row],[discounted_price]]&lt;200, "&lt;200", IF(Table1[[#This Row],[discounted_price]]&lt;=500, "200-500", "&gt;500"))</f>
        <v>&lt;200</v>
      </c>
      <c r="N1020" s="5">
        <v>4.5</v>
      </c>
      <c r="O1020" s="8">
        <v>127</v>
      </c>
      <c r="P1020" s="9" t="str">
        <f>IF(Table1[[#This Row],[rating_count]]&gt;1000, "More than 1000", "Fewer than 1000")</f>
        <v>Fewer than 1000</v>
      </c>
      <c r="Q1020" s="8">
        <f>IFERROR( VALUE(Table1[[#This Row],[rating]]) * VALUE((Table1[[#This Row],[rating_count]]/1000)), 0)</f>
        <v>0.57150000000000001</v>
      </c>
      <c r="R1020" s="6">
        <f>IFERROR( VALUE(Table1[[#This Row],[actual_price]]) * VALUE(Table1[[#This Row],[rating_count]]), 0)</f>
        <v>126873</v>
      </c>
      <c r="S1020" s="5" t="s">
        <v>815</v>
      </c>
      <c r="T1020" s="5" t="s">
        <v>816</v>
      </c>
      <c r="U1020" s="5" t="s">
        <v>817</v>
      </c>
      <c r="V1020" s="5" t="s">
        <v>818</v>
      </c>
      <c r="W1020" s="5" t="s">
        <v>819</v>
      </c>
      <c r="X1020" s="5" t="s">
        <v>820</v>
      </c>
      <c r="Y1020" s="5" t="s">
        <v>821</v>
      </c>
      <c r="Z1020" s="5" t="s">
        <v>8516</v>
      </c>
    </row>
    <row r="1021" spans="1:26" ht="15.75">
      <c r="A1021" s="5" t="s">
        <v>828</v>
      </c>
      <c r="B1021" s="5" t="s">
        <v>829</v>
      </c>
      <c r="C1021" s="5" t="str">
        <f>LEFT(Table1[[#This Row],[product_name]], 27)</f>
        <v>Gizga Essentials USB WiFi A</v>
      </c>
      <c r="D1021" s="5" t="s">
        <v>98</v>
      </c>
      <c r="E1021" s="5" t="str">
        <f>TRIM(LEFT(Table1[[#This Row],[category]], FIND("|", Table1[[#This Row],[category]]) - 1))</f>
        <v>Computers&amp;Accessories</v>
      </c>
      <c r="F1021" s="5" t="str">
        <f>TRIM(MID(Table1[[#This Row],[category]], FIND("|", Table1[[#This Row],[category]]) + 1, FIND("|", Table1[[#This Row],[category]], FIND("|", Table1[[#This Row],[category]]) + 1) - FIND("|", Table1[[#This Row],[category]]) - 1))</f>
        <v>NetworkingDevices</v>
      </c>
      <c r="G1021" s="5" t="str">
        <f>TRIM(MID(Table1[[#This Row],[category]], FIND("|", Table1[[#This Row],[category]], FIND("|", Table1[[#This Row],[category]]) + 1) + 1, FIND("|", Table1[[#This Row],[category]], FIND("|", Table1[[#This Row],[category]], FIND("|", Table1[[#This Row],[category]]) + 1) + 1) - FIND("|", Table1[[#This Row],[category]], FIND("|", Table1[[#This Row],[category]]) + 1) - 1))</f>
        <v>NetworkAdapters</v>
      </c>
      <c r="H1021" s="5">
        <v>269</v>
      </c>
      <c r="I1021" s="6">
        <v>800</v>
      </c>
      <c r="J1021" s="7">
        <v>0.66</v>
      </c>
      <c r="K1021" s="7" t="str">
        <f>IF(Table1[[#This Row],[discount_percentage]]&gt;=50%, "YES", "NO")</f>
        <v>YES</v>
      </c>
      <c r="L1021" s="7" t="str">
        <f>IF(Table1[[#This Row],[discount_percentage]]&lt;20%, "&lt;20%", IF(Table1[[#This Row],[discount_percentage]]&lt;=40%, "20%-40%", IF(Table1[[#This Row],[discount_percentage]]&lt;=60%, "41%-60%", IF(Table1[[#This Row],[discount_percentage]]&lt;=80%, "61%-80%", "&gt;80%"))))</f>
        <v>61%-80%</v>
      </c>
      <c r="M1021" s="7" t="str">
        <f>IF(Table1[[#This Row],[discounted_price]]&lt;200, "&lt;200", IF(Table1[[#This Row],[discounted_price]]&lt;=500, "200-500", "&gt;500"))</f>
        <v>200-500</v>
      </c>
      <c r="N1021" s="5">
        <v>3.6</v>
      </c>
      <c r="O1021" s="8">
        <v>10134</v>
      </c>
      <c r="P1021" s="9" t="str">
        <f>IF(Table1[[#This Row],[rating_count]]&gt;1000, "More than 1000", "Fewer than 1000")</f>
        <v>More than 1000</v>
      </c>
      <c r="Q1021" s="8">
        <f>IFERROR( VALUE(Table1[[#This Row],[rating]]) * VALUE((Table1[[#This Row],[rating_count]]/1000)), 0)</f>
        <v>36.482400000000005</v>
      </c>
      <c r="R1021" s="6">
        <f>IFERROR( VALUE(Table1[[#This Row],[actual_price]]) * VALUE(Table1[[#This Row],[rating_count]]), 0)</f>
        <v>8107200</v>
      </c>
      <c r="S1021" s="5" t="s">
        <v>830</v>
      </c>
      <c r="T1021" s="5" t="s">
        <v>831</v>
      </c>
      <c r="U1021" s="5" t="s">
        <v>832</v>
      </c>
      <c r="V1021" s="5" t="s">
        <v>833</v>
      </c>
      <c r="W1021" s="5" t="s">
        <v>834</v>
      </c>
      <c r="X1021" s="5" t="s">
        <v>835</v>
      </c>
      <c r="Y1021" s="5" t="s">
        <v>8517</v>
      </c>
      <c r="Z1021" s="5" t="s">
        <v>8518</v>
      </c>
    </row>
    <row r="1022" spans="1:26" ht="15.75">
      <c r="A1022" s="5" t="s">
        <v>8519</v>
      </c>
      <c r="B1022" s="5" t="s">
        <v>8520</v>
      </c>
      <c r="C1022" s="5" t="str">
        <f>LEFT(Table1[[#This Row],[product_name]], 27)</f>
        <v xml:space="preserve">SWAPKART Portable Flexible </v>
      </c>
      <c r="D1022" s="5" t="s">
        <v>5829</v>
      </c>
      <c r="E1022" s="5" t="str">
        <f>TRIM(LEFT(Table1[[#This Row],[category]], FIND("|", Table1[[#This Row],[category]]) - 1))</f>
        <v>Computers&amp;Accessories</v>
      </c>
      <c r="F1022" s="5" t="str">
        <f>TRIM(MID(Table1[[#This Row],[category]], FIND("|", Table1[[#This Row],[category]]) + 1, FIND("|", Table1[[#This Row],[category]], FIND("|", Table1[[#This Row],[category]]) + 1) - FIND("|", Table1[[#This Row],[category]]) - 1))</f>
        <v>Accessories&amp;Peripherals</v>
      </c>
      <c r="G1022" s="5" t="str">
        <f>TRIM(MID(Table1[[#This Row],[category]], FIND("|", Table1[[#This Row],[category]], FIND("|", Table1[[#This Row],[category]]) + 1) + 1, FIND("|", Table1[[#This Row],[category]], FIND("|", Table1[[#This Row],[category]], FIND("|", Table1[[#This Row],[category]]) + 1) + 1) - FIND("|", Table1[[#This Row],[category]], FIND("|", Table1[[#This Row],[category]]) + 1) - 1))</f>
        <v>USBGadgets</v>
      </c>
      <c r="H1022" s="5">
        <v>298</v>
      </c>
      <c r="I1022" s="6">
        <v>999</v>
      </c>
      <c r="J1022" s="7">
        <v>0.7</v>
      </c>
      <c r="K1022" s="7" t="str">
        <f>IF(Table1[[#This Row],[discount_percentage]]&gt;=50%, "YES", "NO")</f>
        <v>YES</v>
      </c>
      <c r="L1022" s="7" t="str">
        <f>IF(Table1[[#This Row],[discount_percentage]]&lt;20%, "&lt;20%", IF(Table1[[#This Row],[discount_percentage]]&lt;=40%, "20%-40%", IF(Table1[[#This Row],[discount_percentage]]&lt;=60%, "41%-60%", IF(Table1[[#This Row],[discount_percentage]]&lt;=80%, "61%-80%", "&gt;80%"))))</f>
        <v>61%-80%</v>
      </c>
      <c r="M1022" s="7" t="str">
        <f>IF(Table1[[#This Row],[discounted_price]]&lt;200, "&lt;200", IF(Table1[[#This Row],[discounted_price]]&lt;=500, "200-500", "&gt;500"))</f>
        <v>200-500</v>
      </c>
      <c r="N1022" s="5">
        <v>4.3</v>
      </c>
      <c r="O1022" s="8">
        <v>1552</v>
      </c>
      <c r="P1022" s="9" t="str">
        <f>IF(Table1[[#This Row],[rating_count]]&gt;1000, "More than 1000", "Fewer than 1000")</f>
        <v>More than 1000</v>
      </c>
      <c r="Q1022" s="8">
        <f>IFERROR( VALUE(Table1[[#This Row],[rating]]) * VALUE((Table1[[#This Row],[rating_count]]/1000)), 0)</f>
        <v>6.6735999999999995</v>
      </c>
      <c r="R1022" s="6">
        <f>IFERROR( VALUE(Table1[[#This Row],[actual_price]]) * VALUE(Table1[[#This Row],[rating_count]]), 0)</f>
        <v>1550448</v>
      </c>
      <c r="S1022" s="5" t="s">
        <v>8521</v>
      </c>
      <c r="T1022" s="5" t="s">
        <v>8522</v>
      </c>
      <c r="U1022" s="5" t="s">
        <v>8523</v>
      </c>
      <c r="V1022" s="5" t="s">
        <v>8524</v>
      </c>
      <c r="W1022" s="5" t="s">
        <v>8525</v>
      </c>
      <c r="X1022" s="5" t="s">
        <v>8526</v>
      </c>
      <c r="Y1022" s="5" t="s">
        <v>8527</v>
      </c>
      <c r="Z1022" s="5" t="s">
        <v>8528</v>
      </c>
    </row>
    <row r="1023" spans="1:26" ht="15.75">
      <c r="A1023" s="5" t="s">
        <v>8529</v>
      </c>
      <c r="B1023" s="5" t="s">
        <v>8530</v>
      </c>
      <c r="C1023" s="5" t="str">
        <f>LEFT(Table1[[#This Row],[product_name]], 27)</f>
        <v>Infinity (JBL Fuze 100, Wir</v>
      </c>
      <c r="D1023" s="5" t="s">
        <v>6189</v>
      </c>
      <c r="E1023" s="5" t="str">
        <f>TRIM(LEFT(Table1[[#This Row],[category]], FIND("|", Table1[[#This Row],[category]]) - 1))</f>
        <v>Electronics</v>
      </c>
      <c r="F1023" s="5" t="str">
        <f>TRIM(MID(Table1[[#This Row],[category]], FIND("|", Table1[[#This Row],[category]]) + 1, FIND("|", Table1[[#This Row],[category]], FIND("|", Table1[[#This Row],[category]]) + 1) - FIND("|", Table1[[#This Row],[category]]) - 1))</f>
        <v>HomeAudio</v>
      </c>
      <c r="G1023" s="5" t="str">
        <f>TRIM(MID(Table1[[#This Row],[category]], FIND("|", Table1[[#This Row],[category]], FIND("|", Table1[[#This Row],[category]]) + 1) + 1, FIND("|", Table1[[#This Row],[category]], FIND("|", Table1[[#This Row],[category]], FIND("|", Table1[[#This Row],[category]]) + 1) + 1) - FIND("|", Table1[[#This Row],[category]], FIND("|", Table1[[#This Row],[category]]) + 1) - 1))</f>
        <v>Speakers</v>
      </c>
      <c r="H1023" s="6">
        <v>1499</v>
      </c>
      <c r="I1023" s="6">
        <v>2999</v>
      </c>
      <c r="J1023" s="7">
        <v>0.5</v>
      </c>
      <c r="K1023" s="7" t="str">
        <f>IF(Table1[[#This Row],[discount_percentage]]&gt;=50%, "YES", "NO")</f>
        <v>YES</v>
      </c>
      <c r="L1023" s="7" t="str">
        <f>IF(Table1[[#This Row],[discount_percentage]]&lt;20%, "&lt;20%", IF(Table1[[#This Row],[discount_percentage]]&lt;=40%, "20%-40%", IF(Table1[[#This Row],[discount_percentage]]&lt;=60%, "41%-60%", IF(Table1[[#This Row],[discount_percentage]]&lt;=80%, "61%-80%", "&gt;80%"))))</f>
        <v>41%-60%</v>
      </c>
      <c r="M1023" s="7" t="str">
        <f>IF(Table1[[#This Row],[discounted_price]]&lt;200, "&lt;200", IF(Table1[[#This Row],[discounted_price]]&lt;=500, "200-500", "&gt;500"))</f>
        <v>&gt;500</v>
      </c>
      <c r="N1023" s="5">
        <v>4.0999999999999996</v>
      </c>
      <c r="O1023" s="8">
        <v>25262</v>
      </c>
      <c r="P1023" s="9" t="str">
        <f>IF(Table1[[#This Row],[rating_count]]&gt;1000, "More than 1000", "Fewer than 1000")</f>
        <v>More than 1000</v>
      </c>
      <c r="Q1023" s="8">
        <f>IFERROR( VALUE(Table1[[#This Row],[rating]]) * VALUE((Table1[[#This Row],[rating_count]]/1000)), 0)</f>
        <v>103.57419999999999</v>
      </c>
      <c r="R1023" s="6">
        <f>IFERROR( VALUE(Table1[[#This Row],[actual_price]]) * VALUE(Table1[[#This Row],[rating_count]]), 0)</f>
        <v>75760738</v>
      </c>
      <c r="S1023" s="5" t="s">
        <v>8531</v>
      </c>
      <c r="T1023" s="5" t="s">
        <v>8532</v>
      </c>
      <c r="U1023" s="5" t="s">
        <v>8533</v>
      </c>
      <c r="V1023" s="5" t="s">
        <v>8534</v>
      </c>
      <c r="W1023" s="5" t="s">
        <v>8535</v>
      </c>
      <c r="X1023" s="5" t="s">
        <v>8536</v>
      </c>
      <c r="Y1023" s="5" t="s">
        <v>8537</v>
      </c>
      <c r="Z1023" s="5" t="s">
        <v>8538</v>
      </c>
    </row>
    <row r="1024" spans="1:26" ht="15.75">
      <c r="A1024" s="5" t="s">
        <v>8539</v>
      </c>
      <c r="B1024" s="5" t="s">
        <v>8540</v>
      </c>
      <c r="C1024" s="5" t="str">
        <f>LEFT(Table1[[#This Row],[product_name]], 27)</f>
        <v xml:space="preserve">Pigeon by Stovekraft Amaze </v>
      </c>
      <c r="D1024" s="5" t="s">
        <v>8541</v>
      </c>
      <c r="E1024" s="5" t="str">
        <f>TRIM(LEFT(Table1[[#This Row],[category]], FIND("|", Table1[[#This Row],[category]]) - 1))</f>
        <v>Home&amp;Kitchen</v>
      </c>
      <c r="F1024" s="5" t="str">
        <f>TRIM(MID(Table1[[#This Row],[category]], FIND("|", Table1[[#This Row],[category]]) + 1, FIND("|", Table1[[#This Row],[category]], FIND("|", Table1[[#This Row],[category]]) + 1) - FIND("|", Table1[[#This Row],[category]]) - 1))</f>
        <v>Kitchen&amp;HomeAppliances</v>
      </c>
      <c r="G102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24" s="5">
        <v>649</v>
      </c>
      <c r="I1024" s="6">
        <v>1245</v>
      </c>
      <c r="J1024" s="7">
        <v>0.48</v>
      </c>
      <c r="K1024" s="7" t="str">
        <f>IF(Table1[[#This Row],[discount_percentage]]&gt;=50%, "YES", "NO")</f>
        <v>NO</v>
      </c>
      <c r="L1024" s="7" t="str">
        <f>IF(Table1[[#This Row],[discount_percentage]]&lt;20%, "&lt;20%", IF(Table1[[#This Row],[discount_percentage]]&lt;=40%, "20%-40%", IF(Table1[[#This Row],[discount_percentage]]&lt;=60%, "41%-60%", IF(Table1[[#This Row],[discount_percentage]]&lt;=80%, "61%-80%", "&gt;80%"))))</f>
        <v>41%-60%</v>
      </c>
      <c r="M1024" s="7" t="str">
        <f>IF(Table1[[#This Row],[discounted_price]]&lt;200, "&lt;200", IF(Table1[[#This Row],[discounted_price]]&lt;=500, "200-500", "&gt;500"))</f>
        <v>&gt;500</v>
      </c>
      <c r="N1024" s="5">
        <v>3.9</v>
      </c>
      <c r="O1024" s="8">
        <v>123365</v>
      </c>
      <c r="P1024" s="9" t="str">
        <f>IF(Table1[[#This Row],[rating_count]]&gt;1000, "More than 1000", "Fewer than 1000")</f>
        <v>More than 1000</v>
      </c>
      <c r="Q1024" s="8">
        <f>IFERROR( VALUE(Table1[[#This Row],[rating]]) * VALUE((Table1[[#This Row],[rating_count]]/1000)), 0)</f>
        <v>481.12349999999998</v>
      </c>
      <c r="R1024" s="6">
        <f>IFERROR( VALUE(Table1[[#This Row],[actual_price]]) * VALUE(Table1[[#This Row],[rating_count]]), 0)</f>
        <v>153589425</v>
      </c>
      <c r="S1024" s="5" t="s">
        <v>8542</v>
      </c>
      <c r="T1024" s="5" t="s">
        <v>8543</v>
      </c>
      <c r="U1024" s="5" t="s">
        <v>8544</v>
      </c>
      <c r="V1024" s="5" t="s">
        <v>8545</v>
      </c>
      <c r="W1024" s="5" t="s">
        <v>8546</v>
      </c>
      <c r="X1024" s="5" t="s">
        <v>8547</v>
      </c>
      <c r="Y1024" s="5" t="s">
        <v>8548</v>
      </c>
      <c r="Z1024" s="5" t="s">
        <v>8549</v>
      </c>
    </row>
    <row r="1025" spans="1:26" ht="15.75">
      <c r="A1025" s="5" t="s">
        <v>8550</v>
      </c>
      <c r="B1025" s="5" t="s">
        <v>8551</v>
      </c>
      <c r="C1025" s="5" t="str">
        <f>LEFT(Table1[[#This Row],[product_name]], 27)</f>
        <v>USHA Quartz Room Heater wit</v>
      </c>
      <c r="D1025" s="5" t="s">
        <v>8552</v>
      </c>
      <c r="E1025" s="5" t="str">
        <f>TRIM(LEFT(Table1[[#This Row],[category]], FIND("|", Table1[[#This Row],[category]]) - 1))</f>
        <v>Home&amp;Kitchen</v>
      </c>
      <c r="F1025" s="5" t="str">
        <f>TRIM(MID(Table1[[#This Row],[category]], FIND("|", Table1[[#This Row],[category]]) + 1, FIND("|", Table1[[#This Row],[category]], FIND("|", Table1[[#This Row],[category]]) + 1) - FIND("|", Table1[[#This Row],[category]]) - 1))</f>
        <v>Heating,Cooling&amp;AirQuality</v>
      </c>
      <c r="G1025" s="5" t="str">
        <f>TRIM(MID(Table1[[#This Row],[category]], FIND("|", Table1[[#This Row],[category]], FIND("|", Table1[[#This Row],[category]]) + 1) + 1, FIND("|", Table1[[#This Row],[category]], FIND("|", Table1[[#This Row],[category]], FIND("|", Table1[[#This Row],[category]]) + 1) + 1) - FIND("|", Table1[[#This Row],[category]], FIND("|", Table1[[#This Row],[category]]) + 1) - 1))</f>
        <v>RoomHeaters</v>
      </c>
      <c r="H1025" s="6">
        <v>1199</v>
      </c>
      <c r="I1025" s="6">
        <v>1695</v>
      </c>
      <c r="J1025" s="7">
        <v>0.28999999999999998</v>
      </c>
      <c r="K1025" s="7" t="str">
        <f>IF(Table1[[#This Row],[discount_percentage]]&gt;=50%, "YES", "NO")</f>
        <v>NO</v>
      </c>
      <c r="L1025" s="7" t="str">
        <f>IF(Table1[[#This Row],[discount_percentage]]&lt;20%, "&lt;20%", IF(Table1[[#This Row],[discount_percentage]]&lt;=40%, "20%-40%", IF(Table1[[#This Row],[discount_percentage]]&lt;=60%, "41%-60%", IF(Table1[[#This Row],[discount_percentage]]&lt;=80%, "61%-80%", "&gt;80%"))))</f>
        <v>20%-40%</v>
      </c>
      <c r="M1025" s="7" t="str">
        <f>IF(Table1[[#This Row],[discounted_price]]&lt;200, "&lt;200", IF(Table1[[#This Row],[discounted_price]]&lt;=500, "200-500", "&gt;500"))</f>
        <v>&gt;500</v>
      </c>
      <c r="N1025" s="5">
        <v>3.6</v>
      </c>
      <c r="O1025" s="8">
        <v>13300</v>
      </c>
      <c r="P1025" s="9" t="str">
        <f>IF(Table1[[#This Row],[rating_count]]&gt;1000, "More than 1000", "Fewer than 1000")</f>
        <v>More than 1000</v>
      </c>
      <c r="Q1025" s="8">
        <f>IFERROR( VALUE(Table1[[#This Row],[rating]]) * VALUE((Table1[[#This Row],[rating_count]]/1000)), 0)</f>
        <v>47.88</v>
      </c>
      <c r="R1025" s="6">
        <f>IFERROR( VALUE(Table1[[#This Row],[actual_price]]) * VALUE(Table1[[#This Row],[rating_count]]), 0)</f>
        <v>22543500</v>
      </c>
      <c r="S1025" s="5" t="s">
        <v>8553</v>
      </c>
      <c r="T1025" s="5" t="s">
        <v>8554</v>
      </c>
      <c r="U1025" s="5" t="s">
        <v>8555</v>
      </c>
      <c r="V1025" s="5" t="s">
        <v>8556</v>
      </c>
      <c r="W1025" s="5" t="s">
        <v>8557</v>
      </c>
      <c r="X1025" s="5" t="s">
        <v>8558</v>
      </c>
      <c r="Y1025" s="5" t="s">
        <v>8559</v>
      </c>
      <c r="Z1025" s="5" t="s">
        <v>8560</v>
      </c>
    </row>
    <row r="1026" spans="1:26" ht="15.75">
      <c r="A1026" s="5" t="s">
        <v>8561</v>
      </c>
      <c r="B1026" s="5" t="s">
        <v>8562</v>
      </c>
      <c r="C1026" s="5" t="str">
        <f>LEFT(Table1[[#This Row],[product_name]], 27)</f>
        <v>Amazon Brand - Solimo 2000/</v>
      </c>
      <c r="D1026" s="5" t="s">
        <v>8563</v>
      </c>
      <c r="E1026" s="5" t="str">
        <f>TRIM(LEFT(Table1[[#This Row],[category]], FIND("|", Table1[[#This Row],[category]]) - 1))</f>
        <v>Home&amp;Kitchen</v>
      </c>
      <c r="F1026" s="5" t="str">
        <f>TRIM(MID(Table1[[#This Row],[category]], FIND("|", Table1[[#This Row],[category]]) + 1, FIND("|", Table1[[#This Row],[category]], FIND("|", Table1[[#This Row],[category]]) + 1) - FIND("|", Table1[[#This Row],[category]]) - 1))</f>
        <v>Heating,Cooling&amp;AirQuality</v>
      </c>
      <c r="G1026" s="5" t="str">
        <f>TRIM(MID(Table1[[#This Row],[category]], FIND("|", Table1[[#This Row],[category]], FIND("|", Table1[[#This Row],[category]]) + 1) + 1, FIND("|", Table1[[#This Row],[category]], FIND("|", Table1[[#This Row],[category]], FIND("|", Table1[[#This Row],[category]]) + 1) + 1) - FIND("|", Table1[[#This Row],[category]], FIND("|", Table1[[#This Row],[category]]) + 1) - 1))</f>
        <v>RoomHeaters</v>
      </c>
      <c r="H1026" s="6">
        <v>1199</v>
      </c>
      <c r="I1026" s="6">
        <v>2000</v>
      </c>
      <c r="J1026" s="7">
        <v>0.4</v>
      </c>
      <c r="K1026" s="7" t="str">
        <f>IF(Table1[[#This Row],[discount_percentage]]&gt;=50%, "YES", "NO")</f>
        <v>NO</v>
      </c>
      <c r="L1026" s="7" t="str">
        <f>IF(Table1[[#This Row],[discount_percentage]]&lt;20%, "&lt;20%", IF(Table1[[#This Row],[discount_percentage]]&lt;=40%, "20%-40%", IF(Table1[[#This Row],[discount_percentage]]&lt;=60%, "41%-60%", IF(Table1[[#This Row],[discount_percentage]]&lt;=80%, "61%-80%", "&gt;80%"))))</f>
        <v>20%-40%</v>
      </c>
      <c r="M1026" s="7" t="str">
        <f>IF(Table1[[#This Row],[discounted_price]]&lt;200, "&lt;200", IF(Table1[[#This Row],[discounted_price]]&lt;=500, "200-500", "&gt;500"))</f>
        <v>&gt;500</v>
      </c>
      <c r="N1026" s="5">
        <v>4</v>
      </c>
      <c r="O1026" s="8">
        <v>18543</v>
      </c>
      <c r="P1026" s="9" t="str">
        <f>IF(Table1[[#This Row],[rating_count]]&gt;1000, "More than 1000", "Fewer than 1000")</f>
        <v>More than 1000</v>
      </c>
      <c r="Q1026" s="8">
        <f>IFERROR( VALUE(Table1[[#This Row],[rating]]) * VALUE((Table1[[#This Row],[rating_count]]/1000)), 0)</f>
        <v>74.171999999999997</v>
      </c>
      <c r="R1026" s="6">
        <f>IFERROR( VALUE(Table1[[#This Row],[actual_price]]) * VALUE(Table1[[#This Row],[rating_count]]), 0)</f>
        <v>37086000</v>
      </c>
      <c r="S1026" s="5" t="s">
        <v>8564</v>
      </c>
      <c r="T1026" s="5" t="s">
        <v>8565</v>
      </c>
      <c r="U1026" s="5" t="s">
        <v>8566</v>
      </c>
      <c r="V1026" s="5" t="s">
        <v>8567</v>
      </c>
      <c r="W1026" s="5" t="s">
        <v>8568</v>
      </c>
      <c r="X1026" s="5" t="s">
        <v>8569</v>
      </c>
      <c r="Y1026" s="5" t="s">
        <v>8570</v>
      </c>
      <c r="Z1026" s="5" t="s">
        <v>8571</v>
      </c>
    </row>
    <row r="1027" spans="1:26" ht="15.75">
      <c r="A1027" s="5" t="s">
        <v>8572</v>
      </c>
      <c r="B1027" s="5" t="s">
        <v>8573</v>
      </c>
      <c r="C1027" s="5" t="str">
        <f>LEFT(Table1[[#This Row],[product_name]], 27)</f>
        <v>StyleHouse Lint Remover for</v>
      </c>
      <c r="D1027" s="5" t="s">
        <v>8574</v>
      </c>
      <c r="E1027" s="5" t="str">
        <f>TRIM(LEFT(Table1[[#This Row],[category]], FIND("|", Table1[[#This Row],[category]]) - 1))</f>
        <v>Home&amp;Kitchen</v>
      </c>
      <c r="F1027" s="5" t="str">
        <f>TRIM(MID(Table1[[#This Row],[category]], FIND("|", Table1[[#This Row],[category]]) + 1, FIND("|", Table1[[#This Row],[category]], FIND("|", Table1[[#This Row],[category]]) + 1) - FIND("|", Table1[[#This Row],[category]]) - 1))</f>
        <v>Kitchen&amp;HomeAppliances</v>
      </c>
      <c r="G102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27" s="5">
        <v>455</v>
      </c>
      <c r="I1027" s="6">
        <v>999</v>
      </c>
      <c r="J1027" s="7">
        <v>0.54</v>
      </c>
      <c r="K1027" s="7" t="str">
        <f>IF(Table1[[#This Row],[discount_percentage]]&gt;=50%, "YES", "NO")</f>
        <v>YES</v>
      </c>
      <c r="L1027" s="7" t="str">
        <f>IF(Table1[[#This Row],[discount_percentage]]&lt;20%, "&lt;20%", IF(Table1[[#This Row],[discount_percentage]]&lt;=40%, "20%-40%", IF(Table1[[#This Row],[discount_percentage]]&lt;=60%, "41%-60%", IF(Table1[[#This Row],[discount_percentage]]&lt;=80%, "61%-80%", "&gt;80%"))))</f>
        <v>41%-60%</v>
      </c>
      <c r="M1027" s="7" t="str">
        <f>IF(Table1[[#This Row],[discounted_price]]&lt;200, "&lt;200", IF(Table1[[#This Row],[discounted_price]]&lt;=500, "200-500", "&gt;500"))</f>
        <v>200-500</v>
      </c>
      <c r="N1027" s="5">
        <v>4.0999999999999996</v>
      </c>
      <c r="O1027" s="8">
        <v>3578</v>
      </c>
      <c r="P1027" s="9" t="str">
        <f>IF(Table1[[#This Row],[rating_count]]&gt;1000, "More than 1000", "Fewer than 1000")</f>
        <v>More than 1000</v>
      </c>
      <c r="Q1027" s="8">
        <f>IFERROR( VALUE(Table1[[#This Row],[rating]]) * VALUE((Table1[[#This Row],[rating_count]]/1000)), 0)</f>
        <v>14.669799999999999</v>
      </c>
      <c r="R1027" s="6">
        <f>IFERROR( VALUE(Table1[[#This Row],[actual_price]]) * VALUE(Table1[[#This Row],[rating_count]]), 0)</f>
        <v>3574422</v>
      </c>
      <c r="S1027" s="5" t="s">
        <v>8575</v>
      </c>
      <c r="T1027" s="5" t="s">
        <v>8576</v>
      </c>
      <c r="U1027" s="5" t="s">
        <v>8577</v>
      </c>
      <c r="V1027" s="5" t="s">
        <v>8578</v>
      </c>
      <c r="W1027" s="5" t="s">
        <v>8579</v>
      </c>
      <c r="X1027" s="5" t="s">
        <v>8580</v>
      </c>
      <c r="Y1027" s="5" t="s">
        <v>8581</v>
      </c>
      <c r="Z1027" s="5" t="s">
        <v>8582</v>
      </c>
    </row>
    <row r="1028" spans="1:26" ht="15.75">
      <c r="A1028" s="5" t="s">
        <v>8583</v>
      </c>
      <c r="B1028" s="5" t="s">
        <v>8584</v>
      </c>
      <c r="C1028" s="5" t="str">
        <f>LEFT(Table1[[#This Row],[product_name]], 27)</f>
        <v>beatXP Kitchen Scale Multip</v>
      </c>
      <c r="D1028" s="5" t="s">
        <v>8585</v>
      </c>
      <c r="E1028" s="5" t="str">
        <f>TRIM(LEFT(Table1[[#This Row],[category]], FIND("|", Table1[[#This Row],[category]]) - 1))</f>
        <v>Home&amp;Kitchen</v>
      </c>
      <c r="F1028" s="5" t="str">
        <f>TRIM(MID(Table1[[#This Row],[category]], FIND("|", Table1[[#This Row],[category]]) + 1, FIND("|", Table1[[#This Row],[category]], FIND("|", Table1[[#This Row],[category]]) + 1) - FIND("|", Table1[[#This Row],[category]]) - 1))</f>
        <v>Kitchen&amp;HomeAppliances</v>
      </c>
      <c r="G102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28" s="5">
        <v>199</v>
      </c>
      <c r="I1028" s="6">
        <v>1999</v>
      </c>
      <c r="J1028" s="7">
        <v>0.9</v>
      </c>
      <c r="K1028" s="7" t="str">
        <f>IF(Table1[[#This Row],[discount_percentage]]&gt;=50%, "YES", "NO")</f>
        <v>YES</v>
      </c>
      <c r="L1028" s="7" t="str">
        <f>IF(Table1[[#This Row],[discount_percentage]]&lt;20%, "&lt;20%", IF(Table1[[#This Row],[discount_percentage]]&lt;=40%, "20%-40%", IF(Table1[[#This Row],[discount_percentage]]&lt;=60%, "41%-60%", IF(Table1[[#This Row],[discount_percentage]]&lt;=80%, "61%-80%", "&gt;80%"))))</f>
        <v>&gt;80%</v>
      </c>
      <c r="M1028" s="7" t="str">
        <f>IF(Table1[[#This Row],[discounted_price]]&lt;200, "&lt;200", IF(Table1[[#This Row],[discounted_price]]&lt;=500, "200-500", "&gt;500"))</f>
        <v>&lt;200</v>
      </c>
      <c r="N1028" s="5">
        <v>3.7</v>
      </c>
      <c r="O1028" s="8">
        <v>2031</v>
      </c>
      <c r="P1028" s="9" t="str">
        <f>IF(Table1[[#This Row],[rating_count]]&gt;1000, "More than 1000", "Fewer than 1000")</f>
        <v>More than 1000</v>
      </c>
      <c r="Q1028" s="8">
        <f>IFERROR( VALUE(Table1[[#This Row],[rating]]) * VALUE((Table1[[#This Row],[rating_count]]/1000)), 0)</f>
        <v>7.5147000000000013</v>
      </c>
      <c r="R1028" s="6">
        <f>IFERROR( VALUE(Table1[[#This Row],[actual_price]]) * VALUE(Table1[[#This Row],[rating_count]]), 0)</f>
        <v>4059969</v>
      </c>
      <c r="S1028" s="5" t="s">
        <v>8586</v>
      </c>
      <c r="T1028" s="5" t="s">
        <v>8587</v>
      </c>
      <c r="U1028" s="5" t="s">
        <v>8588</v>
      </c>
      <c r="V1028" s="5" t="s">
        <v>8589</v>
      </c>
      <c r="W1028" s="5" t="s">
        <v>8590</v>
      </c>
      <c r="X1028" s="5" t="s">
        <v>8591</v>
      </c>
      <c r="Y1028" s="5" t="s">
        <v>8592</v>
      </c>
      <c r="Z1028" s="5" t="s">
        <v>8593</v>
      </c>
    </row>
    <row r="1029" spans="1:26" ht="15.75">
      <c r="A1029" s="5" t="s">
        <v>8594</v>
      </c>
      <c r="B1029" s="5" t="s">
        <v>8595</v>
      </c>
      <c r="C1029" s="5" t="str">
        <f>LEFT(Table1[[#This Row],[product_name]], 27)</f>
        <v xml:space="preserve">Glun Multipurpose Portable </v>
      </c>
      <c r="D1029" s="5" t="s">
        <v>8585</v>
      </c>
      <c r="E1029" s="5" t="str">
        <f>TRIM(LEFT(Table1[[#This Row],[category]], FIND("|", Table1[[#This Row],[category]]) - 1))</f>
        <v>Home&amp;Kitchen</v>
      </c>
      <c r="F1029" s="5" t="str">
        <f>TRIM(MID(Table1[[#This Row],[category]], FIND("|", Table1[[#This Row],[category]]) + 1, FIND("|", Table1[[#This Row],[category]], FIND("|", Table1[[#This Row],[category]]) + 1) - FIND("|", Table1[[#This Row],[category]]) - 1))</f>
        <v>Kitchen&amp;HomeAppliances</v>
      </c>
      <c r="G102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29" s="5">
        <v>293</v>
      </c>
      <c r="I1029" s="6">
        <v>499</v>
      </c>
      <c r="J1029" s="7">
        <v>0.41</v>
      </c>
      <c r="K1029" s="7" t="str">
        <f>IF(Table1[[#This Row],[discount_percentage]]&gt;=50%, "YES", "NO")</f>
        <v>NO</v>
      </c>
      <c r="L1029" s="7" t="str">
        <f>IF(Table1[[#This Row],[discount_percentage]]&lt;20%, "&lt;20%", IF(Table1[[#This Row],[discount_percentage]]&lt;=40%, "20%-40%", IF(Table1[[#This Row],[discount_percentage]]&lt;=60%, "41%-60%", IF(Table1[[#This Row],[discount_percentage]]&lt;=80%, "61%-80%", "&gt;80%"))))</f>
        <v>41%-60%</v>
      </c>
      <c r="M1029" s="7" t="str">
        <f>IF(Table1[[#This Row],[discounted_price]]&lt;200, "&lt;200", IF(Table1[[#This Row],[discounted_price]]&lt;=500, "200-500", "&gt;500"))</f>
        <v>200-500</v>
      </c>
      <c r="N1029" s="5">
        <v>3.9</v>
      </c>
      <c r="O1029" s="8">
        <v>44994</v>
      </c>
      <c r="P1029" s="9" t="str">
        <f>IF(Table1[[#This Row],[rating_count]]&gt;1000, "More than 1000", "Fewer than 1000")</f>
        <v>More than 1000</v>
      </c>
      <c r="Q1029" s="8">
        <f>IFERROR( VALUE(Table1[[#This Row],[rating]]) * VALUE((Table1[[#This Row],[rating_count]]/1000)), 0)</f>
        <v>175.47659999999999</v>
      </c>
      <c r="R1029" s="6">
        <f>IFERROR( VALUE(Table1[[#This Row],[actual_price]]) * VALUE(Table1[[#This Row],[rating_count]]), 0)</f>
        <v>22452006</v>
      </c>
      <c r="S1029" s="5" t="s">
        <v>8596</v>
      </c>
      <c r="T1029" s="5" t="s">
        <v>8597</v>
      </c>
      <c r="U1029" s="5" t="s">
        <v>8598</v>
      </c>
      <c r="V1029" s="5" t="s">
        <v>8599</v>
      </c>
      <c r="W1029" s="5" t="s">
        <v>8600</v>
      </c>
      <c r="X1029" s="5" t="s">
        <v>8601</v>
      </c>
      <c r="Y1029" s="5" t="s">
        <v>8602</v>
      </c>
      <c r="Z1029" s="5" t="s">
        <v>8603</v>
      </c>
    </row>
    <row r="1030" spans="1:26" ht="15.75">
      <c r="A1030" s="5" t="s">
        <v>8604</v>
      </c>
      <c r="B1030" s="5" t="s">
        <v>8605</v>
      </c>
      <c r="C1030" s="5" t="str">
        <f>LEFT(Table1[[#This Row],[product_name]], 27)</f>
        <v>Pigeon Polypropylene Mini H</v>
      </c>
      <c r="D1030" s="5" t="s">
        <v>8606</v>
      </c>
      <c r="E1030" s="5" t="str">
        <f>TRIM(LEFT(Table1[[#This Row],[category]], FIND("|", Table1[[#This Row],[category]]) - 1))</f>
        <v>Home&amp;Kitchen</v>
      </c>
      <c r="F1030" s="5" t="str">
        <f>TRIM(MID(Table1[[#This Row],[category]], FIND("|", Table1[[#This Row],[category]]) + 1, FIND("|", Table1[[#This Row],[category]], FIND("|", Table1[[#This Row],[category]]) + 1) - FIND("|", Table1[[#This Row],[category]]) - 1))</f>
        <v>Kitchen&amp;Dining</v>
      </c>
      <c r="G1030" s="5" t="str">
        <f>TRIM(MID(Table1[[#This Row],[category]], FIND("|", Table1[[#This Row],[category]], FIND("|", Table1[[#This Row],[category]]) + 1) + 1, FIND("|", Table1[[#This Row],[category]], FIND("|", Table1[[#This Row],[category]], FIND("|", Table1[[#This Row],[category]]) + 1) + 1) - FIND("|", Table1[[#This Row],[category]], FIND("|", Table1[[#This Row],[category]]) + 1) - 1))</f>
        <v>KitchenTools</v>
      </c>
      <c r="H1030" s="5">
        <v>199</v>
      </c>
      <c r="I1030" s="6">
        <v>495</v>
      </c>
      <c r="J1030" s="7">
        <v>0.6</v>
      </c>
      <c r="K1030" s="7" t="str">
        <f>IF(Table1[[#This Row],[discount_percentage]]&gt;=50%, "YES", "NO")</f>
        <v>YES</v>
      </c>
      <c r="L1030" s="7" t="str">
        <f>IF(Table1[[#This Row],[discount_percentage]]&lt;20%, "&lt;20%", IF(Table1[[#This Row],[discount_percentage]]&lt;=40%, "20%-40%", IF(Table1[[#This Row],[discount_percentage]]&lt;=60%, "41%-60%", IF(Table1[[#This Row],[discount_percentage]]&lt;=80%, "61%-80%", "&gt;80%"))))</f>
        <v>41%-60%</v>
      </c>
      <c r="M1030" s="7" t="str">
        <f>IF(Table1[[#This Row],[discounted_price]]&lt;200, "&lt;200", IF(Table1[[#This Row],[discounted_price]]&lt;=500, "200-500", "&gt;500"))</f>
        <v>&lt;200</v>
      </c>
      <c r="N1030" s="5">
        <v>4.0999999999999996</v>
      </c>
      <c r="O1030" s="8">
        <v>270563</v>
      </c>
      <c r="P1030" s="9" t="str">
        <f>IF(Table1[[#This Row],[rating_count]]&gt;1000, "More than 1000", "Fewer than 1000")</f>
        <v>More than 1000</v>
      </c>
      <c r="Q1030" s="8">
        <f>IFERROR( VALUE(Table1[[#This Row],[rating]]) * VALUE((Table1[[#This Row],[rating_count]]/1000)), 0)</f>
        <v>1109.3082999999999</v>
      </c>
      <c r="R1030" s="6">
        <f>IFERROR( VALUE(Table1[[#This Row],[actual_price]]) * VALUE(Table1[[#This Row],[rating_count]]), 0)</f>
        <v>133928685</v>
      </c>
      <c r="S1030" s="5" t="s">
        <v>8607</v>
      </c>
      <c r="T1030" s="5" t="s">
        <v>8608</v>
      </c>
      <c r="U1030" s="5" t="s">
        <v>8609</v>
      </c>
      <c r="V1030" s="5" t="s">
        <v>8610</v>
      </c>
      <c r="W1030" s="5" t="s">
        <v>8611</v>
      </c>
      <c r="X1030" s="5" t="s">
        <v>8612</v>
      </c>
      <c r="Y1030" s="5" t="s">
        <v>8613</v>
      </c>
      <c r="Z1030" s="5" t="s">
        <v>8614</v>
      </c>
    </row>
    <row r="1031" spans="1:26" ht="15.75">
      <c r="A1031" s="5" t="s">
        <v>8615</v>
      </c>
      <c r="B1031" s="5" t="s">
        <v>8616</v>
      </c>
      <c r="C1031" s="5" t="str">
        <f>LEFT(Table1[[#This Row],[product_name]], 27)</f>
        <v>Prestige 1.5 Litre Kettle 1</v>
      </c>
      <c r="D1031" s="5" t="s">
        <v>8541</v>
      </c>
      <c r="E1031" s="5" t="str">
        <f>TRIM(LEFT(Table1[[#This Row],[category]], FIND("|", Table1[[#This Row],[category]]) - 1))</f>
        <v>Home&amp;Kitchen</v>
      </c>
      <c r="F1031" s="5" t="str">
        <f>TRIM(MID(Table1[[#This Row],[category]], FIND("|", Table1[[#This Row],[category]]) + 1, FIND("|", Table1[[#This Row],[category]], FIND("|", Table1[[#This Row],[category]]) + 1) - FIND("|", Table1[[#This Row],[category]]) - 1))</f>
        <v>Kitchen&amp;HomeAppliances</v>
      </c>
      <c r="G103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1" s="5">
        <v>749</v>
      </c>
      <c r="I1031" s="6">
        <v>1245</v>
      </c>
      <c r="J1031" s="7">
        <v>0.4</v>
      </c>
      <c r="K1031" s="7" t="str">
        <f>IF(Table1[[#This Row],[discount_percentage]]&gt;=50%, "YES", "NO")</f>
        <v>NO</v>
      </c>
      <c r="L1031" s="7" t="str">
        <f>IF(Table1[[#This Row],[discount_percentage]]&lt;20%, "&lt;20%", IF(Table1[[#This Row],[discount_percentage]]&lt;=40%, "20%-40%", IF(Table1[[#This Row],[discount_percentage]]&lt;=60%, "41%-60%", IF(Table1[[#This Row],[discount_percentage]]&lt;=80%, "61%-80%", "&gt;80%"))))</f>
        <v>20%-40%</v>
      </c>
      <c r="M1031" s="7" t="str">
        <f>IF(Table1[[#This Row],[discounted_price]]&lt;200, "&lt;200", IF(Table1[[#This Row],[discounted_price]]&lt;=500, "200-500", "&gt;500"))</f>
        <v>&gt;500</v>
      </c>
      <c r="N1031" s="5">
        <v>3.9</v>
      </c>
      <c r="O1031" s="8">
        <v>31783</v>
      </c>
      <c r="P1031" s="9" t="str">
        <f>IF(Table1[[#This Row],[rating_count]]&gt;1000, "More than 1000", "Fewer than 1000")</f>
        <v>More than 1000</v>
      </c>
      <c r="Q1031" s="8">
        <f>IFERROR( VALUE(Table1[[#This Row],[rating]]) * VALUE((Table1[[#This Row],[rating_count]]/1000)), 0)</f>
        <v>123.9537</v>
      </c>
      <c r="R1031" s="6">
        <f>IFERROR( VALUE(Table1[[#This Row],[actual_price]]) * VALUE(Table1[[#This Row],[rating_count]]), 0)</f>
        <v>39569835</v>
      </c>
      <c r="S1031" s="5" t="s">
        <v>8617</v>
      </c>
      <c r="T1031" s="5" t="s">
        <v>8618</v>
      </c>
      <c r="U1031" s="5" t="s">
        <v>8619</v>
      </c>
      <c r="V1031" s="5" t="s">
        <v>8620</v>
      </c>
      <c r="W1031" s="5" t="s">
        <v>8621</v>
      </c>
      <c r="X1031" s="5" t="s">
        <v>8622</v>
      </c>
      <c r="Y1031" s="5" t="s">
        <v>8623</v>
      </c>
      <c r="Z1031" s="5" t="s">
        <v>8624</v>
      </c>
    </row>
    <row r="1032" spans="1:26" ht="15.75">
      <c r="A1032" s="5" t="s">
        <v>8625</v>
      </c>
      <c r="B1032" s="5" t="s">
        <v>8626</v>
      </c>
      <c r="C1032" s="5" t="str">
        <f>LEFT(Table1[[#This Row],[product_name]], 27)</f>
        <v>Bajaj RHX-2 800-Watt Room H</v>
      </c>
      <c r="D1032" s="5" t="s">
        <v>8552</v>
      </c>
      <c r="E1032" s="5" t="str">
        <f>TRIM(LEFT(Table1[[#This Row],[category]], FIND("|", Table1[[#This Row],[category]]) - 1))</f>
        <v>Home&amp;Kitchen</v>
      </c>
      <c r="F1032" s="5" t="str">
        <f>TRIM(MID(Table1[[#This Row],[category]], FIND("|", Table1[[#This Row],[category]]) + 1, FIND("|", Table1[[#This Row],[category]], FIND("|", Table1[[#This Row],[category]]) + 1) - FIND("|", Table1[[#This Row],[category]]) - 1))</f>
        <v>Heating,Cooling&amp;AirQuality</v>
      </c>
      <c r="G1032" s="5" t="str">
        <f>TRIM(MID(Table1[[#This Row],[category]], FIND("|", Table1[[#This Row],[category]], FIND("|", Table1[[#This Row],[category]]) + 1) + 1, FIND("|", Table1[[#This Row],[category]], FIND("|", Table1[[#This Row],[category]], FIND("|", Table1[[#This Row],[category]]) + 1) + 1) - FIND("|", Table1[[#This Row],[category]], FIND("|", Table1[[#This Row],[category]]) + 1) - 1))</f>
        <v>RoomHeaters</v>
      </c>
      <c r="H1032" s="6">
        <v>1399</v>
      </c>
      <c r="I1032" s="6">
        <v>1549</v>
      </c>
      <c r="J1032" s="7">
        <v>0.1</v>
      </c>
      <c r="K1032" s="7" t="str">
        <f>IF(Table1[[#This Row],[discount_percentage]]&gt;=50%, "YES", "NO")</f>
        <v>NO</v>
      </c>
      <c r="L1032" s="7" t="str">
        <f>IF(Table1[[#This Row],[discount_percentage]]&lt;20%, "&lt;20%", IF(Table1[[#This Row],[discount_percentage]]&lt;=40%, "20%-40%", IF(Table1[[#This Row],[discount_percentage]]&lt;=60%, "41%-60%", IF(Table1[[#This Row],[discount_percentage]]&lt;=80%, "61%-80%", "&gt;80%"))))</f>
        <v>&lt;20%</v>
      </c>
      <c r="M1032" s="7" t="str">
        <f>IF(Table1[[#This Row],[discounted_price]]&lt;200, "&lt;200", IF(Table1[[#This Row],[discounted_price]]&lt;=500, "200-500", "&gt;500"))</f>
        <v>&gt;500</v>
      </c>
      <c r="N1032" s="5">
        <v>3.9</v>
      </c>
      <c r="O1032" s="8">
        <v>2602</v>
      </c>
      <c r="P1032" s="9" t="str">
        <f>IF(Table1[[#This Row],[rating_count]]&gt;1000, "More than 1000", "Fewer than 1000")</f>
        <v>More than 1000</v>
      </c>
      <c r="Q1032" s="8">
        <f>IFERROR( VALUE(Table1[[#This Row],[rating]]) * VALUE((Table1[[#This Row],[rating_count]]/1000)), 0)</f>
        <v>10.147799999999998</v>
      </c>
      <c r="R1032" s="6">
        <f>IFERROR( VALUE(Table1[[#This Row],[actual_price]]) * VALUE(Table1[[#This Row],[rating_count]]), 0)</f>
        <v>4030498</v>
      </c>
      <c r="S1032" s="5" t="s">
        <v>8627</v>
      </c>
      <c r="T1032" s="5" t="s">
        <v>8628</v>
      </c>
      <c r="U1032" s="5" t="s">
        <v>8629</v>
      </c>
      <c r="V1032" s="5" t="s">
        <v>8630</v>
      </c>
      <c r="W1032" s="5" t="s">
        <v>8631</v>
      </c>
      <c r="X1032" s="5" t="s">
        <v>8632</v>
      </c>
      <c r="Y1032" s="5" t="s">
        <v>8633</v>
      </c>
      <c r="Z1032" s="5" t="s">
        <v>8634</v>
      </c>
    </row>
    <row r="1033" spans="1:26" ht="15.75">
      <c r="A1033" s="5" t="s">
        <v>8635</v>
      </c>
      <c r="B1033" s="5" t="s">
        <v>8636</v>
      </c>
      <c r="C1033" s="5" t="str">
        <f>LEFT(Table1[[#This Row],[product_name]], 27)</f>
        <v>Prestige Electric Kettle PK</v>
      </c>
      <c r="D1033" s="5" t="s">
        <v>8541</v>
      </c>
      <c r="E1033" s="5" t="str">
        <f>TRIM(LEFT(Table1[[#This Row],[category]], FIND("|", Table1[[#This Row],[category]]) - 1))</f>
        <v>Home&amp;Kitchen</v>
      </c>
      <c r="F1033" s="5" t="str">
        <f>TRIM(MID(Table1[[#This Row],[category]], FIND("|", Table1[[#This Row],[category]]) + 1, FIND("|", Table1[[#This Row],[category]], FIND("|", Table1[[#This Row],[category]]) + 1) - FIND("|", Table1[[#This Row],[category]]) - 1))</f>
        <v>Kitchen&amp;HomeAppliances</v>
      </c>
      <c r="G103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3" s="5">
        <v>749</v>
      </c>
      <c r="I1033" s="6">
        <v>1445</v>
      </c>
      <c r="J1033" s="7">
        <v>0.48</v>
      </c>
      <c r="K1033" s="7" t="str">
        <f>IF(Table1[[#This Row],[discount_percentage]]&gt;=50%, "YES", "NO")</f>
        <v>NO</v>
      </c>
      <c r="L1033" s="7" t="str">
        <f>IF(Table1[[#This Row],[discount_percentage]]&lt;20%, "&lt;20%", IF(Table1[[#This Row],[discount_percentage]]&lt;=40%, "20%-40%", IF(Table1[[#This Row],[discount_percentage]]&lt;=60%, "41%-60%", IF(Table1[[#This Row],[discount_percentage]]&lt;=80%, "61%-80%", "&gt;80%"))))</f>
        <v>41%-60%</v>
      </c>
      <c r="M1033" s="7" t="str">
        <f>IF(Table1[[#This Row],[discounted_price]]&lt;200, "&lt;200", IF(Table1[[#This Row],[discounted_price]]&lt;=500, "200-500", "&gt;500"))</f>
        <v>&gt;500</v>
      </c>
      <c r="N1033" s="5">
        <v>3.9</v>
      </c>
      <c r="O1033" s="8">
        <v>63350</v>
      </c>
      <c r="P1033" s="9" t="str">
        <f>IF(Table1[[#This Row],[rating_count]]&gt;1000, "More than 1000", "Fewer than 1000")</f>
        <v>More than 1000</v>
      </c>
      <c r="Q1033" s="8">
        <f>IFERROR( VALUE(Table1[[#This Row],[rating]]) * VALUE((Table1[[#This Row],[rating_count]]/1000)), 0)</f>
        <v>247.065</v>
      </c>
      <c r="R1033" s="6">
        <f>IFERROR( VALUE(Table1[[#This Row],[actual_price]]) * VALUE(Table1[[#This Row],[rating_count]]), 0)</f>
        <v>91540750</v>
      </c>
      <c r="S1033" s="5" t="s">
        <v>8637</v>
      </c>
      <c r="T1033" s="5" t="s">
        <v>8638</v>
      </c>
      <c r="U1033" s="5" t="s">
        <v>8639</v>
      </c>
      <c r="V1033" s="5" t="s">
        <v>8640</v>
      </c>
      <c r="W1033" s="5" t="s">
        <v>8641</v>
      </c>
      <c r="X1033" s="5" t="s">
        <v>8642</v>
      </c>
      <c r="Y1033" s="5" t="s">
        <v>8643</v>
      </c>
      <c r="Z1033" s="5" t="s">
        <v>8644</v>
      </c>
    </row>
    <row r="1034" spans="1:26" ht="15.75">
      <c r="A1034" s="5" t="s">
        <v>8645</v>
      </c>
      <c r="B1034" s="5" t="s">
        <v>8646</v>
      </c>
      <c r="C1034" s="5" t="str">
        <f>LEFT(Table1[[#This Row],[product_name]], 27)</f>
        <v>Pigeon by Stovekraft Cruise</v>
      </c>
      <c r="D1034" s="5" t="s">
        <v>8647</v>
      </c>
      <c r="E1034" s="5" t="str">
        <f>TRIM(LEFT(Table1[[#This Row],[category]], FIND("|", Table1[[#This Row],[category]]) - 1))</f>
        <v>Home&amp;Kitchen</v>
      </c>
      <c r="F1034" s="5" t="str">
        <f>TRIM(MID(Table1[[#This Row],[category]], FIND("|", Table1[[#This Row],[category]]) + 1, FIND("|", Table1[[#This Row],[category]], FIND("|", Table1[[#This Row],[category]]) + 1) - FIND("|", Table1[[#This Row],[category]]) - 1))</f>
        <v>Kitchen&amp;HomeAppliances</v>
      </c>
      <c r="G103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4" s="6">
        <v>1699</v>
      </c>
      <c r="I1034" s="6">
        <v>3193</v>
      </c>
      <c r="J1034" s="7">
        <v>0.47</v>
      </c>
      <c r="K1034" s="7" t="str">
        <f>IF(Table1[[#This Row],[discount_percentage]]&gt;=50%, "YES", "NO")</f>
        <v>NO</v>
      </c>
      <c r="L1034" s="7" t="str">
        <f>IF(Table1[[#This Row],[discount_percentage]]&lt;20%, "&lt;20%", IF(Table1[[#This Row],[discount_percentage]]&lt;=40%, "20%-40%", IF(Table1[[#This Row],[discount_percentage]]&lt;=60%, "41%-60%", IF(Table1[[#This Row],[discount_percentage]]&lt;=80%, "61%-80%", "&gt;80%"))))</f>
        <v>41%-60%</v>
      </c>
      <c r="M1034" s="7" t="str">
        <f>IF(Table1[[#This Row],[discounted_price]]&lt;200, "&lt;200", IF(Table1[[#This Row],[discounted_price]]&lt;=500, "200-500", "&gt;500"))</f>
        <v>&gt;500</v>
      </c>
      <c r="N1034" s="5">
        <v>3.8</v>
      </c>
      <c r="O1034" s="8">
        <v>54032</v>
      </c>
      <c r="P1034" s="9" t="str">
        <f>IF(Table1[[#This Row],[rating_count]]&gt;1000, "More than 1000", "Fewer than 1000")</f>
        <v>More than 1000</v>
      </c>
      <c r="Q1034" s="8">
        <f>IFERROR( VALUE(Table1[[#This Row],[rating]]) * VALUE((Table1[[#This Row],[rating_count]]/1000)), 0)</f>
        <v>205.32159999999999</v>
      </c>
      <c r="R1034" s="6">
        <f>IFERROR( VALUE(Table1[[#This Row],[actual_price]]) * VALUE(Table1[[#This Row],[rating_count]]), 0)</f>
        <v>172524176</v>
      </c>
      <c r="S1034" s="5" t="s">
        <v>8648</v>
      </c>
      <c r="T1034" s="5" t="s">
        <v>8649</v>
      </c>
      <c r="U1034" s="5" t="s">
        <v>8650</v>
      </c>
      <c r="V1034" s="5" t="s">
        <v>8651</v>
      </c>
      <c r="W1034" s="5" t="s">
        <v>8652</v>
      </c>
      <c r="X1034" s="5" t="s">
        <v>8653</v>
      </c>
      <c r="Y1034" s="5" t="s">
        <v>8654</v>
      </c>
      <c r="Z1034" s="5" t="s">
        <v>8655</v>
      </c>
    </row>
    <row r="1035" spans="1:26" ht="15.75">
      <c r="A1035" s="5" t="s">
        <v>8656</v>
      </c>
      <c r="B1035" s="5" t="s">
        <v>8657</v>
      </c>
      <c r="C1035" s="5" t="str">
        <f>LEFT(Table1[[#This Row],[product_name]], 27)</f>
        <v>Prestige PKGSS 1.7L 1500W E</v>
      </c>
      <c r="D1035" s="5" t="s">
        <v>8541</v>
      </c>
      <c r="E1035" s="5" t="str">
        <f>TRIM(LEFT(Table1[[#This Row],[category]], FIND("|", Table1[[#This Row],[category]]) - 1))</f>
        <v>Home&amp;Kitchen</v>
      </c>
      <c r="F1035" s="5" t="str">
        <f>TRIM(MID(Table1[[#This Row],[category]], FIND("|", Table1[[#This Row],[category]]) + 1, FIND("|", Table1[[#This Row],[category]], FIND("|", Table1[[#This Row],[category]]) + 1) - FIND("|", Table1[[#This Row],[category]]) - 1))</f>
        <v>Kitchen&amp;HomeAppliances</v>
      </c>
      <c r="G103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5" s="6">
        <v>1043</v>
      </c>
      <c r="I1035" s="6">
        <v>1345</v>
      </c>
      <c r="J1035" s="7">
        <v>0.22</v>
      </c>
      <c r="K1035" s="7" t="str">
        <f>IF(Table1[[#This Row],[discount_percentage]]&gt;=50%, "YES", "NO")</f>
        <v>NO</v>
      </c>
      <c r="L1035" s="7" t="str">
        <f>IF(Table1[[#This Row],[discount_percentage]]&lt;20%, "&lt;20%", IF(Table1[[#This Row],[discount_percentage]]&lt;=40%, "20%-40%", IF(Table1[[#This Row],[discount_percentage]]&lt;=60%, "41%-60%", IF(Table1[[#This Row],[discount_percentage]]&lt;=80%, "61%-80%", "&gt;80%"))))</f>
        <v>20%-40%</v>
      </c>
      <c r="M1035" s="7" t="str">
        <f>IF(Table1[[#This Row],[discounted_price]]&lt;200, "&lt;200", IF(Table1[[#This Row],[discounted_price]]&lt;=500, "200-500", "&gt;500"))</f>
        <v>&gt;500</v>
      </c>
      <c r="N1035" s="5">
        <v>3.8</v>
      </c>
      <c r="O1035" s="8">
        <v>15592</v>
      </c>
      <c r="P1035" s="9" t="str">
        <f>IF(Table1[[#This Row],[rating_count]]&gt;1000, "More than 1000", "Fewer than 1000")</f>
        <v>More than 1000</v>
      </c>
      <c r="Q1035" s="8">
        <f>IFERROR( VALUE(Table1[[#This Row],[rating]]) * VALUE((Table1[[#This Row],[rating_count]]/1000)), 0)</f>
        <v>59.249600000000001</v>
      </c>
      <c r="R1035" s="6">
        <f>IFERROR( VALUE(Table1[[#This Row],[actual_price]]) * VALUE(Table1[[#This Row],[rating_count]]), 0)</f>
        <v>20971240</v>
      </c>
      <c r="S1035" s="5" t="s">
        <v>8658</v>
      </c>
      <c r="T1035" s="5" t="s">
        <v>8659</v>
      </c>
      <c r="U1035" s="5" t="s">
        <v>8660</v>
      </c>
      <c r="V1035" s="5" t="s">
        <v>8661</v>
      </c>
      <c r="W1035" s="5" t="s">
        <v>8662</v>
      </c>
      <c r="X1035" s="5" t="s">
        <v>8663</v>
      </c>
      <c r="Y1035" s="5" t="s">
        <v>8664</v>
      </c>
      <c r="Z1035" s="5" t="s">
        <v>8665</v>
      </c>
    </row>
    <row r="1036" spans="1:26" ht="15.75">
      <c r="A1036" s="5" t="s">
        <v>8666</v>
      </c>
      <c r="B1036" s="5" t="s">
        <v>8667</v>
      </c>
      <c r="C1036" s="5" t="str">
        <f>LEFT(Table1[[#This Row],[product_name]], 27)</f>
        <v>SHOPTOSHOP Electric Lint Re</v>
      </c>
      <c r="D1036" s="5" t="s">
        <v>8574</v>
      </c>
      <c r="E1036" s="5" t="str">
        <f>TRIM(LEFT(Table1[[#This Row],[category]], FIND("|", Table1[[#This Row],[category]]) - 1))</f>
        <v>Home&amp;Kitchen</v>
      </c>
      <c r="F1036" s="5" t="str">
        <f>TRIM(MID(Table1[[#This Row],[category]], FIND("|", Table1[[#This Row],[category]]) + 1, FIND("|", Table1[[#This Row],[category]], FIND("|", Table1[[#This Row],[category]]) + 1) - FIND("|", Table1[[#This Row],[category]]) - 1))</f>
        <v>Kitchen&amp;HomeAppliances</v>
      </c>
      <c r="G1036"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36" s="5">
        <v>499</v>
      </c>
      <c r="I1036" s="6">
        <v>999</v>
      </c>
      <c r="J1036" s="7">
        <v>0.5</v>
      </c>
      <c r="K1036" s="7" t="str">
        <f>IF(Table1[[#This Row],[discount_percentage]]&gt;=50%, "YES", "NO")</f>
        <v>YES</v>
      </c>
      <c r="L1036" s="7" t="str">
        <f>IF(Table1[[#This Row],[discount_percentage]]&lt;20%, "&lt;20%", IF(Table1[[#This Row],[discount_percentage]]&lt;=40%, "20%-40%", IF(Table1[[#This Row],[discount_percentage]]&lt;=60%, "41%-60%", IF(Table1[[#This Row],[discount_percentage]]&lt;=80%, "61%-80%", "&gt;80%"))))</f>
        <v>41%-60%</v>
      </c>
      <c r="M1036" s="7" t="str">
        <f>IF(Table1[[#This Row],[discounted_price]]&lt;200, "&lt;200", IF(Table1[[#This Row],[discounted_price]]&lt;=500, "200-500", "&gt;500"))</f>
        <v>200-500</v>
      </c>
      <c r="N1036" s="5">
        <v>4.0999999999999996</v>
      </c>
      <c r="O1036" s="8">
        <v>4859</v>
      </c>
      <c r="P1036" s="9" t="str">
        <f>IF(Table1[[#This Row],[rating_count]]&gt;1000, "More than 1000", "Fewer than 1000")</f>
        <v>More than 1000</v>
      </c>
      <c r="Q1036" s="8">
        <f>IFERROR( VALUE(Table1[[#This Row],[rating]]) * VALUE((Table1[[#This Row],[rating_count]]/1000)), 0)</f>
        <v>19.921899999999997</v>
      </c>
      <c r="R1036" s="6">
        <f>IFERROR( VALUE(Table1[[#This Row],[actual_price]]) * VALUE(Table1[[#This Row],[rating_count]]), 0)</f>
        <v>4854141</v>
      </c>
      <c r="S1036" s="5" t="s">
        <v>8668</v>
      </c>
      <c r="T1036" s="5" t="s">
        <v>8669</v>
      </c>
      <c r="U1036" s="5" t="s">
        <v>8670</v>
      </c>
      <c r="V1036" s="5" t="s">
        <v>8671</v>
      </c>
      <c r="W1036" s="5" t="s">
        <v>8672</v>
      </c>
      <c r="X1036" s="5" t="s">
        <v>8673</v>
      </c>
      <c r="Y1036" s="5" t="s">
        <v>8674</v>
      </c>
      <c r="Z1036" s="5" t="s">
        <v>8675</v>
      </c>
    </row>
    <row r="1037" spans="1:26" ht="15.75">
      <c r="A1037" s="5" t="s">
        <v>8676</v>
      </c>
      <c r="B1037" s="5" t="s">
        <v>8677</v>
      </c>
      <c r="C1037" s="5" t="str">
        <f>LEFT(Table1[[#This Row],[product_name]], 27)</f>
        <v>Orpat OEH-1260 2000-Watt Fa</v>
      </c>
      <c r="D1037" s="5" t="s">
        <v>8563</v>
      </c>
      <c r="E1037" s="5" t="str">
        <f>TRIM(LEFT(Table1[[#This Row],[category]], FIND("|", Table1[[#This Row],[category]]) - 1))</f>
        <v>Home&amp;Kitchen</v>
      </c>
      <c r="F1037" s="5" t="str">
        <f>TRIM(MID(Table1[[#This Row],[category]], FIND("|", Table1[[#This Row],[category]]) + 1, FIND("|", Table1[[#This Row],[category]], FIND("|", Table1[[#This Row],[category]]) + 1) - FIND("|", Table1[[#This Row],[category]]) - 1))</f>
        <v>Heating,Cooling&amp;AirQuality</v>
      </c>
      <c r="G1037" s="5" t="str">
        <f>TRIM(MID(Table1[[#This Row],[category]], FIND("|", Table1[[#This Row],[category]], FIND("|", Table1[[#This Row],[category]]) + 1) + 1, FIND("|", Table1[[#This Row],[category]], FIND("|", Table1[[#This Row],[category]], FIND("|", Table1[[#This Row],[category]]) + 1) + 1) - FIND("|", Table1[[#This Row],[category]], FIND("|", Table1[[#This Row],[category]]) + 1) - 1))</f>
        <v>RoomHeaters</v>
      </c>
      <c r="H1037" s="6">
        <v>1464</v>
      </c>
      <c r="I1037" s="6">
        <v>1650</v>
      </c>
      <c r="J1037" s="7">
        <v>0.11</v>
      </c>
      <c r="K1037" s="7" t="str">
        <f>IF(Table1[[#This Row],[discount_percentage]]&gt;=50%, "YES", "NO")</f>
        <v>NO</v>
      </c>
      <c r="L1037" s="7" t="str">
        <f>IF(Table1[[#This Row],[discount_percentage]]&lt;20%, "&lt;20%", IF(Table1[[#This Row],[discount_percentage]]&lt;=40%, "20%-40%", IF(Table1[[#This Row],[discount_percentage]]&lt;=60%, "41%-60%", IF(Table1[[#This Row],[discount_percentage]]&lt;=80%, "61%-80%", "&gt;80%"))))</f>
        <v>&lt;20%</v>
      </c>
      <c r="M1037" s="7" t="str">
        <f>IF(Table1[[#This Row],[discounted_price]]&lt;200, "&lt;200", IF(Table1[[#This Row],[discounted_price]]&lt;=500, "200-500", "&gt;500"))</f>
        <v>&gt;500</v>
      </c>
      <c r="N1037" s="5">
        <v>4.0999999999999996</v>
      </c>
      <c r="O1037" s="8">
        <v>14120</v>
      </c>
      <c r="P1037" s="9" t="str">
        <f>IF(Table1[[#This Row],[rating_count]]&gt;1000, "More than 1000", "Fewer than 1000")</f>
        <v>More than 1000</v>
      </c>
      <c r="Q1037" s="8">
        <f>IFERROR( VALUE(Table1[[#This Row],[rating]]) * VALUE((Table1[[#This Row],[rating_count]]/1000)), 0)</f>
        <v>57.891999999999989</v>
      </c>
      <c r="R1037" s="6">
        <f>IFERROR( VALUE(Table1[[#This Row],[actual_price]]) * VALUE(Table1[[#This Row],[rating_count]]), 0)</f>
        <v>23298000</v>
      </c>
      <c r="S1037" s="5" t="s">
        <v>8678</v>
      </c>
      <c r="T1037" s="5" t="s">
        <v>8679</v>
      </c>
      <c r="U1037" s="5" t="s">
        <v>8680</v>
      </c>
      <c r="V1037" s="5" t="s">
        <v>8681</v>
      </c>
      <c r="W1037" s="5" t="s">
        <v>8682</v>
      </c>
      <c r="X1037" s="5" t="s">
        <v>8683</v>
      </c>
      <c r="Y1037" s="5" t="s">
        <v>8684</v>
      </c>
      <c r="Z1037" s="5" t="s">
        <v>8685</v>
      </c>
    </row>
    <row r="1038" spans="1:26" ht="15.75">
      <c r="A1038" s="5" t="s">
        <v>8686</v>
      </c>
      <c r="B1038" s="5" t="s">
        <v>8687</v>
      </c>
      <c r="C1038" s="5" t="str">
        <f>LEFT(Table1[[#This Row],[product_name]], 27)</f>
        <v>PRO365 Indo Mocktails/Coffe</v>
      </c>
      <c r="D1038" s="5" t="s">
        <v>8688</v>
      </c>
      <c r="E1038" s="5" t="str">
        <f>TRIM(LEFT(Table1[[#This Row],[category]], FIND("|", Table1[[#This Row],[category]]) - 1))</f>
        <v>Home&amp;Kitchen</v>
      </c>
      <c r="F1038" s="5" t="str">
        <f>TRIM(MID(Table1[[#This Row],[category]], FIND("|", Table1[[#This Row],[category]]) + 1, FIND("|", Table1[[#This Row],[category]], FIND("|", Table1[[#This Row],[category]]) + 1) - FIND("|", Table1[[#This Row],[category]]) - 1))</f>
        <v>Kitchen&amp;HomeAppliances</v>
      </c>
      <c r="G103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8" s="5">
        <v>249</v>
      </c>
      <c r="I1038" s="6">
        <v>499</v>
      </c>
      <c r="J1038" s="7">
        <v>0.5</v>
      </c>
      <c r="K1038" s="7" t="str">
        <f>IF(Table1[[#This Row],[discount_percentage]]&gt;=50%, "YES", "NO")</f>
        <v>YES</v>
      </c>
      <c r="L1038" s="7" t="str">
        <f>IF(Table1[[#This Row],[discount_percentage]]&lt;20%, "&lt;20%", IF(Table1[[#This Row],[discount_percentage]]&lt;=40%, "20%-40%", IF(Table1[[#This Row],[discount_percentage]]&lt;=60%, "41%-60%", IF(Table1[[#This Row],[discount_percentage]]&lt;=80%, "61%-80%", "&gt;80%"))))</f>
        <v>41%-60%</v>
      </c>
      <c r="M1038" s="7" t="str">
        <f>IF(Table1[[#This Row],[discounted_price]]&lt;200, "&lt;200", IF(Table1[[#This Row],[discounted_price]]&lt;=500, "200-500", "&gt;500"))</f>
        <v>200-500</v>
      </c>
      <c r="N1038" s="5">
        <v>3.3</v>
      </c>
      <c r="O1038" s="8">
        <v>8427</v>
      </c>
      <c r="P1038" s="9" t="str">
        <f>IF(Table1[[#This Row],[rating_count]]&gt;1000, "More than 1000", "Fewer than 1000")</f>
        <v>More than 1000</v>
      </c>
      <c r="Q1038" s="8">
        <f>IFERROR( VALUE(Table1[[#This Row],[rating]]) * VALUE((Table1[[#This Row],[rating_count]]/1000)), 0)</f>
        <v>27.809099999999997</v>
      </c>
      <c r="R1038" s="6">
        <f>IFERROR( VALUE(Table1[[#This Row],[actual_price]]) * VALUE(Table1[[#This Row],[rating_count]]), 0)</f>
        <v>4205073</v>
      </c>
      <c r="S1038" s="5" t="s">
        <v>8689</v>
      </c>
      <c r="T1038" s="5" t="s">
        <v>8690</v>
      </c>
      <c r="U1038" s="5" t="s">
        <v>8691</v>
      </c>
      <c r="V1038" s="5" t="s">
        <v>8692</v>
      </c>
      <c r="W1038" s="5" t="s">
        <v>8693</v>
      </c>
      <c r="X1038" s="5" t="s">
        <v>8694</v>
      </c>
      <c r="Y1038" s="5" t="s">
        <v>8695</v>
      </c>
      <c r="Z1038" s="5" t="s">
        <v>8696</v>
      </c>
    </row>
    <row r="1039" spans="1:26" ht="15.75">
      <c r="A1039" s="5" t="s">
        <v>8697</v>
      </c>
      <c r="B1039" s="5" t="s">
        <v>8698</v>
      </c>
      <c r="C1039" s="5" t="str">
        <f>LEFT(Table1[[#This Row],[product_name]], 27)</f>
        <v>Bajaj DX-6 1000W Dry Iron w</v>
      </c>
      <c r="D1039" s="5" t="s">
        <v>8699</v>
      </c>
      <c r="E1039" s="5" t="str">
        <f>TRIM(LEFT(Table1[[#This Row],[category]], FIND("|", Table1[[#This Row],[category]]) - 1))</f>
        <v>Home&amp;Kitchen</v>
      </c>
      <c r="F1039" s="5" t="str">
        <f>TRIM(MID(Table1[[#This Row],[category]], FIND("|", Table1[[#This Row],[category]]) + 1, FIND("|", Table1[[#This Row],[category]], FIND("|", Table1[[#This Row],[category]]) + 1) - FIND("|", Table1[[#This Row],[category]]) - 1))</f>
        <v>Kitchen&amp;HomeAppliances</v>
      </c>
      <c r="G103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39" s="5">
        <v>625</v>
      </c>
      <c r="I1039" s="6">
        <v>1400</v>
      </c>
      <c r="J1039" s="7">
        <v>0.55000000000000004</v>
      </c>
      <c r="K1039" s="7" t="str">
        <f>IF(Table1[[#This Row],[discount_percentage]]&gt;=50%, "YES", "NO")</f>
        <v>YES</v>
      </c>
      <c r="L1039" s="7" t="str">
        <f>IF(Table1[[#This Row],[discount_percentage]]&lt;20%, "&lt;20%", IF(Table1[[#This Row],[discount_percentage]]&lt;=40%, "20%-40%", IF(Table1[[#This Row],[discount_percentage]]&lt;=60%, "41%-60%", IF(Table1[[#This Row],[discount_percentage]]&lt;=80%, "61%-80%", "&gt;80%"))))</f>
        <v>41%-60%</v>
      </c>
      <c r="M1039" s="7" t="str">
        <f>IF(Table1[[#This Row],[discounted_price]]&lt;200, "&lt;200", IF(Table1[[#This Row],[discounted_price]]&lt;=500, "200-500", "&gt;500"))</f>
        <v>&gt;500</v>
      </c>
      <c r="N1039" s="5">
        <v>4.2</v>
      </c>
      <c r="O1039" s="8">
        <v>23316</v>
      </c>
      <c r="P1039" s="9" t="str">
        <f>IF(Table1[[#This Row],[rating_count]]&gt;1000, "More than 1000", "Fewer than 1000")</f>
        <v>More than 1000</v>
      </c>
      <c r="Q1039" s="8">
        <f>IFERROR( VALUE(Table1[[#This Row],[rating]]) * VALUE((Table1[[#This Row],[rating_count]]/1000)), 0)</f>
        <v>97.927199999999999</v>
      </c>
      <c r="R1039" s="6">
        <f>IFERROR( VALUE(Table1[[#This Row],[actual_price]]) * VALUE(Table1[[#This Row],[rating_count]]), 0)</f>
        <v>32642400</v>
      </c>
      <c r="S1039" s="5" t="s">
        <v>8700</v>
      </c>
      <c r="T1039" s="5" t="s">
        <v>8701</v>
      </c>
      <c r="U1039" s="5" t="s">
        <v>8702</v>
      </c>
      <c r="V1039" s="5" t="s">
        <v>8703</v>
      </c>
      <c r="W1039" s="5" t="s">
        <v>8704</v>
      </c>
      <c r="X1039" s="5" t="s">
        <v>8705</v>
      </c>
      <c r="Y1039" s="5" t="s">
        <v>8706</v>
      </c>
      <c r="Z1039" s="5" t="s">
        <v>8707</v>
      </c>
    </row>
    <row r="1040" spans="1:26" ht="15.75">
      <c r="A1040" s="5" t="s">
        <v>8708</v>
      </c>
      <c r="B1040" s="5" t="s">
        <v>8709</v>
      </c>
      <c r="C1040" s="5" t="str">
        <f>LEFT(Table1[[#This Row],[product_name]], 27)</f>
        <v>Croma 500W Mixer Grinder wi</v>
      </c>
      <c r="D1040" s="5" t="s">
        <v>8710</v>
      </c>
      <c r="E1040" s="5" t="str">
        <f>TRIM(LEFT(Table1[[#This Row],[category]], FIND("|", Table1[[#This Row],[category]]) - 1))</f>
        <v>Home&amp;Kitchen</v>
      </c>
      <c r="F1040" s="5" t="str">
        <f>TRIM(MID(Table1[[#This Row],[category]], FIND("|", Table1[[#This Row],[category]]) + 1, FIND("|", Table1[[#This Row],[category]], FIND("|", Table1[[#This Row],[category]]) + 1) - FIND("|", Table1[[#This Row],[category]]) - 1))</f>
        <v>Kitchen&amp;HomeAppliances</v>
      </c>
      <c r="G104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0" s="6">
        <v>1290</v>
      </c>
      <c r="I1040" s="6">
        <v>2500</v>
      </c>
      <c r="J1040" s="7">
        <v>0.48</v>
      </c>
      <c r="K1040" s="7" t="str">
        <f>IF(Table1[[#This Row],[discount_percentage]]&gt;=50%, "YES", "NO")</f>
        <v>NO</v>
      </c>
      <c r="L1040" s="7" t="str">
        <f>IF(Table1[[#This Row],[discount_percentage]]&lt;20%, "&lt;20%", IF(Table1[[#This Row],[discount_percentage]]&lt;=40%, "20%-40%", IF(Table1[[#This Row],[discount_percentage]]&lt;=60%, "41%-60%", IF(Table1[[#This Row],[discount_percentage]]&lt;=80%, "61%-80%", "&gt;80%"))))</f>
        <v>41%-60%</v>
      </c>
      <c r="M1040" s="7" t="str">
        <f>IF(Table1[[#This Row],[discounted_price]]&lt;200, "&lt;200", IF(Table1[[#This Row],[discounted_price]]&lt;=500, "200-500", "&gt;500"))</f>
        <v>&gt;500</v>
      </c>
      <c r="N1040" s="5">
        <v>4</v>
      </c>
      <c r="O1040" s="8">
        <v>6530</v>
      </c>
      <c r="P1040" s="9" t="str">
        <f>IF(Table1[[#This Row],[rating_count]]&gt;1000, "More than 1000", "Fewer than 1000")</f>
        <v>More than 1000</v>
      </c>
      <c r="Q1040" s="8">
        <f>IFERROR( VALUE(Table1[[#This Row],[rating]]) * VALUE((Table1[[#This Row],[rating_count]]/1000)), 0)</f>
        <v>26.12</v>
      </c>
      <c r="R1040" s="6">
        <f>IFERROR( VALUE(Table1[[#This Row],[actual_price]]) * VALUE(Table1[[#This Row],[rating_count]]), 0)</f>
        <v>16325000</v>
      </c>
      <c r="S1040" s="5" t="s">
        <v>8711</v>
      </c>
      <c r="T1040" s="5" t="s">
        <v>8712</v>
      </c>
      <c r="U1040" s="5" t="s">
        <v>8713</v>
      </c>
      <c r="V1040" s="5" t="s">
        <v>8714</v>
      </c>
      <c r="W1040" s="5" t="s">
        <v>8715</v>
      </c>
      <c r="X1040" s="5" t="s">
        <v>8716</v>
      </c>
      <c r="Y1040" s="5" t="s">
        <v>8717</v>
      </c>
      <c r="Z1040" s="5" t="s">
        <v>8718</v>
      </c>
    </row>
    <row r="1041" spans="1:26" ht="15.75">
      <c r="A1041" s="5" t="s">
        <v>8719</v>
      </c>
      <c r="B1041" s="5" t="s">
        <v>8720</v>
      </c>
      <c r="C1041" s="5" t="str">
        <f>LEFT(Table1[[#This Row],[product_name]], 27)</f>
        <v>Havells Instanio 3-Litre In</v>
      </c>
      <c r="D1041" s="5" t="s">
        <v>8721</v>
      </c>
      <c r="E1041" s="5" t="str">
        <f>TRIM(LEFT(Table1[[#This Row],[category]], FIND("|", Table1[[#This Row],[category]]) - 1))</f>
        <v>Home&amp;Kitchen</v>
      </c>
      <c r="F1041" s="5" t="str">
        <f>TRIM(MID(Table1[[#This Row],[category]], FIND("|", Table1[[#This Row],[category]]) + 1, FIND("|", Table1[[#This Row],[category]], FIND("|", Table1[[#This Row],[category]]) + 1) - FIND("|", Table1[[#This Row],[category]]) - 1))</f>
        <v>Heating,Cooling&amp;AirQuality</v>
      </c>
      <c r="G1041"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41" s="6">
        <v>3600</v>
      </c>
      <c r="I1041" s="6">
        <v>6190</v>
      </c>
      <c r="J1041" s="7">
        <v>0.42</v>
      </c>
      <c r="K1041" s="7" t="str">
        <f>IF(Table1[[#This Row],[discount_percentage]]&gt;=50%, "YES", "NO")</f>
        <v>NO</v>
      </c>
      <c r="L1041" s="7" t="str">
        <f>IF(Table1[[#This Row],[discount_percentage]]&lt;20%, "&lt;20%", IF(Table1[[#This Row],[discount_percentage]]&lt;=40%, "20%-40%", IF(Table1[[#This Row],[discount_percentage]]&lt;=60%, "41%-60%", IF(Table1[[#This Row],[discount_percentage]]&lt;=80%, "61%-80%", "&gt;80%"))))</f>
        <v>41%-60%</v>
      </c>
      <c r="M1041" s="7" t="str">
        <f>IF(Table1[[#This Row],[discounted_price]]&lt;200, "&lt;200", IF(Table1[[#This Row],[discounted_price]]&lt;=500, "200-500", "&gt;500"))</f>
        <v>&gt;500</v>
      </c>
      <c r="N1041" s="5">
        <v>4.3</v>
      </c>
      <c r="O1041" s="8">
        <v>11924</v>
      </c>
      <c r="P1041" s="9" t="str">
        <f>IF(Table1[[#This Row],[rating_count]]&gt;1000, "More than 1000", "Fewer than 1000")</f>
        <v>More than 1000</v>
      </c>
      <c r="Q1041" s="8">
        <f>IFERROR( VALUE(Table1[[#This Row],[rating]]) * VALUE((Table1[[#This Row],[rating_count]]/1000)), 0)</f>
        <v>51.273199999999996</v>
      </c>
      <c r="R1041" s="6">
        <f>IFERROR( VALUE(Table1[[#This Row],[actual_price]]) * VALUE(Table1[[#This Row],[rating_count]]), 0)</f>
        <v>73809560</v>
      </c>
      <c r="S1041" s="5" t="s">
        <v>8722</v>
      </c>
      <c r="T1041" s="5" t="s">
        <v>8723</v>
      </c>
      <c r="U1041" s="5" t="s">
        <v>8724</v>
      </c>
      <c r="V1041" s="5" t="s">
        <v>8725</v>
      </c>
      <c r="W1041" s="5" t="s">
        <v>8726</v>
      </c>
      <c r="X1041" s="5" t="s">
        <v>8727</v>
      </c>
      <c r="Y1041" s="5" t="s">
        <v>8728</v>
      </c>
      <c r="Z1041" s="5" t="s">
        <v>8729</v>
      </c>
    </row>
    <row r="1042" spans="1:26" ht="15.75">
      <c r="A1042" s="5" t="s">
        <v>8730</v>
      </c>
      <c r="B1042" s="5" t="s">
        <v>8731</v>
      </c>
      <c r="C1042" s="5" t="str">
        <f>LEFT(Table1[[#This Row],[product_name]], 27)</f>
        <v>Morphy Richards OFR Room He</v>
      </c>
      <c r="D1042" s="5" t="s">
        <v>8732</v>
      </c>
      <c r="E1042" s="5" t="str">
        <f>TRIM(LEFT(Table1[[#This Row],[category]], FIND("|", Table1[[#This Row],[category]]) - 1))</f>
        <v>Home&amp;Kitchen</v>
      </c>
      <c r="F1042" s="5" t="str">
        <f>TRIM(MID(Table1[[#This Row],[category]], FIND("|", Table1[[#This Row],[category]]) + 1, FIND("|", Table1[[#This Row],[category]], FIND("|", Table1[[#This Row],[category]]) + 1) - FIND("|", Table1[[#This Row],[category]]) - 1))</f>
        <v>Heating,Cooling&amp;AirQuality</v>
      </c>
      <c r="G1042" s="5" t="e">
        <f>TRIM(MID(Table1[[#This Row],[category]], FIND("|", Table1[[#This Row],[category]], FIND("|", Table1[[#This Row],[category]]) + 1) + 1, FIND("|", Table1[[#This Row],[category]], FIND("|", Table1[[#This Row],[category]], FIND("|", Table1[[#This Row],[category]]) + 1) + 1) - FIND("|", Table1[[#This Row],[category]], FIND("|", Table1[[#This Row],[category]]) + 1) - 1))</f>
        <v>#VALUE!</v>
      </c>
      <c r="H1042" s="6">
        <v>6549</v>
      </c>
      <c r="I1042" s="6">
        <v>13999</v>
      </c>
      <c r="J1042" s="7">
        <v>0.53</v>
      </c>
      <c r="K1042" s="7" t="str">
        <f>IF(Table1[[#This Row],[discount_percentage]]&gt;=50%, "YES", "NO")</f>
        <v>YES</v>
      </c>
      <c r="L1042" s="7" t="str">
        <f>IF(Table1[[#This Row],[discount_percentage]]&lt;20%, "&lt;20%", IF(Table1[[#This Row],[discount_percentage]]&lt;=40%, "20%-40%", IF(Table1[[#This Row],[discount_percentage]]&lt;=60%, "41%-60%", IF(Table1[[#This Row],[discount_percentage]]&lt;=80%, "61%-80%", "&gt;80%"))))</f>
        <v>41%-60%</v>
      </c>
      <c r="M1042" s="7" t="str">
        <f>IF(Table1[[#This Row],[discounted_price]]&lt;200, "&lt;200", IF(Table1[[#This Row],[discounted_price]]&lt;=500, "200-500", "&gt;500"))</f>
        <v>&gt;500</v>
      </c>
      <c r="N1042" s="5">
        <v>4</v>
      </c>
      <c r="O1042" s="8">
        <v>2961</v>
      </c>
      <c r="P1042" s="9" t="str">
        <f>IF(Table1[[#This Row],[rating_count]]&gt;1000, "More than 1000", "Fewer than 1000")</f>
        <v>More than 1000</v>
      </c>
      <c r="Q1042" s="8">
        <f>IFERROR( VALUE(Table1[[#This Row],[rating]]) * VALUE((Table1[[#This Row],[rating_count]]/1000)), 0)</f>
        <v>11.843999999999999</v>
      </c>
      <c r="R1042" s="6">
        <f>IFERROR( VALUE(Table1[[#This Row],[actual_price]]) * VALUE(Table1[[#This Row],[rating_count]]), 0)</f>
        <v>41451039</v>
      </c>
      <c r="S1042" s="5" t="s">
        <v>8733</v>
      </c>
      <c r="T1042" s="5" t="s">
        <v>8734</v>
      </c>
      <c r="U1042" s="5" t="s">
        <v>8735</v>
      </c>
      <c r="V1042" s="5" t="s">
        <v>8736</v>
      </c>
      <c r="W1042" s="5" t="s">
        <v>8737</v>
      </c>
      <c r="X1042" s="5" t="s">
        <v>8738</v>
      </c>
      <c r="Y1042" s="5" t="s">
        <v>8739</v>
      </c>
      <c r="Z1042" s="5" t="s">
        <v>8740</v>
      </c>
    </row>
    <row r="1043" spans="1:26" ht="15.75">
      <c r="A1043" s="5" t="s">
        <v>8741</v>
      </c>
      <c r="B1043" s="5" t="s">
        <v>8742</v>
      </c>
      <c r="C1043" s="5" t="str">
        <f>LEFT(Table1[[#This Row],[product_name]], 27)</f>
        <v>Havells Aqua Plus 1.2 litre</v>
      </c>
      <c r="D1043" s="5" t="s">
        <v>8541</v>
      </c>
      <c r="E1043" s="5" t="str">
        <f>TRIM(LEFT(Table1[[#This Row],[category]], FIND("|", Table1[[#This Row],[category]]) - 1))</f>
        <v>Home&amp;Kitchen</v>
      </c>
      <c r="F1043" s="5" t="str">
        <f>TRIM(MID(Table1[[#This Row],[category]], FIND("|", Table1[[#This Row],[category]]) + 1, FIND("|", Table1[[#This Row],[category]], FIND("|", Table1[[#This Row],[category]]) + 1) - FIND("|", Table1[[#This Row],[category]]) - 1))</f>
        <v>Kitchen&amp;HomeAppliances</v>
      </c>
      <c r="G104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3" s="6">
        <v>1625</v>
      </c>
      <c r="I1043" s="6">
        <v>2995</v>
      </c>
      <c r="J1043" s="7">
        <v>0.46</v>
      </c>
      <c r="K1043" s="7" t="str">
        <f>IF(Table1[[#This Row],[discount_percentage]]&gt;=50%, "YES", "NO")</f>
        <v>NO</v>
      </c>
      <c r="L1043" s="7" t="str">
        <f>IF(Table1[[#This Row],[discount_percentage]]&lt;20%, "&lt;20%", IF(Table1[[#This Row],[discount_percentage]]&lt;=40%, "20%-40%", IF(Table1[[#This Row],[discount_percentage]]&lt;=60%, "41%-60%", IF(Table1[[#This Row],[discount_percentage]]&lt;=80%, "61%-80%", "&gt;80%"))))</f>
        <v>41%-60%</v>
      </c>
      <c r="M1043" s="7" t="str">
        <f>IF(Table1[[#This Row],[discounted_price]]&lt;200, "&lt;200", IF(Table1[[#This Row],[discounted_price]]&lt;=500, "200-500", "&gt;500"))</f>
        <v>&gt;500</v>
      </c>
      <c r="N1043" s="5">
        <v>4.5</v>
      </c>
      <c r="O1043" s="8">
        <v>23484</v>
      </c>
      <c r="P1043" s="9" t="str">
        <f>IF(Table1[[#This Row],[rating_count]]&gt;1000, "More than 1000", "Fewer than 1000")</f>
        <v>More than 1000</v>
      </c>
      <c r="Q1043" s="8">
        <f>IFERROR( VALUE(Table1[[#This Row],[rating]]) * VALUE((Table1[[#This Row],[rating_count]]/1000)), 0)</f>
        <v>105.67800000000001</v>
      </c>
      <c r="R1043" s="6">
        <f>IFERROR( VALUE(Table1[[#This Row],[actual_price]]) * VALUE(Table1[[#This Row],[rating_count]]), 0)</f>
        <v>70334580</v>
      </c>
      <c r="S1043" s="5" t="s">
        <v>8743</v>
      </c>
      <c r="T1043" s="5" t="s">
        <v>8744</v>
      </c>
      <c r="U1043" s="5" t="s">
        <v>8745</v>
      </c>
      <c r="V1043" s="5" t="s">
        <v>8746</v>
      </c>
      <c r="W1043" s="5" t="s">
        <v>8747</v>
      </c>
      <c r="X1043" s="5" t="s">
        <v>8748</v>
      </c>
      <c r="Y1043" s="5" t="s">
        <v>8749</v>
      </c>
      <c r="Z1043" s="5" t="s">
        <v>8750</v>
      </c>
    </row>
    <row r="1044" spans="1:26" ht="15.75">
      <c r="A1044" s="5" t="s">
        <v>8751</v>
      </c>
      <c r="B1044" s="5" t="s">
        <v>8752</v>
      </c>
      <c r="C1044" s="5" t="str">
        <f>LEFT(Table1[[#This Row],[product_name]], 27)</f>
        <v>Bajaj Splendora 3 Litre 3KW</v>
      </c>
      <c r="D1044" s="5" t="s">
        <v>8721</v>
      </c>
      <c r="E1044" s="5" t="str">
        <f>TRIM(LEFT(Table1[[#This Row],[category]], FIND("|", Table1[[#This Row],[category]]) - 1))</f>
        <v>Home&amp;Kitchen</v>
      </c>
      <c r="F1044" s="5" t="str">
        <f>TRIM(MID(Table1[[#This Row],[category]], FIND("|", Table1[[#This Row],[category]]) + 1, FIND("|", Table1[[#This Row],[category]], FIND("|", Table1[[#This Row],[category]]) + 1) - FIND("|", Table1[[#This Row],[category]]) - 1))</f>
        <v>Heating,Cooling&amp;AirQuality</v>
      </c>
      <c r="G1044"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44" s="6">
        <v>2599</v>
      </c>
      <c r="I1044" s="6">
        <v>5890</v>
      </c>
      <c r="J1044" s="7">
        <v>0.56000000000000005</v>
      </c>
      <c r="K1044" s="7" t="str">
        <f>IF(Table1[[#This Row],[discount_percentage]]&gt;=50%, "YES", "NO")</f>
        <v>YES</v>
      </c>
      <c r="L1044" s="7" t="str">
        <f>IF(Table1[[#This Row],[discount_percentage]]&lt;20%, "&lt;20%", IF(Table1[[#This Row],[discount_percentage]]&lt;=40%, "20%-40%", IF(Table1[[#This Row],[discount_percentage]]&lt;=60%, "41%-60%", IF(Table1[[#This Row],[discount_percentage]]&lt;=80%, "61%-80%", "&gt;80%"))))</f>
        <v>41%-60%</v>
      </c>
      <c r="M1044" s="7" t="str">
        <f>IF(Table1[[#This Row],[discounted_price]]&lt;200, "&lt;200", IF(Table1[[#This Row],[discounted_price]]&lt;=500, "200-500", "&gt;500"))</f>
        <v>&gt;500</v>
      </c>
      <c r="N1044" s="5">
        <v>4.0999999999999996</v>
      </c>
      <c r="O1044" s="8">
        <v>21783</v>
      </c>
      <c r="P1044" s="9" t="str">
        <f>IF(Table1[[#This Row],[rating_count]]&gt;1000, "More than 1000", "Fewer than 1000")</f>
        <v>More than 1000</v>
      </c>
      <c r="Q1044" s="8">
        <f>IFERROR( VALUE(Table1[[#This Row],[rating]]) * VALUE((Table1[[#This Row],[rating_count]]/1000)), 0)</f>
        <v>89.310299999999998</v>
      </c>
      <c r="R1044" s="6">
        <f>IFERROR( VALUE(Table1[[#This Row],[actual_price]]) * VALUE(Table1[[#This Row],[rating_count]]), 0)</f>
        <v>128301870</v>
      </c>
      <c r="S1044" s="5" t="s">
        <v>8753</v>
      </c>
      <c r="T1044" s="5" t="s">
        <v>8754</v>
      </c>
      <c r="U1044" s="5" t="s">
        <v>8755</v>
      </c>
      <c r="V1044" s="5" t="s">
        <v>8756</v>
      </c>
      <c r="W1044" s="5" t="s">
        <v>8757</v>
      </c>
      <c r="X1044" s="5" t="s">
        <v>13064</v>
      </c>
      <c r="Y1044" s="5" t="s">
        <v>8758</v>
      </c>
      <c r="Z1044" s="5" t="s">
        <v>8759</v>
      </c>
    </row>
    <row r="1045" spans="1:26" ht="15.75">
      <c r="A1045" s="5" t="s">
        <v>8760</v>
      </c>
      <c r="B1045" s="5" t="s">
        <v>8761</v>
      </c>
      <c r="C1045" s="5" t="str">
        <f>LEFT(Table1[[#This Row],[product_name]], 27)</f>
        <v>KENT 16052 Elegant Electric</v>
      </c>
      <c r="D1045" s="5" t="s">
        <v>8762</v>
      </c>
      <c r="E1045" s="5" t="str">
        <f>TRIM(LEFT(Table1[[#This Row],[category]], FIND("|", Table1[[#This Row],[category]]) - 1))</f>
        <v>Home&amp;Kitchen</v>
      </c>
      <c r="F1045" s="5" t="str">
        <f>TRIM(MID(Table1[[#This Row],[category]], FIND("|", Table1[[#This Row],[category]]) + 1, FIND("|", Table1[[#This Row],[category]], FIND("|", Table1[[#This Row],[category]]) + 1) - FIND("|", Table1[[#This Row],[category]]) - 1))</f>
        <v>Kitchen&amp;HomeAppliances</v>
      </c>
      <c r="G104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5" s="6">
        <v>1199</v>
      </c>
      <c r="I1045" s="6">
        <v>2000</v>
      </c>
      <c r="J1045" s="7">
        <v>0.4</v>
      </c>
      <c r="K1045" s="7" t="str">
        <f>IF(Table1[[#This Row],[discount_percentage]]&gt;=50%, "YES", "NO")</f>
        <v>NO</v>
      </c>
      <c r="L1045" s="7" t="str">
        <f>IF(Table1[[#This Row],[discount_percentage]]&lt;20%, "&lt;20%", IF(Table1[[#This Row],[discount_percentage]]&lt;=40%, "20%-40%", IF(Table1[[#This Row],[discount_percentage]]&lt;=60%, "41%-60%", IF(Table1[[#This Row],[discount_percentage]]&lt;=80%, "61%-80%", "&gt;80%"))))</f>
        <v>20%-40%</v>
      </c>
      <c r="M1045" s="7" t="str">
        <f>IF(Table1[[#This Row],[discounted_price]]&lt;200, "&lt;200", IF(Table1[[#This Row],[discounted_price]]&lt;=500, "200-500", "&gt;500"))</f>
        <v>&gt;500</v>
      </c>
      <c r="N1045" s="5">
        <v>4</v>
      </c>
      <c r="O1045" s="8">
        <v>14030</v>
      </c>
      <c r="P1045" s="9" t="str">
        <f>IF(Table1[[#This Row],[rating_count]]&gt;1000, "More than 1000", "Fewer than 1000")</f>
        <v>More than 1000</v>
      </c>
      <c r="Q1045" s="8">
        <f>IFERROR( VALUE(Table1[[#This Row],[rating]]) * VALUE((Table1[[#This Row],[rating_count]]/1000)), 0)</f>
        <v>56.12</v>
      </c>
      <c r="R1045" s="6">
        <f>IFERROR( VALUE(Table1[[#This Row],[actual_price]]) * VALUE(Table1[[#This Row],[rating_count]]), 0)</f>
        <v>28060000</v>
      </c>
      <c r="S1045" s="5" t="s">
        <v>8763</v>
      </c>
      <c r="T1045" s="5" t="s">
        <v>8764</v>
      </c>
      <c r="U1045" s="5" t="s">
        <v>8765</v>
      </c>
      <c r="V1045" s="5" t="s">
        <v>8766</v>
      </c>
      <c r="W1045" s="5" t="s">
        <v>8767</v>
      </c>
      <c r="X1045" s="5" t="s">
        <v>8768</v>
      </c>
      <c r="Y1045" s="5" t="s">
        <v>8769</v>
      </c>
      <c r="Z1045" s="5" t="s">
        <v>8770</v>
      </c>
    </row>
    <row r="1046" spans="1:26" ht="15.75">
      <c r="A1046" s="5" t="s">
        <v>8771</v>
      </c>
      <c r="B1046" s="5" t="s">
        <v>8772</v>
      </c>
      <c r="C1046" s="5" t="str">
        <f>LEFT(Table1[[#This Row],[product_name]], 27)</f>
        <v>Bajaj New Shakti Neo 15L Ve</v>
      </c>
      <c r="D1046" s="5" t="s">
        <v>8773</v>
      </c>
      <c r="E1046" s="5" t="str">
        <f>TRIM(LEFT(Table1[[#This Row],[category]], FIND("|", Table1[[#This Row],[category]]) - 1))</f>
        <v>Home&amp;Kitchen</v>
      </c>
      <c r="F1046" s="5" t="str">
        <f>TRIM(MID(Table1[[#This Row],[category]], FIND("|", Table1[[#This Row],[category]]) + 1, FIND("|", Table1[[#This Row],[category]], FIND("|", Table1[[#This Row],[category]]) + 1) - FIND("|", Table1[[#This Row],[category]]) - 1))</f>
        <v>Heating,Cooling&amp;AirQuality</v>
      </c>
      <c r="G1046"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46" s="6">
        <v>5499</v>
      </c>
      <c r="I1046" s="6">
        <v>13150</v>
      </c>
      <c r="J1046" s="7">
        <v>0.57999999999999996</v>
      </c>
      <c r="K1046" s="7" t="str">
        <f>IF(Table1[[#This Row],[discount_percentage]]&gt;=50%, "YES", "NO")</f>
        <v>YES</v>
      </c>
      <c r="L1046" s="7" t="str">
        <f>IF(Table1[[#This Row],[discount_percentage]]&lt;20%, "&lt;20%", IF(Table1[[#This Row],[discount_percentage]]&lt;=40%, "20%-40%", IF(Table1[[#This Row],[discount_percentage]]&lt;=60%, "41%-60%", IF(Table1[[#This Row],[discount_percentage]]&lt;=80%, "61%-80%", "&gt;80%"))))</f>
        <v>41%-60%</v>
      </c>
      <c r="M1046" s="7" t="str">
        <f>IF(Table1[[#This Row],[discounted_price]]&lt;200, "&lt;200", IF(Table1[[#This Row],[discounted_price]]&lt;=500, "200-500", "&gt;500"))</f>
        <v>&gt;500</v>
      </c>
      <c r="N1046" s="5">
        <v>4.2</v>
      </c>
      <c r="O1046" s="8">
        <v>6398</v>
      </c>
      <c r="P1046" s="9" t="str">
        <f>IF(Table1[[#This Row],[rating_count]]&gt;1000, "More than 1000", "Fewer than 1000")</f>
        <v>More than 1000</v>
      </c>
      <c r="Q1046" s="8">
        <f>IFERROR( VALUE(Table1[[#This Row],[rating]]) * VALUE((Table1[[#This Row],[rating_count]]/1000)), 0)</f>
        <v>26.871600000000001</v>
      </c>
      <c r="R1046" s="6">
        <f>IFERROR( VALUE(Table1[[#This Row],[actual_price]]) * VALUE(Table1[[#This Row],[rating_count]]), 0)</f>
        <v>84133700</v>
      </c>
      <c r="S1046" s="5" t="s">
        <v>8774</v>
      </c>
      <c r="T1046" s="5" t="s">
        <v>8775</v>
      </c>
      <c r="U1046" s="5" t="s">
        <v>8776</v>
      </c>
      <c r="V1046" s="5" t="s">
        <v>8777</v>
      </c>
      <c r="W1046" s="5" t="s">
        <v>8778</v>
      </c>
      <c r="X1046" s="5" t="s">
        <v>8779</v>
      </c>
      <c r="Y1046" s="5" t="s">
        <v>8780</v>
      </c>
      <c r="Z1046" s="5" t="s">
        <v>8781</v>
      </c>
    </row>
    <row r="1047" spans="1:26" ht="15.75">
      <c r="A1047" s="5" t="s">
        <v>8782</v>
      </c>
      <c r="B1047" s="5" t="s">
        <v>8783</v>
      </c>
      <c r="C1047" s="5" t="str">
        <f>LEFT(Table1[[#This Row],[product_name]], 27)</f>
        <v>Lifelong LLMG23 Power Pro 5</v>
      </c>
      <c r="D1047" s="5" t="s">
        <v>8710</v>
      </c>
      <c r="E1047" s="5" t="str">
        <f>TRIM(LEFT(Table1[[#This Row],[category]], FIND("|", Table1[[#This Row],[category]]) - 1))</f>
        <v>Home&amp;Kitchen</v>
      </c>
      <c r="F1047" s="5" t="str">
        <f>TRIM(MID(Table1[[#This Row],[category]], FIND("|", Table1[[#This Row],[category]]) + 1, FIND("|", Table1[[#This Row],[category]], FIND("|", Table1[[#This Row],[category]]) + 1) - FIND("|", Table1[[#This Row],[category]]) - 1))</f>
        <v>Kitchen&amp;HomeAppliances</v>
      </c>
      <c r="G104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7" s="6">
        <v>1299</v>
      </c>
      <c r="I1047" s="6">
        <v>3500</v>
      </c>
      <c r="J1047" s="7">
        <v>0.63</v>
      </c>
      <c r="K1047" s="7" t="str">
        <f>IF(Table1[[#This Row],[discount_percentage]]&gt;=50%, "YES", "NO")</f>
        <v>YES</v>
      </c>
      <c r="L1047" s="7" t="str">
        <f>IF(Table1[[#This Row],[discount_percentage]]&lt;20%, "&lt;20%", IF(Table1[[#This Row],[discount_percentage]]&lt;=40%, "20%-40%", IF(Table1[[#This Row],[discount_percentage]]&lt;=60%, "41%-60%", IF(Table1[[#This Row],[discount_percentage]]&lt;=80%, "61%-80%", "&gt;80%"))))</f>
        <v>61%-80%</v>
      </c>
      <c r="M1047" s="7" t="str">
        <f>IF(Table1[[#This Row],[discounted_price]]&lt;200, "&lt;200", IF(Table1[[#This Row],[discounted_price]]&lt;=500, "200-500", "&gt;500"))</f>
        <v>&gt;500</v>
      </c>
      <c r="N1047" s="5">
        <v>3.8</v>
      </c>
      <c r="O1047" s="8">
        <v>44050</v>
      </c>
      <c r="P1047" s="9" t="str">
        <f>IF(Table1[[#This Row],[rating_count]]&gt;1000, "More than 1000", "Fewer than 1000")</f>
        <v>More than 1000</v>
      </c>
      <c r="Q1047" s="8">
        <f>IFERROR( VALUE(Table1[[#This Row],[rating]]) * VALUE((Table1[[#This Row],[rating_count]]/1000)), 0)</f>
        <v>167.39</v>
      </c>
      <c r="R1047" s="6">
        <f>IFERROR( VALUE(Table1[[#This Row],[actual_price]]) * VALUE(Table1[[#This Row],[rating_count]]), 0)</f>
        <v>154175000</v>
      </c>
      <c r="S1047" s="5" t="s">
        <v>8784</v>
      </c>
      <c r="T1047" s="5" t="s">
        <v>8785</v>
      </c>
      <c r="U1047" s="5" t="s">
        <v>8786</v>
      </c>
      <c r="V1047" s="5" t="s">
        <v>8787</v>
      </c>
      <c r="W1047" s="5" t="s">
        <v>8788</v>
      </c>
      <c r="X1047" s="5" t="s">
        <v>8789</v>
      </c>
      <c r="Y1047" s="5" t="s">
        <v>8790</v>
      </c>
      <c r="Z1047" s="5" t="s">
        <v>8791</v>
      </c>
    </row>
    <row r="1048" spans="1:26" ht="15.75">
      <c r="A1048" s="5" t="s">
        <v>8792</v>
      </c>
      <c r="B1048" s="5" t="s">
        <v>8793</v>
      </c>
      <c r="C1048" s="5" t="str">
        <f>LEFT(Table1[[#This Row],[product_name]], 27)</f>
        <v>Bajaj Majesty DX-11 1000W D</v>
      </c>
      <c r="D1048" s="5" t="s">
        <v>8699</v>
      </c>
      <c r="E1048" s="5" t="str">
        <f>TRIM(LEFT(Table1[[#This Row],[category]], FIND("|", Table1[[#This Row],[category]]) - 1))</f>
        <v>Home&amp;Kitchen</v>
      </c>
      <c r="F1048" s="5" t="str">
        <f>TRIM(MID(Table1[[#This Row],[category]], FIND("|", Table1[[#This Row],[category]]) + 1, FIND("|", Table1[[#This Row],[category]], FIND("|", Table1[[#This Row],[category]]) + 1) - FIND("|", Table1[[#This Row],[category]]) - 1))</f>
        <v>Kitchen&amp;HomeAppliances</v>
      </c>
      <c r="G104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48" s="5">
        <v>599</v>
      </c>
      <c r="I1048" s="6">
        <v>785</v>
      </c>
      <c r="J1048" s="7">
        <v>0.24</v>
      </c>
      <c r="K1048" s="7" t="str">
        <f>IF(Table1[[#This Row],[discount_percentage]]&gt;=50%, "YES", "NO")</f>
        <v>NO</v>
      </c>
      <c r="L1048" s="7" t="str">
        <f>IF(Table1[[#This Row],[discount_percentage]]&lt;20%, "&lt;20%", IF(Table1[[#This Row],[discount_percentage]]&lt;=40%, "20%-40%", IF(Table1[[#This Row],[discount_percentage]]&lt;=60%, "41%-60%", IF(Table1[[#This Row],[discount_percentage]]&lt;=80%, "61%-80%", "&gt;80%"))))</f>
        <v>20%-40%</v>
      </c>
      <c r="M1048" s="7" t="str">
        <f>IF(Table1[[#This Row],[discounted_price]]&lt;200, "&lt;200", IF(Table1[[#This Row],[discounted_price]]&lt;=500, "200-500", "&gt;500"))</f>
        <v>&gt;500</v>
      </c>
      <c r="N1048" s="5">
        <v>4.2</v>
      </c>
      <c r="O1048" s="8">
        <v>24247</v>
      </c>
      <c r="P1048" s="9" t="str">
        <f>IF(Table1[[#This Row],[rating_count]]&gt;1000, "More than 1000", "Fewer than 1000")</f>
        <v>More than 1000</v>
      </c>
      <c r="Q1048" s="8">
        <f>IFERROR( VALUE(Table1[[#This Row],[rating]]) * VALUE((Table1[[#This Row],[rating_count]]/1000)), 0)</f>
        <v>101.8374</v>
      </c>
      <c r="R1048" s="6">
        <f>IFERROR( VALUE(Table1[[#This Row],[actual_price]]) * VALUE(Table1[[#This Row],[rating_count]]), 0)</f>
        <v>19033895</v>
      </c>
      <c r="S1048" s="5" t="s">
        <v>8794</v>
      </c>
      <c r="T1048" s="5" t="s">
        <v>8795</v>
      </c>
      <c r="U1048" s="5" t="s">
        <v>8796</v>
      </c>
      <c r="V1048" s="5" t="s">
        <v>8797</v>
      </c>
      <c r="W1048" s="5" t="s">
        <v>8798</v>
      </c>
      <c r="X1048" s="5" t="s">
        <v>8799</v>
      </c>
      <c r="Y1048" s="5" t="s">
        <v>8800</v>
      </c>
      <c r="Z1048" s="5" t="s">
        <v>8801</v>
      </c>
    </row>
    <row r="1049" spans="1:26" ht="15.75">
      <c r="A1049" s="5" t="s">
        <v>8802</v>
      </c>
      <c r="B1049" s="5" t="s">
        <v>8803</v>
      </c>
      <c r="C1049" s="5" t="str">
        <f>LEFT(Table1[[#This Row],[product_name]], 27)</f>
        <v>Bajaj Rex 500W Mixer Grinde</v>
      </c>
      <c r="D1049" s="5" t="s">
        <v>8710</v>
      </c>
      <c r="E1049" s="5" t="str">
        <f>TRIM(LEFT(Table1[[#This Row],[category]], FIND("|", Table1[[#This Row],[category]]) - 1))</f>
        <v>Home&amp;Kitchen</v>
      </c>
      <c r="F1049" s="5" t="str">
        <f>TRIM(MID(Table1[[#This Row],[category]], FIND("|", Table1[[#This Row],[category]]) + 1, FIND("|", Table1[[#This Row],[category]], FIND("|", Table1[[#This Row],[category]]) + 1) - FIND("|", Table1[[#This Row],[category]]) - 1))</f>
        <v>Kitchen&amp;HomeAppliances</v>
      </c>
      <c r="G104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9" s="6">
        <v>1999</v>
      </c>
      <c r="I1049" s="6">
        <v>3210</v>
      </c>
      <c r="J1049" s="7">
        <v>0.38</v>
      </c>
      <c r="K1049" s="7" t="str">
        <f>IF(Table1[[#This Row],[discount_percentage]]&gt;=50%, "YES", "NO")</f>
        <v>NO</v>
      </c>
      <c r="L1049" s="7" t="str">
        <f>IF(Table1[[#This Row],[discount_percentage]]&lt;20%, "&lt;20%", IF(Table1[[#This Row],[discount_percentage]]&lt;=40%, "20%-40%", IF(Table1[[#This Row],[discount_percentage]]&lt;=60%, "41%-60%", IF(Table1[[#This Row],[discount_percentage]]&lt;=80%, "61%-80%", "&gt;80%"))))</f>
        <v>20%-40%</v>
      </c>
      <c r="M1049" s="7" t="str">
        <f>IF(Table1[[#This Row],[discounted_price]]&lt;200, "&lt;200", IF(Table1[[#This Row],[discounted_price]]&lt;=500, "200-500", "&gt;500"))</f>
        <v>&gt;500</v>
      </c>
      <c r="N1049" s="5">
        <v>4.2</v>
      </c>
      <c r="O1049" s="8">
        <v>41349</v>
      </c>
      <c r="P1049" s="9" t="str">
        <f>IF(Table1[[#This Row],[rating_count]]&gt;1000, "More than 1000", "Fewer than 1000")</f>
        <v>More than 1000</v>
      </c>
      <c r="Q1049" s="8">
        <f>IFERROR( VALUE(Table1[[#This Row],[rating]]) * VALUE((Table1[[#This Row],[rating_count]]/1000)), 0)</f>
        <v>173.66579999999999</v>
      </c>
      <c r="R1049" s="6">
        <f>IFERROR( VALUE(Table1[[#This Row],[actual_price]]) * VALUE(Table1[[#This Row],[rating_count]]), 0)</f>
        <v>132730290</v>
      </c>
      <c r="S1049" s="5" t="s">
        <v>8804</v>
      </c>
      <c r="T1049" s="5" t="s">
        <v>8805</v>
      </c>
      <c r="U1049" s="5" t="s">
        <v>8806</v>
      </c>
      <c r="V1049" s="5" t="s">
        <v>8807</v>
      </c>
      <c r="W1049" s="5" t="s">
        <v>8808</v>
      </c>
      <c r="X1049" s="5" t="s">
        <v>8809</v>
      </c>
      <c r="Y1049" s="5" t="s">
        <v>8810</v>
      </c>
      <c r="Z1049" s="5" t="s">
        <v>8811</v>
      </c>
    </row>
    <row r="1050" spans="1:26" ht="15.75">
      <c r="A1050" s="5" t="s">
        <v>8812</v>
      </c>
      <c r="B1050" s="5" t="s">
        <v>8813</v>
      </c>
      <c r="C1050" s="5" t="str">
        <f>LEFT(Table1[[#This Row],[product_name]], 27)</f>
        <v>Lifelong LLEK15 Electric Ke</v>
      </c>
      <c r="D1050" s="5" t="s">
        <v>8762</v>
      </c>
      <c r="E1050" s="5" t="str">
        <f>TRIM(LEFT(Table1[[#This Row],[category]], FIND("|", Table1[[#This Row],[category]]) - 1))</f>
        <v>Home&amp;Kitchen</v>
      </c>
      <c r="F1050" s="5" t="str">
        <f>TRIM(MID(Table1[[#This Row],[category]], FIND("|", Table1[[#This Row],[category]]) + 1, FIND("|", Table1[[#This Row],[category]], FIND("|", Table1[[#This Row],[category]]) + 1) - FIND("|", Table1[[#This Row],[category]]) - 1))</f>
        <v>Kitchen&amp;HomeAppliances</v>
      </c>
      <c r="G105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50" s="5">
        <v>549</v>
      </c>
      <c r="I1050" s="6">
        <v>1000</v>
      </c>
      <c r="J1050" s="7">
        <v>0.45</v>
      </c>
      <c r="K1050" s="7" t="str">
        <f>IF(Table1[[#This Row],[discount_percentage]]&gt;=50%, "YES", "NO")</f>
        <v>NO</v>
      </c>
      <c r="L1050" s="7" t="str">
        <f>IF(Table1[[#This Row],[discount_percentage]]&lt;20%, "&lt;20%", IF(Table1[[#This Row],[discount_percentage]]&lt;=40%, "20%-40%", IF(Table1[[#This Row],[discount_percentage]]&lt;=60%, "41%-60%", IF(Table1[[#This Row],[discount_percentage]]&lt;=80%, "61%-80%", "&gt;80%"))))</f>
        <v>41%-60%</v>
      </c>
      <c r="M1050" s="7" t="str">
        <f>IF(Table1[[#This Row],[discounted_price]]&lt;200, "&lt;200", IF(Table1[[#This Row],[discounted_price]]&lt;=500, "200-500", "&gt;500"))</f>
        <v>&gt;500</v>
      </c>
      <c r="N1050" s="5">
        <v>3.6</v>
      </c>
      <c r="O1050" s="8">
        <v>1074</v>
      </c>
      <c r="P1050" s="9" t="str">
        <f>IF(Table1[[#This Row],[rating_count]]&gt;1000, "More than 1000", "Fewer than 1000")</f>
        <v>More than 1000</v>
      </c>
      <c r="Q1050" s="8">
        <f>IFERROR( VALUE(Table1[[#This Row],[rating]]) * VALUE((Table1[[#This Row],[rating_count]]/1000)), 0)</f>
        <v>3.8664000000000005</v>
      </c>
      <c r="R1050" s="6">
        <f>IFERROR( VALUE(Table1[[#This Row],[actual_price]]) * VALUE(Table1[[#This Row],[rating_count]]), 0)</f>
        <v>1074000</v>
      </c>
      <c r="S1050" s="5" t="s">
        <v>8814</v>
      </c>
      <c r="T1050" s="5" t="s">
        <v>8815</v>
      </c>
      <c r="U1050" s="5" t="s">
        <v>8816</v>
      </c>
      <c r="V1050" s="5" t="s">
        <v>8817</v>
      </c>
      <c r="W1050" s="5" t="s">
        <v>8818</v>
      </c>
      <c r="X1050" s="5" t="s">
        <v>8819</v>
      </c>
      <c r="Y1050" s="5" t="s">
        <v>8820</v>
      </c>
      <c r="Z1050" s="5" t="s">
        <v>8821</v>
      </c>
    </row>
    <row r="1051" spans="1:26" ht="15.75">
      <c r="A1051" s="5" t="s">
        <v>8822</v>
      </c>
      <c r="B1051" s="5" t="s">
        <v>8823</v>
      </c>
      <c r="C1051" s="5" t="str">
        <f>LEFT(Table1[[#This Row],[product_name]], 27)</f>
        <v>Lifelong LLQH922 Regalia 80</v>
      </c>
      <c r="D1051" s="5" t="s">
        <v>8552</v>
      </c>
      <c r="E1051" s="5" t="str">
        <f>TRIM(LEFT(Table1[[#This Row],[category]], FIND("|", Table1[[#This Row],[category]]) - 1))</f>
        <v>Home&amp;Kitchen</v>
      </c>
      <c r="F1051" s="5" t="str">
        <f>TRIM(MID(Table1[[#This Row],[category]], FIND("|", Table1[[#This Row],[category]]) + 1, FIND("|", Table1[[#This Row],[category]], FIND("|", Table1[[#This Row],[category]]) + 1) - FIND("|", Table1[[#This Row],[category]]) - 1))</f>
        <v>Heating,Cooling&amp;AirQuality</v>
      </c>
      <c r="G1051" s="5" t="str">
        <f>TRIM(MID(Table1[[#This Row],[category]], FIND("|", Table1[[#This Row],[category]], FIND("|", Table1[[#This Row],[category]]) + 1) + 1, FIND("|", Table1[[#This Row],[category]], FIND("|", Table1[[#This Row],[category]], FIND("|", Table1[[#This Row],[category]]) + 1) + 1) - FIND("|", Table1[[#This Row],[category]], FIND("|", Table1[[#This Row],[category]]) + 1) - 1))</f>
        <v>RoomHeaters</v>
      </c>
      <c r="H1051" s="5">
        <v>999</v>
      </c>
      <c r="I1051" s="6">
        <v>2000</v>
      </c>
      <c r="J1051" s="7">
        <v>0.5</v>
      </c>
      <c r="K1051" s="7" t="str">
        <f>IF(Table1[[#This Row],[discount_percentage]]&gt;=50%, "YES", "NO")</f>
        <v>YES</v>
      </c>
      <c r="L1051" s="7" t="str">
        <f>IF(Table1[[#This Row],[discount_percentage]]&lt;20%, "&lt;20%", IF(Table1[[#This Row],[discount_percentage]]&lt;=40%, "20%-40%", IF(Table1[[#This Row],[discount_percentage]]&lt;=60%, "41%-60%", IF(Table1[[#This Row],[discount_percentage]]&lt;=80%, "61%-80%", "&gt;80%"))))</f>
        <v>41%-60%</v>
      </c>
      <c r="M1051" s="7" t="str">
        <f>IF(Table1[[#This Row],[discounted_price]]&lt;200, "&lt;200", IF(Table1[[#This Row],[discounted_price]]&lt;=500, "200-500", "&gt;500"))</f>
        <v>&gt;500</v>
      </c>
      <c r="N1051" s="5">
        <v>3.8</v>
      </c>
      <c r="O1051" s="8">
        <v>1163</v>
      </c>
      <c r="P1051" s="9" t="str">
        <f>IF(Table1[[#This Row],[rating_count]]&gt;1000, "More than 1000", "Fewer than 1000")</f>
        <v>More than 1000</v>
      </c>
      <c r="Q1051" s="8">
        <f>IFERROR( VALUE(Table1[[#This Row],[rating]]) * VALUE((Table1[[#This Row],[rating_count]]/1000)), 0)</f>
        <v>4.4193999999999996</v>
      </c>
      <c r="R1051" s="6">
        <f>IFERROR( VALUE(Table1[[#This Row],[actual_price]]) * VALUE(Table1[[#This Row],[rating_count]]), 0)</f>
        <v>2326000</v>
      </c>
      <c r="S1051" s="5" t="s">
        <v>8824</v>
      </c>
      <c r="T1051" s="5" t="s">
        <v>8825</v>
      </c>
      <c r="U1051" s="5" t="s">
        <v>8826</v>
      </c>
      <c r="V1051" s="5" t="s">
        <v>8827</v>
      </c>
      <c r="W1051" s="5" t="s">
        <v>8828</v>
      </c>
      <c r="X1051" s="5" t="s">
        <v>8829</v>
      </c>
      <c r="Y1051" s="5" t="s">
        <v>8830</v>
      </c>
      <c r="Z1051" s="5" t="s">
        <v>8831</v>
      </c>
    </row>
    <row r="1052" spans="1:26" ht="15.75">
      <c r="A1052" s="5" t="s">
        <v>8832</v>
      </c>
      <c r="B1052" s="5" t="s">
        <v>8833</v>
      </c>
      <c r="C1052" s="5" t="str">
        <f>LEFT(Table1[[#This Row],[product_name]], 27)</f>
        <v>R B Nova Lint/Fabric Shaver</v>
      </c>
      <c r="D1052" s="5" t="s">
        <v>8574</v>
      </c>
      <c r="E1052" s="5" t="str">
        <f>TRIM(LEFT(Table1[[#This Row],[category]], FIND("|", Table1[[#This Row],[category]]) - 1))</f>
        <v>Home&amp;Kitchen</v>
      </c>
      <c r="F1052" s="5" t="str">
        <f>TRIM(MID(Table1[[#This Row],[category]], FIND("|", Table1[[#This Row],[category]]) + 1, FIND("|", Table1[[#This Row],[category]], FIND("|", Table1[[#This Row],[category]]) + 1) - FIND("|", Table1[[#This Row],[category]]) - 1))</f>
        <v>Kitchen&amp;HomeAppliances</v>
      </c>
      <c r="G1052"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52" s="5">
        <v>398</v>
      </c>
      <c r="I1052" s="6">
        <v>1999</v>
      </c>
      <c r="J1052" s="7">
        <v>0.8</v>
      </c>
      <c r="K1052" s="7" t="str">
        <f>IF(Table1[[#This Row],[discount_percentage]]&gt;=50%, "YES", "NO")</f>
        <v>YES</v>
      </c>
      <c r="L1052" s="7" t="str">
        <f>IF(Table1[[#This Row],[discount_percentage]]&lt;20%, "&lt;20%", IF(Table1[[#This Row],[discount_percentage]]&lt;=40%, "20%-40%", IF(Table1[[#This Row],[discount_percentage]]&lt;=60%, "41%-60%", IF(Table1[[#This Row],[discount_percentage]]&lt;=80%, "61%-80%", "&gt;80%"))))</f>
        <v>61%-80%</v>
      </c>
      <c r="M1052" s="7" t="str">
        <f>IF(Table1[[#This Row],[discounted_price]]&lt;200, "&lt;200", IF(Table1[[#This Row],[discounted_price]]&lt;=500, "200-500", "&gt;500"))</f>
        <v>200-500</v>
      </c>
      <c r="N1052" s="5">
        <v>4.0999999999999996</v>
      </c>
      <c r="O1052" s="8">
        <v>257</v>
      </c>
      <c r="P1052" s="9" t="str">
        <f>IF(Table1[[#This Row],[rating_count]]&gt;1000, "More than 1000", "Fewer than 1000")</f>
        <v>Fewer than 1000</v>
      </c>
      <c r="Q1052" s="8">
        <f>IFERROR( VALUE(Table1[[#This Row],[rating]]) * VALUE((Table1[[#This Row],[rating_count]]/1000)), 0)</f>
        <v>1.0536999999999999</v>
      </c>
      <c r="R1052" s="6">
        <f>IFERROR( VALUE(Table1[[#This Row],[actual_price]]) * VALUE(Table1[[#This Row],[rating_count]]), 0)</f>
        <v>513743</v>
      </c>
      <c r="S1052" s="5" t="s">
        <v>8834</v>
      </c>
      <c r="T1052" s="5" t="s">
        <v>8835</v>
      </c>
      <c r="U1052" s="5" t="s">
        <v>8836</v>
      </c>
      <c r="V1052" s="5" t="s">
        <v>8837</v>
      </c>
      <c r="W1052" s="5" t="s">
        <v>8838</v>
      </c>
      <c r="X1052" s="5" t="s">
        <v>8839</v>
      </c>
      <c r="Y1052" s="5" t="s">
        <v>8840</v>
      </c>
      <c r="Z1052" s="5" t="s">
        <v>8841</v>
      </c>
    </row>
    <row r="1053" spans="1:26" ht="15.75">
      <c r="A1053" s="5" t="s">
        <v>8842</v>
      </c>
      <c r="B1053" s="5" t="s">
        <v>8843</v>
      </c>
      <c r="C1053" s="5" t="str">
        <f>LEFT(Table1[[#This Row],[product_name]], 27)</f>
        <v>Bajaj Immersion Rod Water H</v>
      </c>
      <c r="D1053" s="5" t="s">
        <v>8844</v>
      </c>
      <c r="E1053" s="5" t="str">
        <f>TRIM(LEFT(Table1[[#This Row],[category]], FIND("|", Table1[[#This Row],[category]]) - 1))</f>
        <v>Home&amp;Kitchen</v>
      </c>
      <c r="F1053" s="5" t="str">
        <f>TRIM(MID(Table1[[#This Row],[category]], FIND("|", Table1[[#This Row],[category]]) + 1, FIND("|", Table1[[#This Row],[category]], FIND("|", Table1[[#This Row],[category]]) + 1) - FIND("|", Table1[[#This Row],[category]]) - 1))</f>
        <v>Heating,Cooling&amp;AirQuality</v>
      </c>
      <c r="G105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53" s="5">
        <v>539</v>
      </c>
      <c r="I1053" s="6">
        <v>720</v>
      </c>
      <c r="J1053" s="7">
        <v>0.25</v>
      </c>
      <c r="K1053" s="7" t="str">
        <f>IF(Table1[[#This Row],[discount_percentage]]&gt;=50%, "YES", "NO")</f>
        <v>NO</v>
      </c>
      <c r="L1053" s="7" t="str">
        <f>IF(Table1[[#This Row],[discount_percentage]]&lt;20%, "&lt;20%", IF(Table1[[#This Row],[discount_percentage]]&lt;=40%, "20%-40%", IF(Table1[[#This Row],[discount_percentage]]&lt;=60%, "41%-60%", IF(Table1[[#This Row],[discount_percentage]]&lt;=80%, "61%-80%", "&gt;80%"))))</f>
        <v>20%-40%</v>
      </c>
      <c r="M1053" s="7" t="str">
        <f>IF(Table1[[#This Row],[discounted_price]]&lt;200, "&lt;200", IF(Table1[[#This Row],[discounted_price]]&lt;=500, "200-500", "&gt;500"))</f>
        <v>&gt;500</v>
      </c>
      <c r="N1053" s="5">
        <v>4.0999999999999996</v>
      </c>
      <c r="O1053" s="8">
        <v>36017</v>
      </c>
      <c r="P1053" s="9" t="str">
        <f>IF(Table1[[#This Row],[rating_count]]&gt;1000, "More than 1000", "Fewer than 1000")</f>
        <v>More than 1000</v>
      </c>
      <c r="Q1053" s="8">
        <f>IFERROR( VALUE(Table1[[#This Row],[rating]]) * VALUE((Table1[[#This Row],[rating_count]]/1000)), 0)</f>
        <v>147.66970000000001</v>
      </c>
      <c r="R1053" s="6">
        <f>IFERROR( VALUE(Table1[[#This Row],[actual_price]]) * VALUE(Table1[[#This Row],[rating_count]]), 0)</f>
        <v>25932240</v>
      </c>
      <c r="S1053" s="5" t="s">
        <v>8845</v>
      </c>
      <c r="T1053" s="5" t="s">
        <v>8846</v>
      </c>
      <c r="U1053" s="5" t="s">
        <v>8847</v>
      </c>
      <c r="V1053" s="5" t="s">
        <v>8848</v>
      </c>
      <c r="W1053" s="5" t="s">
        <v>8849</v>
      </c>
      <c r="X1053" s="5" t="s">
        <v>8850</v>
      </c>
      <c r="Y1053" s="5" t="s">
        <v>8851</v>
      </c>
      <c r="Z1053" s="5" t="s">
        <v>8852</v>
      </c>
    </row>
    <row r="1054" spans="1:26" ht="15.75">
      <c r="A1054" s="5" t="s">
        <v>8853</v>
      </c>
      <c r="B1054" s="5" t="s">
        <v>8854</v>
      </c>
      <c r="C1054" s="5" t="str">
        <f>LEFT(Table1[[#This Row],[product_name]], 27)</f>
        <v xml:space="preserve">INALSA Electric Kettle 1.5 </v>
      </c>
      <c r="D1054" s="5" t="s">
        <v>8541</v>
      </c>
      <c r="E1054" s="5" t="str">
        <f>TRIM(LEFT(Table1[[#This Row],[category]], FIND("|", Table1[[#This Row],[category]]) - 1))</f>
        <v>Home&amp;Kitchen</v>
      </c>
      <c r="F1054" s="5" t="str">
        <f>TRIM(MID(Table1[[#This Row],[category]], FIND("|", Table1[[#This Row],[category]]) + 1, FIND("|", Table1[[#This Row],[category]], FIND("|", Table1[[#This Row],[category]]) + 1) - FIND("|", Table1[[#This Row],[category]]) - 1))</f>
        <v>Kitchen&amp;HomeAppliances</v>
      </c>
      <c r="G105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54" s="5">
        <v>699</v>
      </c>
      <c r="I1054" s="6">
        <v>1595</v>
      </c>
      <c r="J1054" s="7">
        <v>0.56000000000000005</v>
      </c>
      <c r="K1054" s="7" t="str">
        <f>IF(Table1[[#This Row],[discount_percentage]]&gt;=50%, "YES", "NO")</f>
        <v>YES</v>
      </c>
      <c r="L1054" s="7" t="str">
        <f>IF(Table1[[#This Row],[discount_percentage]]&lt;20%, "&lt;20%", IF(Table1[[#This Row],[discount_percentage]]&lt;=40%, "20%-40%", IF(Table1[[#This Row],[discount_percentage]]&lt;=60%, "41%-60%", IF(Table1[[#This Row],[discount_percentage]]&lt;=80%, "61%-80%", "&gt;80%"))))</f>
        <v>41%-60%</v>
      </c>
      <c r="M1054" s="7" t="str">
        <f>IF(Table1[[#This Row],[discounted_price]]&lt;200, "&lt;200", IF(Table1[[#This Row],[discounted_price]]&lt;=500, "200-500", "&gt;500"))</f>
        <v>&gt;500</v>
      </c>
      <c r="N1054" s="5">
        <v>4.0999999999999996</v>
      </c>
      <c r="O1054" s="8">
        <v>8090</v>
      </c>
      <c r="P1054" s="9" t="str">
        <f>IF(Table1[[#This Row],[rating_count]]&gt;1000, "More than 1000", "Fewer than 1000")</f>
        <v>More than 1000</v>
      </c>
      <c r="Q1054" s="8">
        <f>IFERROR( VALUE(Table1[[#This Row],[rating]]) * VALUE((Table1[[#This Row],[rating_count]]/1000)), 0)</f>
        <v>33.168999999999997</v>
      </c>
      <c r="R1054" s="6">
        <f>IFERROR( VALUE(Table1[[#This Row],[actual_price]]) * VALUE(Table1[[#This Row],[rating_count]]), 0)</f>
        <v>12903550</v>
      </c>
      <c r="S1054" s="5" t="s">
        <v>8855</v>
      </c>
      <c r="T1054" s="5" t="s">
        <v>8856</v>
      </c>
      <c r="U1054" s="5" t="s">
        <v>8857</v>
      </c>
      <c r="V1054" s="5" t="s">
        <v>8858</v>
      </c>
      <c r="W1054" s="5" t="s">
        <v>8859</v>
      </c>
      <c r="X1054" s="5" t="s">
        <v>8860</v>
      </c>
      <c r="Y1054" s="5" t="s">
        <v>8861</v>
      </c>
      <c r="Z1054" s="5" t="s">
        <v>8862</v>
      </c>
    </row>
    <row r="1055" spans="1:26" ht="15.75">
      <c r="A1055" s="5" t="s">
        <v>8863</v>
      </c>
      <c r="B1055" s="5" t="s">
        <v>8864</v>
      </c>
      <c r="C1055" s="5" t="str">
        <f>LEFT(Table1[[#This Row],[product_name]], 27)</f>
        <v>Prestige PIC 20 1600 Watt I</v>
      </c>
      <c r="D1055" s="5" t="s">
        <v>8647</v>
      </c>
      <c r="E1055" s="5" t="str">
        <f>TRIM(LEFT(Table1[[#This Row],[category]], FIND("|", Table1[[#This Row],[category]]) - 1))</f>
        <v>Home&amp;Kitchen</v>
      </c>
      <c r="F1055" s="5" t="str">
        <f>TRIM(MID(Table1[[#This Row],[category]], FIND("|", Table1[[#This Row],[category]]) + 1, FIND("|", Table1[[#This Row],[category]], FIND("|", Table1[[#This Row],[category]]) + 1) - FIND("|", Table1[[#This Row],[category]]) - 1))</f>
        <v>Kitchen&amp;HomeAppliances</v>
      </c>
      <c r="G105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55" s="6">
        <v>2148</v>
      </c>
      <c r="I1055" s="6">
        <v>3645</v>
      </c>
      <c r="J1055" s="7">
        <v>0.41</v>
      </c>
      <c r="K1055" s="7" t="str">
        <f>IF(Table1[[#This Row],[discount_percentage]]&gt;=50%, "YES", "NO")</f>
        <v>NO</v>
      </c>
      <c r="L1055" s="7" t="str">
        <f>IF(Table1[[#This Row],[discount_percentage]]&lt;20%, "&lt;20%", IF(Table1[[#This Row],[discount_percentage]]&lt;=40%, "20%-40%", IF(Table1[[#This Row],[discount_percentage]]&lt;=60%, "41%-60%", IF(Table1[[#This Row],[discount_percentage]]&lt;=80%, "61%-80%", "&gt;80%"))))</f>
        <v>41%-60%</v>
      </c>
      <c r="M1055" s="7" t="str">
        <f>IF(Table1[[#This Row],[discounted_price]]&lt;200, "&lt;200", IF(Table1[[#This Row],[discounted_price]]&lt;=500, "200-500", "&gt;500"))</f>
        <v>&gt;500</v>
      </c>
      <c r="N1055" s="5">
        <v>4.0999999999999996</v>
      </c>
      <c r="O1055" s="8">
        <v>31388</v>
      </c>
      <c r="P1055" s="9" t="str">
        <f>IF(Table1[[#This Row],[rating_count]]&gt;1000, "More than 1000", "Fewer than 1000")</f>
        <v>More than 1000</v>
      </c>
      <c r="Q1055" s="8">
        <f>IFERROR( VALUE(Table1[[#This Row],[rating]]) * VALUE((Table1[[#This Row],[rating_count]]/1000)), 0)</f>
        <v>128.6908</v>
      </c>
      <c r="R1055" s="6">
        <f>IFERROR( VALUE(Table1[[#This Row],[actual_price]]) * VALUE(Table1[[#This Row],[rating_count]]), 0)</f>
        <v>114409260</v>
      </c>
      <c r="S1055" s="5" t="s">
        <v>8865</v>
      </c>
      <c r="T1055" s="5" t="s">
        <v>8866</v>
      </c>
      <c r="U1055" s="5" t="s">
        <v>8867</v>
      </c>
      <c r="V1055" s="5" t="s">
        <v>8868</v>
      </c>
      <c r="W1055" s="5" t="s">
        <v>8869</v>
      </c>
      <c r="X1055" s="5" t="s">
        <v>8870</v>
      </c>
      <c r="Y1055" s="5" t="s">
        <v>8871</v>
      </c>
      <c r="Z1055" s="5" t="s">
        <v>8872</v>
      </c>
    </row>
    <row r="1056" spans="1:26" ht="15.75">
      <c r="A1056" s="5" t="s">
        <v>8873</v>
      </c>
      <c r="B1056" s="5" t="s">
        <v>8874</v>
      </c>
      <c r="C1056" s="5" t="str">
        <f>LEFT(Table1[[#This Row],[product_name]], 27)</f>
        <v>Pigeon Healthifry Digital A</v>
      </c>
      <c r="D1056" s="5" t="s">
        <v>8875</v>
      </c>
      <c r="E1056" s="5" t="str">
        <f>TRIM(LEFT(Table1[[#This Row],[category]], FIND("|", Table1[[#This Row],[category]]) - 1))</f>
        <v>Home&amp;Kitchen</v>
      </c>
      <c r="F1056" s="5" t="str">
        <f>TRIM(MID(Table1[[#This Row],[category]], FIND("|", Table1[[#This Row],[category]]) + 1, FIND("|", Table1[[#This Row],[category]], FIND("|", Table1[[#This Row],[category]]) + 1) - FIND("|", Table1[[#This Row],[category]]) - 1))</f>
        <v>Kitchen&amp;HomeAppliances</v>
      </c>
      <c r="G105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56" s="6">
        <v>3599</v>
      </c>
      <c r="I1056" s="6">
        <v>7950</v>
      </c>
      <c r="J1056" s="7">
        <v>0.55000000000000004</v>
      </c>
      <c r="K1056" s="7" t="str">
        <f>IF(Table1[[#This Row],[discount_percentage]]&gt;=50%, "YES", "NO")</f>
        <v>YES</v>
      </c>
      <c r="L1056" s="7" t="str">
        <f>IF(Table1[[#This Row],[discount_percentage]]&lt;20%, "&lt;20%", IF(Table1[[#This Row],[discount_percentage]]&lt;=40%, "20%-40%", IF(Table1[[#This Row],[discount_percentage]]&lt;=60%, "41%-60%", IF(Table1[[#This Row],[discount_percentage]]&lt;=80%, "61%-80%", "&gt;80%"))))</f>
        <v>41%-60%</v>
      </c>
      <c r="M1056" s="7" t="str">
        <f>IF(Table1[[#This Row],[discounted_price]]&lt;200, "&lt;200", IF(Table1[[#This Row],[discounted_price]]&lt;=500, "200-500", "&gt;500"))</f>
        <v>&gt;500</v>
      </c>
      <c r="N1056" s="5">
        <v>4.2</v>
      </c>
      <c r="O1056" s="8">
        <v>136</v>
      </c>
      <c r="P1056" s="9" t="str">
        <f>IF(Table1[[#This Row],[rating_count]]&gt;1000, "More than 1000", "Fewer than 1000")</f>
        <v>Fewer than 1000</v>
      </c>
      <c r="Q1056" s="8">
        <f>IFERROR( VALUE(Table1[[#This Row],[rating]]) * VALUE((Table1[[#This Row],[rating_count]]/1000)), 0)</f>
        <v>0.57120000000000004</v>
      </c>
      <c r="R1056" s="6">
        <f>IFERROR( VALUE(Table1[[#This Row],[actual_price]]) * VALUE(Table1[[#This Row],[rating_count]]), 0)</f>
        <v>1081200</v>
      </c>
      <c r="S1056" s="5" t="s">
        <v>8876</v>
      </c>
      <c r="T1056" s="5" t="s">
        <v>8877</v>
      </c>
      <c r="U1056" s="5" t="s">
        <v>8878</v>
      </c>
      <c r="V1056" s="5" t="s">
        <v>8879</v>
      </c>
      <c r="W1056" s="5" t="s">
        <v>8880</v>
      </c>
      <c r="X1056" s="5" t="s">
        <v>8881</v>
      </c>
      <c r="Y1056" s="5" t="s">
        <v>8882</v>
      </c>
      <c r="Z1056" s="5" t="s">
        <v>8883</v>
      </c>
    </row>
    <row r="1057" spans="1:26" ht="15.75">
      <c r="A1057" s="5" t="s">
        <v>8884</v>
      </c>
      <c r="B1057" s="5" t="s">
        <v>8885</v>
      </c>
      <c r="C1057" s="5" t="str">
        <f>LEFT(Table1[[#This Row],[product_name]], 27)</f>
        <v>PrettyKrafts Laundry Basket</v>
      </c>
      <c r="D1057" s="5" t="s">
        <v>8886</v>
      </c>
      <c r="E1057" s="5" t="str">
        <f>TRIM(LEFT(Table1[[#This Row],[category]], FIND("|", Table1[[#This Row],[category]]) - 1))</f>
        <v>Home&amp;Kitchen</v>
      </c>
      <c r="F1057" s="5" t="str">
        <f>TRIM(MID(Table1[[#This Row],[category]], FIND("|", Table1[[#This Row],[category]]) + 1, FIND("|", Table1[[#This Row],[category]], FIND("|", Table1[[#This Row],[category]]) + 1) - FIND("|", Table1[[#This Row],[category]]) - 1))</f>
        <v>HomeStorage&amp;Organization</v>
      </c>
      <c r="G1057"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057" s="5">
        <v>351</v>
      </c>
      <c r="I1057" s="6">
        <v>999</v>
      </c>
      <c r="J1057" s="7">
        <v>0.65</v>
      </c>
      <c r="K1057" s="7" t="str">
        <f>IF(Table1[[#This Row],[discount_percentage]]&gt;=50%, "YES", "NO")</f>
        <v>YES</v>
      </c>
      <c r="L1057" s="7" t="str">
        <f>IF(Table1[[#This Row],[discount_percentage]]&lt;20%, "&lt;20%", IF(Table1[[#This Row],[discount_percentage]]&lt;=40%, "20%-40%", IF(Table1[[#This Row],[discount_percentage]]&lt;=60%, "41%-60%", IF(Table1[[#This Row],[discount_percentage]]&lt;=80%, "61%-80%", "&gt;80%"))))</f>
        <v>61%-80%</v>
      </c>
      <c r="M1057" s="7" t="str">
        <f>IF(Table1[[#This Row],[discounted_price]]&lt;200, "&lt;200", IF(Table1[[#This Row],[discounted_price]]&lt;=500, "200-500", "&gt;500"))</f>
        <v>200-500</v>
      </c>
      <c r="N1057" s="5">
        <v>4</v>
      </c>
      <c r="O1057" s="8">
        <v>5380</v>
      </c>
      <c r="P1057" s="9" t="str">
        <f>IF(Table1[[#This Row],[rating_count]]&gt;1000, "More than 1000", "Fewer than 1000")</f>
        <v>More than 1000</v>
      </c>
      <c r="Q1057" s="8">
        <f>IFERROR( VALUE(Table1[[#This Row],[rating]]) * VALUE((Table1[[#This Row],[rating_count]]/1000)), 0)</f>
        <v>21.52</v>
      </c>
      <c r="R1057" s="6">
        <f>IFERROR( VALUE(Table1[[#This Row],[actual_price]]) * VALUE(Table1[[#This Row],[rating_count]]), 0)</f>
        <v>5374620</v>
      </c>
      <c r="S1057" s="5" t="s">
        <v>8887</v>
      </c>
      <c r="T1057" s="5" t="s">
        <v>8888</v>
      </c>
      <c r="U1057" s="5" t="s">
        <v>8889</v>
      </c>
      <c r="V1057" s="5" t="s">
        <v>8890</v>
      </c>
      <c r="W1057" s="5" t="s">
        <v>8891</v>
      </c>
      <c r="X1057" s="5" t="s">
        <v>8892</v>
      </c>
      <c r="Y1057" s="5" t="s">
        <v>8893</v>
      </c>
      <c r="Z1057" s="5" t="s">
        <v>8894</v>
      </c>
    </row>
    <row r="1058" spans="1:26" ht="15.75">
      <c r="A1058" s="5" t="s">
        <v>8895</v>
      </c>
      <c r="B1058" s="5" t="s">
        <v>8896</v>
      </c>
      <c r="C1058" s="5" t="str">
        <f>LEFT(Table1[[#This Row],[product_name]], 27)</f>
        <v>Philips GC1905 1440-Watt St</v>
      </c>
      <c r="D1058" s="5" t="s">
        <v>8897</v>
      </c>
      <c r="E1058" s="5" t="str">
        <f>TRIM(LEFT(Table1[[#This Row],[category]], FIND("|", Table1[[#This Row],[category]]) - 1))</f>
        <v>Home&amp;Kitchen</v>
      </c>
      <c r="F1058" s="5" t="str">
        <f>TRIM(MID(Table1[[#This Row],[category]], FIND("|", Table1[[#This Row],[category]]) + 1, FIND("|", Table1[[#This Row],[category]], FIND("|", Table1[[#This Row],[category]]) + 1) - FIND("|", Table1[[#This Row],[category]]) - 1))</f>
        <v>Kitchen&amp;HomeAppliances</v>
      </c>
      <c r="G105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58" s="6">
        <v>1614</v>
      </c>
      <c r="I1058" s="6">
        <v>1745</v>
      </c>
      <c r="J1058" s="7">
        <v>0.08</v>
      </c>
      <c r="K1058" s="7" t="str">
        <f>IF(Table1[[#This Row],[discount_percentage]]&gt;=50%, "YES", "NO")</f>
        <v>NO</v>
      </c>
      <c r="L1058" s="7" t="str">
        <f>IF(Table1[[#This Row],[discount_percentage]]&lt;20%, "&lt;20%", IF(Table1[[#This Row],[discount_percentage]]&lt;=40%, "20%-40%", IF(Table1[[#This Row],[discount_percentage]]&lt;=60%, "41%-60%", IF(Table1[[#This Row],[discount_percentage]]&lt;=80%, "61%-80%", "&gt;80%"))))</f>
        <v>&lt;20%</v>
      </c>
      <c r="M1058" s="7" t="str">
        <f>IF(Table1[[#This Row],[discounted_price]]&lt;200, "&lt;200", IF(Table1[[#This Row],[discounted_price]]&lt;=500, "200-500", "&gt;500"))</f>
        <v>&gt;500</v>
      </c>
      <c r="N1058" s="5">
        <v>4.3</v>
      </c>
      <c r="O1058" s="8">
        <v>37974</v>
      </c>
      <c r="P1058" s="9" t="str">
        <f>IF(Table1[[#This Row],[rating_count]]&gt;1000, "More than 1000", "Fewer than 1000")</f>
        <v>More than 1000</v>
      </c>
      <c r="Q1058" s="8">
        <f>IFERROR( VALUE(Table1[[#This Row],[rating]]) * VALUE((Table1[[#This Row],[rating_count]]/1000)), 0)</f>
        <v>163.28819999999999</v>
      </c>
      <c r="R1058" s="6">
        <f>IFERROR( VALUE(Table1[[#This Row],[actual_price]]) * VALUE(Table1[[#This Row],[rating_count]]), 0)</f>
        <v>66264630</v>
      </c>
      <c r="S1058" s="5" t="s">
        <v>8898</v>
      </c>
      <c r="T1058" s="5" t="s">
        <v>8899</v>
      </c>
      <c r="U1058" s="5" t="s">
        <v>8900</v>
      </c>
      <c r="V1058" s="5" t="s">
        <v>8901</v>
      </c>
      <c r="W1058" s="5" t="s">
        <v>8902</v>
      </c>
      <c r="X1058" s="5" t="s">
        <v>8903</v>
      </c>
      <c r="Y1058" s="5" t="s">
        <v>8904</v>
      </c>
      <c r="Z1058" s="5" t="s">
        <v>8905</v>
      </c>
    </row>
    <row r="1059" spans="1:26" ht="15.75">
      <c r="A1059" s="5" t="s">
        <v>8906</v>
      </c>
      <c r="B1059" s="5" t="s">
        <v>8907</v>
      </c>
      <c r="C1059" s="5" t="str">
        <f>LEFT(Table1[[#This Row],[product_name]], 27)</f>
        <v>Havells Immersion HB15 1500</v>
      </c>
      <c r="D1059" s="5" t="s">
        <v>8844</v>
      </c>
      <c r="E1059" s="5" t="str">
        <f>TRIM(LEFT(Table1[[#This Row],[category]], FIND("|", Table1[[#This Row],[category]]) - 1))</f>
        <v>Home&amp;Kitchen</v>
      </c>
      <c r="F1059" s="5" t="str">
        <f>TRIM(MID(Table1[[#This Row],[category]], FIND("|", Table1[[#This Row],[category]]) + 1, FIND("|", Table1[[#This Row],[category]], FIND("|", Table1[[#This Row],[category]]) + 1) - FIND("|", Table1[[#This Row],[category]]) - 1))</f>
        <v>Heating,Cooling&amp;AirQuality</v>
      </c>
      <c r="G1059"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59" s="5">
        <v>719</v>
      </c>
      <c r="I1059" s="6">
        <v>1295</v>
      </c>
      <c r="J1059" s="7">
        <v>0.44</v>
      </c>
      <c r="K1059" s="7" t="str">
        <f>IF(Table1[[#This Row],[discount_percentage]]&gt;=50%, "YES", "NO")</f>
        <v>NO</v>
      </c>
      <c r="L1059" s="7" t="str">
        <f>IF(Table1[[#This Row],[discount_percentage]]&lt;20%, "&lt;20%", IF(Table1[[#This Row],[discount_percentage]]&lt;=40%, "20%-40%", IF(Table1[[#This Row],[discount_percentage]]&lt;=60%, "41%-60%", IF(Table1[[#This Row],[discount_percentage]]&lt;=80%, "61%-80%", "&gt;80%"))))</f>
        <v>41%-60%</v>
      </c>
      <c r="M1059" s="7" t="str">
        <f>IF(Table1[[#This Row],[discounted_price]]&lt;200, "&lt;200", IF(Table1[[#This Row],[discounted_price]]&lt;=500, "200-500", "&gt;500"))</f>
        <v>&gt;500</v>
      </c>
      <c r="N1059" s="5">
        <v>4.2</v>
      </c>
      <c r="O1059" s="8">
        <v>17218</v>
      </c>
      <c r="P1059" s="9" t="str">
        <f>IF(Table1[[#This Row],[rating_count]]&gt;1000, "More than 1000", "Fewer than 1000")</f>
        <v>More than 1000</v>
      </c>
      <c r="Q1059" s="8">
        <f>IFERROR( VALUE(Table1[[#This Row],[rating]]) * VALUE((Table1[[#This Row],[rating_count]]/1000)), 0)</f>
        <v>72.315600000000003</v>
      </c>
      <c r="R1059" s="6">
        <f>IFERROR( VALUE(Table1[[#This Row],[actual_price]]) * VALUE(Table1[[#This Row],[rating_count]]), 0)</f>
        <v>22297310</v>
      </c>
      <c r="S1059" s="5" t="s">
        <v>8908</v>
      </c>
      <c r="T1059" s="5" t="s">
        <v>8909</v>
      </c>
      <c r="U1059" s="5" t="s">
        <v>8910</v>
      </c>
      <c r="V1059" s="5" t="s">
        <v>8911</v>
      </c>
      <c r="W1059" s="5" t="s">
        <v>8912</v>
      </c>
      <c r="X1059" s="5" t="s">
        <v>8913</v>
      </c>
      <c r="Y1059" s="5" t="s">
        <v>8914</v>
      </c>
      <c r="Z1059" s="5" t="s">
        <v>8915</v>
      </c>
    </row>
    <row r="1060" spans="1:26" ht="15.75">
      <c r="A1060" s="5" t="s">
        <v>8916</v>
      </c>
      <c r="B1060" s="5" t="s">
        <v>8917</v>
      </c>
      <c r="C1060" s="5" t="str">
        <f>LEFT(Table1[[#This Row],[product_name]], 27)</f>
        <v xml:space="preserve">AGARO LR2007 Lint Remover, </v>
      </c>
      <c r="D1060" s="5" t="s">
        <v>8574</v>
      </c>
      <c r="E1060" s="5" t="str">
        <f>TRIM(LEFT(Table1[[#This Row],[category]], FIND("|", Table1[[#This Row],[category]]) - 1))</f>
        <v>Home&amp;Kitchen</v>
      </c>
      <c r="F1060" s="5" t="str">
        <f>TRIM(MID(Table1[[#This Row],[category]], FIND("|", Table1[[#This Row],[category]]) + 1, FIND("|", Table1[[#This Row],[category]], FIND("|", Table1[[#This Row],[category]]) + 1) - FIND("|", Table1[[#This Row],[category]]) - 1))</f>
        <v>Kitchen&amp;HomeAppliances</v>
      </c>
      <c r="G106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60" s="5">
        <v>678</v>
      </c>
      <c r="I1060" s="6">
        <v>1499</v>
      </c>
      <c r="J1060" s="7">
        <v>0.55000000000000004</v>
      </c>
      <c r="K1060" s="7" t="str">
        <f>IF(Table1[[#This Row],[discount_percentage]]&gt;=50%, "YES", "NO")</f>
        <v>YES</v>
      </c>
      <c r="L1060" s="7" t="str">
        <f>IF(Table1[[#This Row],[discount_percentage]]&lt;20%, "&lt;20%", IF(Table1[[#This Row],[discount_percentage]]&lt;=40%, "20%-40%", IF(Table1[[#This Row],[discount_percentage]]&lt;=60%, "41%-60%", IF(Table1[[#This Row],[discount_percentage]]&lt;=80%, "61%-80%", "&gt;80%"))))</f>
        <v>41%-60%</v>
      </c>
      <c r="M1060" s="7" t="str">
        <f>IF(Table1[[#This Row],[discounted_price]]&lt;200, "&lt;200", IF(Table1[[#This Row],[discounted_price]]&lt;=500, "200-500", "&gt;500"))</f>
        <v>&gt;500</v>
      </c>
      <c r="N1060" s="5">
        <v>4.2</v>
      </c>
      <c r="O1060" s="8">
        <v>900</v>
      </c>
      <c r="P1060" s="9" t="str">
        <f>IF(Table1[[#This Row],[rating_count]]&gt;1000, "More than 1000", "Fewer than 1000")</f>
        <v>Fewer than 1000</v>
      </c>
      <c r="Q1060" s="8">
        <f>IFERROR( VALUE(Table1[[#This Row],[rating]]) * VALUE((Table1[[#This Row],[rating_count]]/1000)), 0)</f>
        <v>3.7800000000000002</v>
      </c>
      <c r="R1060" s="6">
        <f>IFERROR( VALUE(Table1[[#This Row],[actual_price]]) * VALUE(Table1[[#This Row],[rating_count]]), 0)</f>
        <v>1349100</v>
      </c>
      <c r="S1060" s="5" t="s">
        <v>8918</v>
      </c>
      <c r="T1060" s="5" t="s">
        <v>8919</v>
      </c>
      <c r="U1060" s="5" t="s">
        <v>8920</v>
      </c>
      <c r="V1060" s="5" t="s">
        <v>8921</v>
      </c>
      <c r="W1060" s="5" t="s">
        <v>8922</v>
      </c>
      <c r="X1060" s="5" t="s">
        <v>8923</v>
      </c>
      <c r="Y1060" s="5" t="s">
        <v>8924</v>
      </c>
      <c r="Z1060" s="5" t="s">
        <v>8925</v>
      </c>
    </row>
    <row r="1061" spans="1:26" ht="15.75">
      <c r="A1061" s="5" t="s">
        <v>8926</v>
      </c>
      <c r="B1061" s="5" t="s">
        <v>8927</v>
      </c>
      <c r="C1061" s="5" t="str">
        <f>LEFT(Table1[[#This Row],[product_name]], 27)</f>
        <v>Pigeon 1.5 litre Hot Kettle</v>
      </c>
      <c r="D1061" s="5" t="s">
        <v>8762</v>
      </c>
      <c r="E1061" s="5" t="str">
        <f>TRIM(LEFT(Table1[[#This Row],[category]], FIND("|", Table1[[#This Row],[category]]) - 1))</f>
        <v>Home&amp;Kitchen</v>
      </c>
      <c r="F1061" s="5" t="str">
        <f>TRIM(MID(Table1[[#This Row],[category]], FIND("|", Table1[[#This Row],[category]]) + 1, FIND("|", Table1[[#This Row],[category]], FIND("|", Table1[[#This Row],[category]]) + 1) - FIND("|", Table1[[#This Row],[category]]) - 1))</f>
        <v>Kitchen&amp;HomeAppliances</v>
      </c>
      <c r="G106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1" s="5">
        <v>809</v>
      </c>
      <c r="I1061" s="6">
        <v>1545</v>
      </c>
      <c r="J1061" s="7">
        <v>0.48</v>
      </c>
      <c r="K1061" s="7" t="str">
        <f>IF(Table1[[#This Row],[discount_percentage]]&gt;=50%, "YES", "NO")</f>
        <v>NO</v>
      </c>
      <c r="L1061" s="7" t="str">
        <f>IF(Table1[[#This Row],[discount_percentage]]&lt;20%, "&lt;20%", IF(Table1[[#This Row],[discount_percentage]]&lt;=40%, "20%-40%", IF(Table1[[#This Row],[discount_percentage]]&lt;=60%, "41%-60%", IF(Table1[[#This Row],[discount_percentage]]&lt;=80%, "61%-80%", "&gt;80%"))))</f>
        <v>41%-60%</v>
      </c>
      <c r="M1061" s="7" t="str">
        <f>IF(Table1[[#This Row],[discounted_price]]&lt;200, "&lt;200", IF(Table1[[#This Row],[discounted_price]]&lt;=500, "200-500", "&gt;500"))</f>
        <v>&gt;500</v>
      </c>
      <c r="N1061" s="5">
        <v>3.7</v>
      </c>
      <c r="O1061" s="8">
        <v>976</v>
      </c>
      <c r="P1061" s="9" t="str">
        <f>IF(Table1[[#This Row],[rating_count]]&gt;1000, "More than 1000", "Fewer than 1000")</f>
        <v>Fewer than 1000</v>
      </c>
      <c r="Q1061" s="8">
        <f>IFERROR( VALUE(Table1[[#This Row],[rating]]) * VALUE((Table1[[#This Row],[rating_count]]/1000)), 0)</f>
        <v>3.6112000000000002</v>
      </c>
      <c r="R1061" s="6">
        <f>IFERROR( VALUE(Table1[[#This Row],[actual_price]]) * VALUE(Table1[[#This Row],[rating_count]]), 0)</f>
        <v>1507920</v>
      </c>
      <c r="S1061" s="5" t="s">
        <v>8928</v>
      </c>
      <c r="T1061" s="5" t="s">
        <v>8929</v>
      </c>
      <c r="U1061" s="5" t="s">
        <v>8930</v>
      </c>
      <c r="V1061" s="5" t="s">
        <v>8931</v>
      </c>
      <c r="W1061" s="5" t="s">
        <v>8932</v>
      </c>
      <c r="X1061" s="5" t="s">
        <v>8933</v>
      </c>
      <c r="Y1061" s="5" t="s">
        <v>8934</v>
      </c>
      <c r="Z1061" s="5" t="s">
        <v>8935</v>
      </c>
    </row>
    <row r="1062" spans="1:26" ht="15.75">
      <c r="A1062" s="5" t="s">
        <v>8936</v>
      </c>
      <c r="B1062" s="5" t="s">
        <v>8937</v>
      </c>
      <c r="C1062" s="5" t="str">
        <f>LEFT(Table1[[#This Row],[product_name]], 27)</f>
        <v>NutriPro Juicer Mixer Grind</v>
      </c>
      <c r="D1062" s="5" t="s">
        <v>8938</v>
      </c>
      <c r="E1062" s="5" t="str">
        <f>TRIM(LEFT(Table1[[#This Row],[category]], FIND("|", Table1[[#This Row],[category]]) - 1))</f>
        <v>Home&amp;Kitchen</v>
      </c>
      <c r="F1062" s="5" t="str">
        <f>TRIM(MID(Table1[[#This Row],[category]], FIND("|", Table1[[#This Row],[category]]) + 1, FIND("|", Table1[[#This Row],[category]], FIND("|", Table1[[#This Row],[category]]) + 1) - FIND("|", Table1[[#This Row],[category]]) - 1))</f>
        <v>Kitchen&amp;HomeAppliances</v>
      </c>
      <c r="G106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2" s="6">
        <v>1969</v>
      </c>
      <c r="I1062" s="6">
        <v>5000</v>
      </c>
      <c r="J1062" s="7">
        <v>0.61</v>
      </c>
      <c r="K1062" s="7" t="str">
        <f>IF(Table1[[#This Row],[discount_percentage]]&gt;=50%, "YES", "NO")</f>
        <v>YES</v>
      </c>
      <c r="L1062" s="7" t="str">
        <f>IF(Table1[[#This Row],[discount_percentage]]&lt;20%, "&lt;20%", IF(Table1[[#This Row],[discount_percentage]]&lt;=40%, "20%-40%", IF(Table1[[#This Row],[discount_percentage]]&lt;=60%, "41%-60%", IF(Table1[[#This Row],[discount_percentage]]&lt;=80%, "61%-80%", "&gt;80%"))))</f>
        <v>61%-80%</v>
      </c>
      <c r="M1062" s="7" t="str">
        <f>IF(Table1[[#This Row],[discounted_price]]&lt;200, "&lt;200", IF(Table1[[#This Row],[discounted_price]]&lt;=500, "200-500", "&gt;500"))</f>
        <v>&gt;500</v>
      </c>
      <c r="N1062" s="5">
        <v>4.0999999999999996</v>
      </c>
      <c r="O1062" s="8">
        <v>4927</v>
      </c>
      <c r="P1062" s="9" t="str">
        <f>IF(Table1[[#This Row],[rating_count]]&gt;1000, "More than 1000", "Fewer than 1000")</f>
        <v>More than 1000</v>
      </c>
      <c r="Q1062" s="8">
        <f>IFERROR( VALUE(Table1[[#This Row],[rating]]) * VALUE((Table1[[#This Row],[rating_count]]/1000)), 0)</f>
        <v>20.200699999999998</v>
      </c>
      <c r="R1062" s="6">
        <f>IFERROR( VALUE(Table1[[#This Row],[actual_price]]) * VALUE(Table1[[#This Row],[rating_count]]), 0)</f>
        <v>24635000</v>
      </c>
      <c r="S1062" s="5" t="s">
        <v>8939</v>
      </c>
      <c r="T1062" s="5" t="s">
        <v>8940</v>
      </c>
      <c r="U1062" s="5" t="s">
        <v>8941</v>
      </c>
      <c r="V1062" s="5" t="s">
        <v>8942</v>
      </c>
      <c r="W1062" s="5" t="s">
        <v>8943</v>
      </c>
      <c r="X1062" s="5" t="s">
        <v>8944</v>
      </c>
      <c r="Y1062" s="5" t="s">
        <v>8945</v>
      </c>
      <c r="Z1062" s="5" t="s">
        <v>8946</v>
      </c>
    </row>
    <row r="1063" spans="1:26" ht="15.75">
      <c r="A1063" s="5" t="s">
        <v>8947</v>
      </c>
      <c r="B1063" s="5" t="s">
        <v>8948</v>
      </c>
      <c r="C1063" s="5" t="str">
        <f>LEFT(Table1[[#This Row],[product_name]], 27)</f>
        <v>Philips GC026/30 Fabric Sha</v>
      </c>
      <c r="D1063" s="5" t="s">
        <v>8574</v>
      </c>
      <c r="E1063" s="5" t="str">
        <f>TRIM(LEFT(Table1[[#This Row],[category]], FIND("|", Table1[[#This Row],[category]]) - 1))</f>
        <v>Home&amp;Kitchen</v>
      </c>
      <c r="F1063" s="5" t="str">
        <f>TRIM(MID(Table1[[#This Row],[category]], FIND("|", Table1[[#This Row],[category]]) + 1, FIND("|", Table1[[#This Row],[category]], FIND("|", Table1[[#This Row],[category]]) + 1) - FIND("|", Table1[[#This Row],[category]]) - 1))</f>
        <v>Kitchen&amp;HomeAppliances</v>
      </c>
      <c r="G106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63" s="6">
        <v>1490</v>
      </c>
      <c r="I1063" s="6">
        <v>1695</v>
      </c>
      <c r="J1063" s="7">
        <v>0.12</v>
      </c>
      <c r="K1063" s="7" t="str">
        <f>IF(Table1[[#This Row],[discount_percentage]]&gt;=50%, "YES", "NO")</f>
        <v>NO</v>
      </c>
      <c r="L1063" s="7" t="str">
        <f>IF(Table1[[#This Row],[discount_percentage]]&lt;20%, "&lt;20%", IF(Table1[[#This Row],[discount_percentage]]&lt;=40%, "20%-40%", IF(Table1[[#This Row],[discount_percentage]]&lt;=60%, "41%-60%", IF(Table1[[#This Row],[discount_percentage]]&lt;=80%, "61%-80%", "&gt;80%"))))</f>
        <v>&lt;20%</v>
      </c>
      <c r="M1063" s="7" t="str">
        <f>IF(Table1[[#This Row],[discounted_price]]&lt;200, "&lt;200", IF(Table1[[#This Row],[discounted_price]]&lt;=500, "200-500", "&gt;500"))</f>
        <v>&gt;500</v>
      </c>
      <c r="N1063" s="5">
        <v>4.4000000000000004</v>
      </c>
      <c r="O1063" s="8">
        <v>3543</v>
      </c>
      <c r="P1063" s="9" t="str">
        <f>IF(Table1[[#This Row],[rating_count]]&gt;1000, "More than 1000", "Fewer than 1000")</f>
        <v>More than 1000</v>
      </c>
      <c r="Q1063" s="8">
        <f>IFERROR( VALUE(Table1[[#This Row],[rating]]) * VALUE((Table1[[#This Row],[rating_count]]/1000)), 0)</f>
        <v>15.589200000000002</v>
      </c>
      <c r="R1063" s="6">
        <f>IFERROR( VALUE(Table1[[#This Row],[actual_price]]) * VALUE(Table1[[#This Row],[rating_count]]), 0)</f>
        <v>6005385</v>
      </c>
      <c r="S1063" s="5" t="s">
        <v>8949</v>
      </c>
      <c r="T1063" s="5" t="s">
        <v>8950</v>
      </c>
      <c r="U1063" s="5" t="s">
        <v>8951</v>
      </c>
      <c r="V1063" s="5" t="s">
        <v>8952</v>
      </c>
      <c r="W1063" s="5" t="s">
        <v>8953</v>
      </c>
      <c r="X1063" s="5" t="s">
        <v>8954</v>
      </c>
      <c r="Y1063" s="5" t="s">
        <v>8955</v>
      </c>
      <c r="Z1063" s="5" t="s">
        <v>8956</v>
      </c>
    </row>
    <row r="1064" spans="1:26" ht="15.75">
      <c r="A1064" s="5" t="s">
        <v>8957</v>
      </c>
      <c r="B1064" s="5" t="s">
        <v>8958</v>
      </c>
      <c r="C1064" s="5" t="str">
        <f>LEFT(Table1[[#This Row],[product_name]], 27)</f>
        <v xml:space="preserve">Havells Cista Room Heater, </v>
      </c>
      <c r="D1064" s="5" t="s">
        <v>8552</v>
      </c>
      <c r="E1064" s="5" t="str">
        <f>TRIM(LEFT(Table1[[#This Row],[category]], FIND("|", Table1[[#This Row],[category]]) - 1))</f>
        <v>Home&amp;Kitchen</v>
      </c>
      <c r="F1064" s="5" t="str">
        <f>TRIM(MID(Table1[[#This Row],[category]], FIND("|", Table1[[#This Row],[category]]) + 1, FIND("|", Table1[[#This Row],[category]], FIND("|", Table1[[#This Row],[category]]) + 1) - FIND("|", Table1[[#This Row],[category]]) - 1))</f>
        <v>Heating,Cooling&amp;AirQuality</v>
      </c>
      <c r="G1064" s="5" t="str">
        <f>TRIM(MID(Table1[[#This Row],[category]], FIND("|", Table1[[#This Row],[category]], FIND("|", Table1[[#This Row],[category]]) + 1) + 1, FIND("|", Table1[[#This Row],[category]], FIND("|", Table1[[#This Row],[category]], FIND("|", Table1[[#This Row],[category]]) + 1) + 1) - FIND("|", Table1[[#This Row],[category]], FIND("|", Table1[[#This Row],[category]]) + 1) - 1))</f>
        <v>RoomHeaters</v>
      </c>
      <c r="H1064" s="6">
        <v>2499</v>
      </c>
      <c r="I1064" s="6">
        <v>3945</v>
      </c>
      <c r="J1064" s="7">
        <v>0.37</v>
      </c>
      <c r="K1064" s="7" t="str">
        <f>IF(Table1[[#This Row],[discount_percentage]]&gt;=50%, "YES", "NO")</f>
        <v>NO</v>
      </c>
      <c r="L1064" s="7" t="str">
        <f>IF(Table1[[#This Row],[discount_percentage]]&lt;20%, "&lt;20%", IF(Table1[[#This Row],[discount_percentage]]&lt;=40%, "20%-40%", IF(Table1[[#This Row],[discount_percentage]]&lt;=60%, "41%-60%", IF(Table1[[#This Row],[discount_percentage]]&lt;=80%, "61%-80%", "&gt;80%"))))</f>
        <v>20%-40%</v>
      </c>
      <c r="M1064" s="7" t="str">
        <f>IF(Table1[[#This Row],[discounted_price]]&lt;200, "&lt;200", IF(Table1[[#This Row],[discounted_price]]&lt;=500, "200-500", "&gt;500"))</f>
        <v>&gt;500</v>
      </c>
      <c r="N1064" s="5">
        <v>3.8</v>
      </c>
      <c r="O1064" s="8">
        <v>2732</v>
      </c>
      <c r="P1064" s="9" t="str">
        <f>IF(Table1[[#This Row],[rating_count]]&gt;1000, "More than 1000", "Fewer than 1000")</f>
        <v>More than 1000</v>
      </c>
      <c r="Q1064" s="8">
        <f>IFERROR( VALUE(Table1[[#This Row],[rating]]) * VALUE((Table1[[#This Row],[rating_count]]/1000)), 0)</f>
        <v>10.381600000000001</v>
      </c>
      <c r="R1064" s="6">
        <f>IFERROR( VALUE(Table1[[#This Row],[actual_price]]) * VALUE(Table1[[#This Row],[rating_count]]), 0)</f>
        <v>10777740</v>
      </c>
      <c r="S1064" s="5" t="s">
        <v>8959</v>
      </c>
      <c r="T1064" s="5" t="s">
        <v>8960</v>
      </c>
      <c r="U1064" s="5" t="s">
        <v>8961</v>
      </c>
      <c r="V1064" s="5" t="s">
        <v>8962</v>
      </c>
      <c r="W1064" s="5" t="s">
        <v>8963</v>
      </c>
      <c r="X1064" s="5" t="s">
        <v>8964</v>
      </c>
      <c r="Y1064" s="5" t="s">
        <v>8965</v>
      </c>
      <c r="Z1064" s="5" t="s">
        <v>8966</v>
      </c>
    </row>
    <row r="1065" spans="1:26" ht="15.75">
      <c r="A1065" s="5" t="s">
        <v>8967</v>
      </c>
      <c r="B1065" s="5" t="s">
        <v>8968</v>
      </c>
      <c r="C1065" s="5" t="str">
        <f>LEFT(Table1[[#This Row],[product_name]], 27)</f>
        <v>AGARO Regal 800 Watts Handh</v>
      </c>
      <c r="D1065" s="5" t="s">
        <v>8969</v>
      </c>
      <c r="E1065" s="5" t="str">
        <f>TRIM(LEFT(Table1[[#This Row],[category]], FIND("|", Table1[[#This Row],[category]]) - 1))</f>
        <v>Home&amp;Kitchen</v>
      </c>
      <c r="F1065" s="5" t="str">
        <f>TRIM(MID(Table1[[#This Row],[category]], FIND("|", Table1[[#This Row],[category]]) + 1, FIND("|", Table1[[#This Row],[category]], FIND("|", Table1[[#This Row],[category]]) + 1) - FIND("|", Table1[[#This Row],[category]]) - 1))</f>
        <v>Kitchen&amp;HomeAppliances</v>
      </c>
      <c r="G106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65" s="6">
        <v>1665</v>
      </c>
      <c r="I1065" s="6">
        <v>2099</v>
      </c>
      <c r="J1065" s="7">
        <v>0.21</v>
      </c>
      <c r="K1065" s="7" t="str">
        <f>IF(Table1[[#This Row],[discount_percentage]]&gt;=50%, "YES", "NO")</f>
        <v>NO</v>
      </c>
      <c r="L1065" s="7" t="str">
        <f>IF(Table1[[#This Row],[discount_percentage]]&lt;20%, "&lt;20%", IF(Table1[[#This Row],[discount_percentage]]&lt;=40%, "20%-40%", IF(Table1[[#This Row],[discount_percentage]]&lt;=60%, "41%-60%", IF(Table1[[#This Row],[discount_percentage]]&lt;=80%, "61%-80%", "&gt;80%"))))</f>
        <v>20%-40%</v>
      </c>
      <c r="M1065" s="7" t="str">
        <f>IF(Table1[[#This Row],[discounted_price]]&lt;200, "&lt;200", IF(Table1[[#This Row],[discounted_price]]&lt;=500, "200-500", "&gt;500"))</f>
        <v>&gt;500</v>
      </c>
      <c r="N1065" s="5">
        <v>4</v>
      </c>
      <c r="O1065" s="8">
        <v>14368</v>
      </c>
      <c r="P1065" s="9" t="str">
        <f>IF(Table1[[#This Row],[rating_count]]&gt;1000, "More than 1000", "Fewer than 1000")</f>
        <v>More than 1000</v>
      </c>
      <c r="Q1065" s="8">
        <f>IFERROR( VALUE(Table1[[#This Row],[rating]]) * VALUE((Table1[[#This Row],[rating_count]]/1000)), 0)</f>
        <v>57.472000000000001</v>
      </c>
      <c r="R1065" s="6">
        <f>IFERROR( VALUE(Table1[[#This Row],[actual_price]]) * VALUE(Table1[[#This Row],[rating_count]]), 0)</f>
        <v>30158432</v>
      </c>
      <c r="S1065" s="5" t="s">
        <v>8970</v>
      </c>
      <c r="T1065" s="5" t="s">
        <v>8971</v>
      </c>
      <c r="U1065" s="5" t="s">
        <v>8972</v>
      </c>
      <c r="V1065" s="5" t="s">
        <v>8973</v>
      </c>
      <c r="W1065" s="5" t="s">
        <v>8974</v>
      </c>
      <c r="X1065" s="5" t="s">
        <v>8975</v>
      </c>
      <c r="Y1065" s="5" t="s">
        <v>8976</v>
      </c>
      <c r="Z1065" s="5" t="s">
        <v>8977</v>
      </c>
    </row>
    <row r="1066" spans="1:26" ht="15.75">
      <c r="A1066" s="5" t="s">
        <v>8978</v>
      </c>
      <c r="B1066" s="5" t="s">
        <v>8979</v>
      </c>
      <c r="C1066" s="5" t="str">
        <f>LEFT(Table1[[#This Row],[product_name]], 27)</f>
        <v>Philips Viva Collection HD4</v>
      </c>
      <c r="D1066" s="5" t="s">
        <v>8647</v>
      </c>
      <c r="E1066" s="5" t="str">
        <f>TRIM(LEFT(Table1[[#This Row],[category]], FIND("|", Table1[[#This Row],[category]]) - 1))</f>
        <v>Home&amp;Kitchen</v>
      </c>
      <c r="F1066" s="5" t="str">
        <f>TRIM(MID(Table1[[#This Row],[category]], FIND("|", Table1[[#This Row],[category]]) + 1, FIND("|", Table1[[#This Row],[category]], FIND("|", Table1[[#This Row],[category]]) + 1) - FIND("|", Table1[[#This Row],[category]]) - 1))</f>
        <v>Kitchen&amp;HomeAppliances</v>
      </c>
      <c r="G106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6" s="6">
        <v>3229</v>
      </c>
      <c r="I1066" s="6">
        <v>5295</v>
      </c>
      <c r="J1066" s="7">
        <v>0.39</v>
      </c>
      <c r="K1066" s="7" t="str">
        <f>IF(Table1[[#This Row],[discount_percentage]]&gt;=50%, "YES", "NO")</f>
        <v>NO</v>
      </c>
      <c r="L1066" s="7" t="str">
        <f>IF(Table1[[#This Row],[discount_percentage]]&lt;20%, "&lt;20%", IF(Table1[[#This Row],[discount_percentage]]&lt;=40%, "20%-40%", IF(Table1[[#This Row],[discount_percentage]]&lt;=60%, "41%-60%", IF(Table1[[#This Row],[discount_percentage]]&lt;=80%, "61%-80%", "&gt;80%"))))</f>
        <v>20%-40%</v>
      </c>
      <c r="M1066" s="7" t="str">
        <f>IF(Table1[[#This Row],[discounted_price]]&lt;200, "&lt;200", IF(Table1[[#This Row],[discounted_price]]&lt;=500, "200-500", "&gt;500"))</f>
        <v>&gt;500</v>
      </c>
      <c r="N1066" s="5">
        <v>4.2</v>
      </c>
      <c r="O1066" s="8">
        <v>39724</v>
      </c>
      <c r="P1066" s="9" t="str">
        <f>IF(Table1[[#This Row],[rating_count]]&gt;1000, "More than 1000", "Fewer than 1000")</f>
        <v>More than 1000</v>
      </c>
      <c r="Q1066" s="8">
        <f>IFERROR( VALUE(Table1[[#This Row],[rating]]) * VALUE((Table1[[#This Row],[rating_count]]/1000)), 0)</f>
        <v>166.8408</v>
      </c>
      <c r="R1066" s="6">
        <f>IFERROR( VALUE(Table1[[#This Row],[actual_price]]) * VALUE(Table1[[#This Row],[rating_count]]), 0)</f>
        <v>210338580</v>
      </c>
      <c r="S1066" s="5" t="s">
        <v>8980</v>
      </c>
      <c r="T1066" s="5" t="s">
        <v>8981</v>
      </c>
      <c r="U1066" s="5" t="s">
        <v>8982</v>
      </c>
      <c r="V1066" s="5" t="s">
        <v>8983</v>
      </c>
      <c r="W1066" s="5" t="s">
        <v>8984</v>
      </c>
      <c r="X1066" s="5" t="s">
        <v>8985</v>
      </c>
      <c r="Y1066" s="5" t="s">
        <v>8986</v>
      </c>
      <c r="Z1066" s="5" t="s">
        <v>8987</v>
      </c>
    </row>
    <row r="1067" spans="1:26" ht="15.75">
      <c r="A1067" s="5" t="s">
        <v>8988</v>
      </c>
      <c r="B1067" s="5" t="s">
        <v>8989</v>
      </c>
      <c r="C1067" s="5" t="str">
        <f>LEFT(Table1[[#This Row],[product_name]], 27)</f>
        <v>Pigeon By Stovekraft ABS Pl</v>
      </c>
      <c r="D1067" s="5" t="s">
        <v>8647</v>
      </c>
      <c r="E1067" s="5" t="str">
        <f>TRIM(LEFT(Table1[[#This Row],[category]], FIND("|", Table1[[#This Row],[category]]) - 1))</f>
        <v>Home&amp;Kitchen</v>
      </c>
      <c r="F1067" s="5" t="str">
        <f>TRIM(MID(Table1[[#This Row],[category]], FIND("|", Table1[[#This Row],[category]]) + 1, FIND("|", Table1[[#This Row],[category]], FIND("|", Table1[[#This Row],[category]]) + 1) - FIND("|", Table1[[#This Row],[category]]) - 1))</f>
        <v>Kitchen&amp;HomeAppliances</v>
      </c>
      <c r="G106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7" s="6">
        <v>1799</v>
      </c>
      <c r="I1067" s="6">
        <v>3595</v>
      </c>
      <c r="J1067" s="7">
        <v>0.5</v>
      </c>
      <c r="K1067" s="7" t="str">
        <f>IF(Table1[[#This Row],[discount_percentage]]&gt;=50%, "YES", "NO")</f>
        <v>YES</v>
      </c>
      <c r="L1067" s="7" t="str">
        <f>IF(Table1[[#This Row],[discount_percentage]]&lt;20%, "&lt;20%", IF(Table1[[#This Row],[discount_percentage]]&lt;=40%, "20%-40%", IF(Table1[[#This Row],[discount_percentage]]&lt;=60%, "41%-60%", IF(Table1[[#This Row],[discount_percentage]]&lt;=80%, "61%-80%", "&gt;80%"))))</f>
        <v>41%-60%</v>
      </c>
      <c r="M1067" s="7" t="str">
        <f>IF(Table1[[#This Row],[discounted_price]]&lt;200, "&lt;200", IF(Table1[[#This Row],[discounted_price]]&lt;=500, "200-500", "&gt;500"))</f>
        <v>&gt;500</v>
      </c>
      <c r="N1067" s="5">
        <v>3.8</v>
      </c>
      <c r="O1067" s="8">
        <v>9791</v>
      </c>
      <c r="P1067" s="9" t="str">
        <f>IF(Table1[[#This Row],[rating_count]]&gt;1000, "More than 1000", "Fewer than 1000")</f>
        <v>More than 1000</v>
      </c>
      <c r="Q1067" s="8">
        <f>IFERROR( VALUE(Table1[[#This Row],[rating]]) * VALUE((Table1[[#This Row],[rating_count]]/1000)), 0)</f>
        <v>37.205799999999996</v>
      </c>
      <c r="R1067" s="6">
        <f>IFERROR( VALUE(Table1[[#This Row],[actual_price]]) * VALUE(Table1[[#This Row],[rating_count]]), 0)</f>
        <v>35198645</v>
      </c>
      <c r="S1067" s="5" t="s">
        <v>8990</v>
      </c>
      <c r="T1067" s="5" t="s">
        <v>8991</v>
      </c>
      <c r="U1067" s="5" t="s">
        <v>8992</v>
      </c>
      <c r="V1067" s="5" t="s">
        <v>8993</v>
      </c>
      <c r="W1067" s="5" t="s">
        <v>8994</v>
      </c>
      <c r="X1067" s="5" t="s">
        <v>8995</v>
      </c>
      <c r="Y1067" s="5" t="s">
        <v>8996</v>
      </c>
      <c r="Z1067" s="5" t="s">
        <v>8997</v>
      </c>
    </row>
    <row r="1068" spans="1:26" ht="15.75">
      <c r="A1068" s="5" t="s">
        <v>8998</v>
      </c>
      <c r="B1068" s="5" t="s">
        <v>8999</v>
      </c>
      <c r="C1068" s="5" t="str">
        <f>LEFT(Table1[[#This Row],[product_name]], 27)</f>
        <v>AGARO Esteem Multi Kettle 1</v>
      </c>
      <c r="D1068" s="5" t="s">
        <v>8541</v>
      </c>
      <c r="E1068" s="5" t="str">
        <f>TRIM(LEFT(Table1[[#This Row],[category]], FIND("|", Table1[[#This Row],[category]]) - 1))</f>
        <v>Home&amp;Kitchen</v>
      </c>
      <c r="F1068" s="5" t="str">
        <f>TRIM(MID(Table1[[#This Row],[category]], FIND("|", Table1[[#This Row],[category]]) + 1, FIND("|", Table1[[#This Row],[category]], FIND("|", Table1[[#This Row],[category]]) + 1) - FIND("|", Table1[[#This Row],[category]]) - 1))</f>
        <v>Kitchen&amp;HomeAppliances</v>
      </c>
      <c r="G106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8" s="6">
        <v>1260</v>
      </c>
      <c r="I1068" s="6">
        <v>1699</v>
      </c>
      <c r="J1068" s="7">
        <v>0.26</v>
      </c>
      <c r="K1068" s="7" t="str">
        <f>IF(Table1[[#This Row],[discount_percentage]]&gt;=50%, "YES", "NO")</f>
        <v>NO</v>
      </c>
      <c r="L1068" s="7" t="str">
        <f>IF(Table1[[#This Row],[discount_percentage]]&lt;20%, "&lt;20%", IF(Table1[[#This Row],[discount_percentage]]&lt;=40%, "20%-40%", IF(Table1[[#This Row],[discount_percentage]]&lt;=60%, "41%-60%", IF(Table1[[#This Row],[discount_percentage]]&lt;=80%, "61%-80%", "&gt;80%"))))</f>
        <v>20%-40%</v>
      </c>
      <c r="M1068" s="7" t="str">
        <f>IF(Table1[[#This Row],[discounted_price]]&lt;200, "&lt;200", IF(Table1[[#This Row],[discounted_price]]&lt;=500, "200-500", "&gt;500"))</f>
        <v>&gt;500</v>
      </c>
      <c r="N1068" s="5">
        <v>4.2</v>
      </c>
      <c r="O1068" s="8">
        <v>2891</v>
      </c>
      <c r="P1068" s="9" t="str">
        <f>IF(Table1[[#This Row],[rating_count]]&gt;1000, "More than 1000", "Fewer than 1000")</f>
        <v>More than 1000</v>
      </c>
      <c r="Q1068" s="8">
        <f>IFERROR( VALUE(Table1[[#This Row],[rating]]) * VALUE((Table1[[#This Row],[rating_count]]/1000)), 0)</f>
        <v>12.142200000000001</v>
      </c>
      <c r="R1068" s="6">
        <f>IFERROR( VALUE(Table1[[#This Row],[actual_price]]) * VALUE(Table1[[#This Row],[rating_count]]), 0)</f>
        <v>4911809</v>
      </c>
      <c r="S1068" s="5" t="s">
        <v>9000</v>
      </c>
      <c r="T1068" s="5" t="s">
        <v>9001</v>
      </c>
      <c r="U1068" s="5" t="s">
        <v>9002</v>
      </c>
      <c r="V1068" s="5" t="s">
        <v>9003</v>
      </c>
      <c r="W1068" s="5" t="s">
        <v>9004</v>
      </c>
      <c r="X1068" s="5" t="s">
        <v>9005</v>
      </c>
      <c r="Y1068" s="5" t="s">
        <v>9006</v>
      </c>
      <c r="Z1068" s="5" t="s">
        <v>9007</v>
      </c>
    </row>
    <row r="1069" spans="1:26" ht="15.75">
      <c r="A1069" s="5" t="s">
        <v>9008</v>
      </c>
      <c r="B1069" s="5" t="s">
        <v>9009</v>
      </c>
      <c r="C1069" s="5" t="str">
        <f>LEFT(Table1[[#This Row],[product_name]], 27)</f>
        <v>Bajaj Minor 1000 Watts Radi</v>
      </c>
      <c r="D1069" s="5" t="s">
        <v>8552</v>
      </c>
      <c r="E1069" s="5" t="str">
        <f>TRIM(LEFT(Table1[[#This Row],[category]], FIND("|", Table1[[#This Row],[category]]) - 1))</f>
        <v>Home&amp;Kitchen</v>
      </c>
      <c r="F1069" s="5" t="str">
        <f>TRIM(MID(Table1[[#This Row],[category]], FIND("|", Table1[[#This Row],[category]]) + 1, FIND("|", Table1[[#This Row],[category]], FIND("|", Table1[[#This Row],[category]]) + 1) - FIND("|", Table1[[#This Row],[category]]) - 1))</f>
        <v>Heating,Cooling&amp;AirQuality</v>
      </c>
      <c r="G1069" s="5" t="str">
        <f>TRIM(MID(Table1[[#This Row],[category]], FIND("|", Table1[[#This Row],[category]], FIND("|", Table1[[#This Row],[category]]) + 1) + 1, FIND("|", Table1[[#This Row],[category]], FIND("|", Table1[[#This Row],[category]], FIND("|", Table1[[#This Row],[category]]) + 1) + 1) - FIND("|", Table1[[#This Row],[category]], FIND("|", Table1[[#This Row],[category]]) + 1) - 1))</f>
        <v>RoomHeaters</v>
      </c>
      <c r="H1069" s="5">
        <v>749</v>
      </c>
      <c r="I1069" s="6">
        <v>1129</v>
      </c>
      <c r="J1069" s="7">
        <v>0.34</v>
      </c>
      <c r="K1069" s="7" t="str">
        <f>IF(Table1[[#This Row],[discount_percentage]]&gt;=50%, "YES", "NO")</f>
        <v>NO</v>
      </c>
      <c r="L1069" s="7" t="str">
        <f>IF(Table1[[#This Row],[discount_percentage]]&lt;20%, "&lt;20%", IF(Table1[[#This Row],[discount_percentage]]&lt;=40%, "20%-40%", IF(Table1[[#This Row],[discount_percentage]]&lt;=60%, "41%-60%", IF(Table1[[#This Row],[discount_percentage]]&lt;=80%, "61%-80%", "&gt;80%"))))</f>
        <v>20%-40%</v>
      </c>
      <c r="M1069" s="7" t="str">
        <f>IF(Table1[[#This Row],[discounted_price]]&lt;200, "&lt;200", IF(Table1[[#This Row],[discounted_price]]&lt;=500, "200-500", "&gt;500"))</f>
        <v>&gt;500</v>
      </c>
      <c r="N1069" s="5">
        <v>4</v>
      </c>
      <c r="O1069" s="8">
        <v>2446</v>
      </c>
      <c r="P1069" s="9" t="str">
        <f>IF(Table1[[#This Row],[rating_count]]&gt;1000, "More than 1000", "Fewer than 1000")</f>
        <v>More than 1000</v>
      </c>
      <c r="Q1069" s="8">
        <f>IFERROR( VALUE(Table1[[#This Row],[rating]]) * VALUE((Table1[[#This Row],[rating_count]]/1000)), 0)</f>
        <v>9.7840000000000007</v>
      </c>
      <c r="R1069" s="6">
        <f>IFERROR( VALUE(Table1[[#This Row],[actual_price]]) * VALUE(Table1[[#This Row],[rating_count]]), 0)</f>
        <v>2761534</v>
      </c>
      <c r="S1069" s="5" t="s">
        <v>9010</v>
      </c>
      <c r="T1069" s="5" t="s">
        <v>9011</v>
      </c>
      <c r="U1069" s="5" t="s">
        <v>9012</v>
      </c>
      <c r="V1069" s="5" t="s">
        <v>9013</v>
      </c>
      <c r="W1069" s="5" t="s">
        <v>9014</v>
      </c>
      <c r="X1069" s="5" t="s">
        <v>9015</v>
      </c>
      <c r="Y1069" s="5" t="s">
        <v>9016</v>
      </c>
      <c r="Z1069" s="5" t="s">
        <v>9017</v>
      </c>
    </row>
    <row r="1070" spans="1:26" ht="15.75">
      <c r="A1070" s="5" t="s">
        <v>9018</v>
      </c>
      <c r="B1070" s="5" t="s">
        <v>9019</v>
      </c>
      <c r="C1070" s="5" t="str">
        <f>LEFT(Table1[[#This Row],[product_name]], 27)</f>
        <v>Butterfly Jet Elite Mixer G</v>
      </c>
      <c r="D1070" s="5" t="s">
        <v>8710</v>
      </c>
      <c r="E1070" s="5" t="str">
        <f>TRIM(LEFT(Table1[[#This Row],[category]], FIND("|", Table1[[#This Row],[category]]) - 1))</f>
        <v>Home&amp;Kitchen</v>
      </c>
      <c r="F1070" s="5" t="str">
        <f>TRIM(MID(Table1[[#This Row],[category]], FIND("|", Table1[[#This Row],[category]]) + 1, FIND("|", Table1[[#This Row],[category]], FIND("|", Table1[[#This Row],[category]]) + 1) - FIND("|", Table1[[#This Row],[category]]) - 1))</f>
        <v>Kitchen&amp;HomeAppliances</v>
      </c>
      <c r="G107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70" s="6">
        <v>3499</v>
      </c>
      <c r="I1070" s="6">
        <v>5795</v>
      </c>
      <c r="J1070" s="7">
        <v>0.4</v>
      </c>
      <c r="K1070" s="7" t="str">
        <f>IF(Table1[[#This Row],[discount_percentage]]&gt;=50%, "YES", "NO")</f>
        <v>NO</v>
      </c>
      <c r="L1070" s="7" t="str">
        <f>IF(Table1[[#This Row],[discount_percentage]]&lt;20%, "&lt;20%", IF(Table1[[#This Row],[discount_percentage]]&lt;=40%, "20%-40%", IF(Table1[[#This Row],[discount_percentage]]&lt;=60%, "41%-60%", IF(Table1[[#This Row],[discount_percentage]]&lt;=80%, "61%-80%", "&gt;80%"))))</f>
        <v>20%-40%</v>
      </c>
      <c r="M1070" s="7" t="str">
        <f>IF(Table1[[#This Row],[discounted_price]]&lt;200, "&lt;200", IF(Table1[[#This Row],[discounted_price]]&lt;=500, "200-500", "&gt;500"))</f>
        <v>&gt;500</v>
      </c>
      <c r="N1070" s="5">
        <v>3.9</v>
      </c>
      <c r="O1070" s="8">
        <v>25340</v>
      </c>
      <c r="P1070" s="9" t="str">
        <f>IF(Table1[[#This Row],[rating_count]]&gt;1000, "More than 1000", "Fewer than 1000")</f>
        <v>More than 1000</v>
      </c>
      <c r="Q1070" s="8">
        <f>IFERROR( VALUE(Table1[[#This Row],[rating]]) * VALUE((Table1[[#This Row],[rating_count]]/1000)), 0)</f>
        <v>98.825999999999993</v>
      </c>
      <c r="R1070" s="6">
        <f>IFERROR( VALUE(Table1[[#This Row],[actual_price]]) * VALUE(Table1[[#This Row],[rating_count]]), 0)</f>
        <v>146845300</v>
      </c>
      <c r="S1070" s="5" t="s">
        <v>9020</v>
      </c>
      <c r="T1070" s="5" t="s">
        <v>9021</v>
      </c>
      <c r="U1070" s="5" t="s">
        <v>9022</v>
      </c>
      <c r="V1070" s="5" t="s">
        <v>9023</v>
      </c>
      <c r="W1070" s="5" t="s">
        <v>9024</v>
      </c>
      <c r="X1070" s="5" t="s">
        <v>9025</v>
      </c>
      <c r="Y1070" s="5" t="s">
        <v>9026</v>
      </c>
      <c r="Z1070" s="5" t="s">
        <v>9027</v>
      </c>
    </row>
    <row r="1071" spans="1:26" ht="15.75">
      <c r="A1071" s="5" t="s">
        <v>9028</v>
      </c>
      <c r="B1071" s="5" t="s">
        <v>9029</v>
      </c>
      <c r="C1071" s="5" t="str">
        <f>LEFT(Table1[[#This Row],[product_name]], 27)</f>
        <v xml:space="preserve">SOFLIN Egg Boiler Electric </v>
      </c>
      <c r="D1071" s="5" t="s">
        <v>9030</v>
      </c>
      <c r="E1071" s="5" t="str">
        <f>TRIM(LEFT(Table1[[#This Row],[category]], FIND("|", Table1[[#This Row],[category]]) - 1))</f>
        <v>Home&amp;Kitchen</v>
      </c>
      <c r="F1071" s="5" t="str">
        <f>TRIM(MID(Table1[[#This Row],[category]], FIND("|", Table1[[#This Row],[category]]) + 1, FIND("|", Table1[[#This Row],[category]], FIND("|", Table1[[#This Row],[category]]) + 1) - FIND("|", Table1[[#This Row],[category]]) - 1))</f>
        <v>Kitchen&amp;HomeAppliances</v>
      </c>
      <c r="G107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71" s="5">
        <v>379</v>
      </c>
      <c r="I1071" s="6">
        <v>999</v>
      </c>
      <c r="J1071" s="7">
        <v>0.62</v>
      </c>
      <c r="K1071" s="7" t="str">
        <f>IF(Table1[[#This Row],[discount_percentage]]&gt;=50%, "YES", "NO")</f>
        <v>YES</v>
      </c>
      <c r="L1071" s="7" t="str">
        <f>IF(Table1[[#This Row],[discount_percentage]]&lt;20%, "&lt;20%", IF(Table1[[#This Row],[discount_percentage]]&lt;=40%, "20%-40%", IF(Table1[[#This Row],[discount_percentage]]&lt;=60%, "41%-60%", IF(Table1[[#This Row],[discount_percentage]]&lt;=80%, "61%-80%", "&gt;80%"))))</f>
        <v>61%-80%</v>
      </c>
      <c r="M1071" s="7" t="str">
        <f>IF(Table1[[#This Row],[discounted_price]]&lt;200, "&lt;200", IF(Table1[[#This Row],[discounted_price]]&lt;=500, "200-500", "&gt;500"))</f>
        <v>200-500</v>
      </c>
      <c r="N1071" s="5">
        <v>4.3</v>
      </c>
      <c r="O1071" s="8">
        <v>3096</v>
      </c>
      <c r="P1071" s="9" t="str">
        <f>IF(Table1[[#This Row],[rating_count]]&gt;1000, "More than 1000", "Fewer than 1000")</f>
        <v>More than 1000</v>
      </c>
      <c r="Q1071" s="8">
        <f>IFERROR( VALUE(Table1[[#This Row],[rating]]) * VALUE((Table1[[#This Row],[rating_count]]/1000)), 0)</f>
        <v>13.312799999999999</v>
      </c>
      <c r="R1071" s="6">
        <f>IFERROR( VALUE(Table1[[#This Row],[actual_price]]) * VALUE(Table1[[#This Row],[rating_count]]), 0)</f>
        <v>3092904</v>
      </c>
      <c r="S1071" s="5" t="s">
        <v>9031</v>
      </c>
      <c r="T1071" s="5" t="s">
        <v>9032</v>
      </c>
      <c r="U1071" s="5" t="s">
        <v>9033</v>
      </c>
      <c r="V1071" s="5" t="s">
        <v>9034</v>
      </c>
      <c r="W1071" s="5" t="s">
        <v>9035</v>
      </c>
      <c r="X1071" s="5" t="s">
        <v>9036</v>
      </c>
      <c r="Y1071" s="5" t="s">
        <v>9037</v>
      </c>
      <c r="Z1071" s="5" t="s">
        <v>9038</v>
      </c>
    </row>
    <row r="1072" spans="1:26" ht="15.75">
      <c r="A1072" s="5" t="s">
        <v>9039</v>
      </c>
      <c r="B1072" s="5" t="s">
        <v>9040</v>
      </c>
      <c r="C1072" s="5" t="str">
        <f>LEFT(Table1[[#This Row],[product_name]], 27)</f>
        <v>Lifelong LLQH925 Dyno Quart</v>
      </c>
      <c r="D1072" s="5" t="s">
        <v>8552</v>
      </c>
      <c r="E1072" s="5" t="str">
        <f>TRIM(LEFT(Table1[[#This Row],[category]], FIND("|", Table1[[#This Row],[category]]) - 1))</f>
        <v>Home&amp;Kitchen</v>
      </c>
      <c r="F1072" s="5" t="str">
        <f>TRIM(MID(Table1[[#This Row],[category]], FIND("|", Table1[[#This Row],[category]]) + 1, FIND("|", Table1[[#This Row],[category]], FIND("|", Table1[[#This Row],[category]]) + 1) - FIND("|", Table1[[#This Row],[category]]) - 1))</f>
        <v>Heating,Cooling&amp;AirQuality</v>
      </c>
      <c r="G1072" s="5" t="str">
        <f>TRIM(MID(Table1[[#This Row],[category]], FIND("|", Table1[[#This Row],[category]], FIND("|", Table1[[#This Row],[category]]) + 1) + 1, FIND("|", Table1[[#This Row],[category]], FIND("|", Table1[[#This Row],[category]], FIND("|", Table1[[#This Row],[category]]) + 1) + 1) - FIND("|", Table1[[#This Row],[category]], FIND("|", Table1[[#This Row],[category]]) + 1) - 1))</f>
        <v>RoomHeaters</v>
      </c>
      <c r="H1072" s="6">
        <v>1099</v>
      </c>
      <c r="I1072" s="6">
        <v>2400</v>
      </c>
      <c r="J1072" s="7">
        <v>0.54</v>
      </c>
      <c r="K1072" s="7" t="str">
        <f>IF(Table1[[#This Row],[discount_percentage]]&gt;=50%, "YES", "NO")</f>
        <v>YES</v>
      </c>
      <c r="L1072" s="7" t="str">
        <f>IF(Table1[[#This Row],[discount_percentage]]&lt;20%, "&lt;20%", IF(Table1[[#This Row],[discount_percentage]]&lt;=40%, "20%-40%", IF(Table1[[#This Row],[discount_percentage]]&lt;=60%, "41%-60%", IF(Table1[[#This Row],[discount_percentage]]&lt;=80%, "61%-80%", "&gt;80%"))))</f>
        <v>41%-60%</v>
      </c>
      <c r="M1072" s="7" t="str">
        <f>IF(Table1[[#This Row],[discounted_price]]&lt;200, "&lt;200", IF(Table1[[#This Row],[discounted_price]]&lt;=500, "200-500", "&gt;500"))</f>
        <v>&gt;500</v>
      </c>
      <c r="N1072" s="5">
        <v>3.8</v>
      </c>
      <c r="O1072" s="8">
        <v>4</v>
      </c>
      <c r="P1072" s="9" t="str">
        <f>IF(Table1[[#This Row],[rating_count]]&gt;1000, "More than 1000", "Fewer than 1000")</f>
        <v>Fewer than 1000</v>
      </c>
      <c r="Q1072" s="8">
        <f>IFERROR( VALUE(Table1[[#This Row],[rating]]) * VALUE((Table1[[#This Row],[rating_count]]/1000)), 0)</f>
        <v>1.52E-2</v>
      </c>
      <c r="R1072" s="6">
        <f>IFERROR( VALUE(Table1[[#This Row],[actual_price]]) * VALUE(Table1[[#This Row],[rating_count]]), 0)</f>
        <v>9600</v>
      </c>
      <c r="S1072" s="5" t="s">
        <v>9041</v>
      </c>
      <c r="T1072" s="5" t="s">
        <v>9042</v>
      </c>
      <c r="U1072" s="5" t="s">
        <v>9043</v>
      </c>
      <c r="V1072" s="5" t="s">
        <v>9044</v>
      </c>
      <c r="W1072" s="5" t="s">
        <v>9045</v>
      </c>
      <c r="X1072" s="5" t="s">
        <v>9046</v>
      </c>
      <c r="Y1072" s="5" t="s">
        <v>9047</v>
      </c>
      <c r="Z1072" s="5" t="s">
        <v>9048</v>
      </c>
    </row>
    <row r="1073" spans="1:26" ht="15.75">
      <c r="A1073" s="5" t="s">
        <v>9049</v>
      </c>
      <c r="B1073" s="5" t="s">
        <v>9050</v>
      </c>
      <c r="C1073" s="5" t="str">
        <f>LEFT(Table1[[#This Row],[product_name]], 27)</f>
        <v>Amazon Basics 1500 W Electr</v>
      </c>
      <c r="D1073" s="5" t="s">
        <v>8762</v>
      </c>
      <c r="E1073" s="5" t="str">
        <f>TRIM(LEFT(Table1[[#This Row],[category]], FIND("|", Table1[[#This Row],[category]]) - 1))</f>
        <v>Home&amp;Kitchen</v>
      </c>
      <c r="F1073" s="5" t="str">
        <f>TRIM(MID(Table1[[#This Row],[category]], FIND("|", Table1[[#This Row],[category]]) + 1, FIND("|", Table1[[#This Row],[category]], FIND("|", Table1[[#This Row],[category]]) + 1) - FIND("|", Table1[[#This Row],[category]]) - 1))</f>
        <v>Kitchen&amp;HomeAppliances</v>
      </c>
      <c r="G107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73" s="5">
        <v>749</v>
      </c>
      <c r="I1073" s="6">
        <v>1299</v>
      </c>
      <c r="J1073" s="7">
        <v>0.42</v>
      </c>
      <c r="K1073" s="7" t="str">
        <f>IF(Table1[[#This Row],[discount_percentage]]&gt;=50%, "YES", "NO")</f>
        <v>NO</v>
      </c>
      <c r="L1073" s="7" t="str">
        <f>IF(Table1[[#This Row],[discount_percentage]]&lt;20%, "&lt;20%", IF(Table1[[#This Row],[discount_percentage]]&lt;=40%, "20%-40%", IF(Table1[[#This Row],[discount_percentage]]&lt;=60%, "41%-60%", IF(Table1[[#This Row],[discount_percentage]]&lt;=80%, "61%-80%", "&gt;80%"))))</f>
        <v>41%-60%</v>
      </c>
      <c r="M1073" s="7" t="str">
        <f>IF(Table1[[#This Row],[discounted_price]]&lt;200, "&lt;200", IF(Table1[[#This Row],[discounted_price]]&lt;=500, "200-500", "&gt;500"))</f>
        <v>&gt;500</v>
      </c>
      <c r="N1073" s="5">
        <v>4</v>
      </c>
      <c r="O1073" s="8">
        <v>119</v>
      </c>
      <c r="P1073" s="9" t="str">
        <f>IF(Table1[[#This Row],[rating_count]]&gt;1000, "More than 1000", "Fewer than 1000")</f>
        <v>Fewer than 1000</v>
      </c>
      <c r="Q1073" s="8">
        <f>IFERROR( VALUE(Table1[[#This Row],[rating]]) * VALUE((Table1[[#This Row],[rating_count]]/1000)), 0)</f>
        <v>0.47599999999999998</v>
      </c>
      <c r="R1073" s="6">
        <f>IFERROR( VALUE(Table1[[#This Row],[actual_price]]) * VALUE(Table1[[#This Row],[rating_count]]), 0)</f>
        <v>154581</v>
      </c>
      <c r="S1073" s="5" t="s">
        <v>9051</v>
      </c>
      <c r="T1073" s="5" t="s">
        <v>9052</v>
      </c>
      <c r="U1073" s="5" t="s">
        <v>9053</v>
      </c>
      <c r="V1073" s="5" t="s">
        <v>9054</v>
      </c>
      <c r="W1073" s="5" t="s">
        <v>9055</v>
      </c>
      <c r="X1073" s="5" t="s">
        <v>9056</v>
      </c>
      <c r="Y1073" s="5" t="s">
        <v>9057</v>
      </c>
      <c r="Z1073" s="5" t="s">
        <v>9058</v>
      </c>
    </row>
    <row r="1074" spans="1:26" ht="15.75">
      <c r="A1074" s="5" t="s">
        <v>9059</v>
      </c>
      <c r="B1074" s="5" t="s">
        <v>9060</v>
      </c>
      <c r="C1074" s="5" t="str">
        <f>LEFT(Table1[[#This Row],[product_name]], 27)</f>
        <v>Prestige Sandwich Maker PGM</v>
      </c>
      <c r="D1074" s="5" t="s">
        <v>9061</v>
      </c>
      <c r="E1074" s="5" t="str">
        <f>TRIM(LEFT(Table1[[#This Row],[category]], FIND("|", Table1[[#This Row],[category]]) - 1))</f>
        <v>Home&amp;Kitchen</v>
      </c>
      <c r="F1074" s="5" t="str">
        <f>TRIM(MID(Table1[[#This Row],[category]], FIND("|", Table1[[#This Row],[category]]) + 1, FIND("|", Table1[[#This Row],[category]], FIND("|", Table1[[#This Row],[category]]) + 1) - FIND("|", Table1[[#This Row],[category]]) - 1))</f>
        <v>Kitchen&amp;HomeAppliances</v>
      </c>
      <c r="G107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74" s="6">
        <v>1299</v>
      </c>
      <c r="I1074" s="6">
        <v>1299</v>
      </c>
      <c r="J1074" s="7">
        <v>0</v>
      </c>
      <c r="K1074" s="7" t="str">
        <f>IF(Table1[[#This Row],[discount_percentage]]&gt;=50%, "YES", "NO")</f>
        <v>NO</v>
      </c>
      <c r="L1074" s="7" t="str">
        <f>IF(Table1[[#This Row],[discount_percentage]]&lt;20%, "&lt;20%", IF(Table1[[#This Row],[discount_percentage]]&lt;=40%, "20%-40%", IF(Table1[[#This Row],[discount_percentage]]&lt;=60%, "41%-60%", IF(Table1[[#This Row],[discount_percentage]]&lt;=80%, "61%-80%", "&gt;80%"))))</f>
        <v>&lt;20%</v>
      </c>
      <c r="M1074" s="7" t="str">
        <f>IF(Table1[[#This Row],[discounted_price]]&lt;200, "&lt;200", IF(Table1[[#This Row],[discounted_price]]&lt;=500, "200-500", "&gt;500"))</f>
        <v>&gt;500</v>
      </c>
      <c r="N1074" s="5">
        <v>4.2</v>
      </c>
      <c r="O1074" s="8">
        <v>40106</v>
      </c>
      <c r="P1074" s="9" t="str">
        <f>IF(Table1[[#This Row],[rating_count]]&gt;1000, "More than 1000", "Fewer than 1000")</f>
        <v>More than 1000</v>
      </c>
      <c r="Q1074" s="8">
        <f>IFERROR( VALUE(Table1[[#This Row],[rating]]) * VALUE((Table1[[#This Row],[rating_count]]/1000)), 0)</f>
        <v>168.44520000000003</v>
      </c>
      <c r="R1074" s="6">
        <f>IFERROR( VALUE(Table1[[#This Row],[actual_price]]) * VALUE(Table1[[#This Row],[rating_count]]), 0)</f>
        <v>52097694</v>
      </c>
      <c r="S1074" s="5" t="s">
        <v>9062</v>
      </c>
      <c r="T1074" s="5" t="s">
        <v>9063</v>
      </c>
      <c r="U1074" s="5" t="s">
        <v>9064</v>
      </c>
      <c r="V1074" s="5" t="s">
        <v>9065</v>
      </c>
      <c r="W1074" s="5" t="s">
        <v>9066</v>
      </c>
      <c r="X1074" s="5" t="s">
        <v>9067</v>
      </c>
      <c r="Y1074" s="5" t="s">
        <v>9068</v>
      </c>
      <c r="Z1074" s="5" t="s">
        <v>9069</v>
      </c>
    </row>
    <row r="1075" spans="1:26" ht="15.75">
      <c r="A1075" s="5" t="s">
        <v>9070</v>
      </c>
      <c r="B1075" s="5" t="s">
        <v>9071</v>
      </c>
      <c r="C1075" s="5" t="str">
        <f>LEFT(Table1[[#This Row],[product_name]], 27)</f>
        <v>Orient Electric Fabrijoy DI</v>
      </c>
      <c r="D1075" s="5" t="s">
        <v>8699</v>
      </c>
      <c r="E1075" s="5" t="str">
        <f>TRIM(LEFT(Table1[[#This Row],[category]], FIND("|", Table1[[#This Row],[category]]) - 1))</f>
        <v>Home&amp;Kitchen</v>
      </c>
      <c r="F1075" s="5" t="str">
        <f>TRIM(MID(Table1[[#This Row],[category]], FIND("|", Table1[[#This Row],[category]]) + 1, FIND("|", Table1[[#This Row],[category]], FIND("|", Table1[[#This Row],[category]]) + 1) - FIND("|", Table1[[#This Row],[category]]) - 1))</f>
        <v>Kitchen&amp;HomeAppliances</v>
      </c>
      <c r="G107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75" s="5">
        <v>549</v>
      </c>
      <c r="I1075" s="6">
        <v>1090</v>
      </c>
      <c r="J1075" s="7">
        <v>0.5</v>
      </c>
      <c r="K1075" s="7" t="str">
        <f>IF(Table1[[#This Row],[discount_percentage]]&gt;=50%, "YES", "NO")</f>
        <v>YES</v>
      </c>
      <c r="L1075" s="7" t="str">
        <f>IF(Table1[[#This Row],[discount_percentage]]&lt;20%, "&lt;20%", IF(Table1[[#This Row],[discount_percentage]]&lt;=40%, "20%-40%", IF(Table1[[#This Row],[discount_percentage]]&lt;=60%, "41%-60%", IF(Table1[[#This Row],[discount_percentage]]&lt;=80%, "61%-80%", "&gt;80%"))))</f>
        <v>41%-60%</v>
      </c>
      <c r="M1075" s="7" t="str">
        <f>IF(Table1[[#This Row],[discounted_price]]&lt;200, "&lt;200", IF(Table1[[#This Row],[discounted_price]]&lt;=500, "200-500", "&gt;500"))</f>
        <v>&gt;500</v>
      </c>
      <c r="N1075" s="5">
        <v>4.2</v>
      </c>
      <c r="O1075" s="8">
        <v>13029</v>
      </c>
      <c r="P1075" s="9" t="str">
        <f>IF(Table1[[#This Row],[rating_count]]&gt;1000, "More than 1000", "Fewer than 1000")</f>
        <v>More than 1000</v>
      </c>
      <c r="Q1075" s="8">
        <f>IFERROR( VALUE(Table1[[#This Row],[rating]]) * VALUE((Table1[[#This Row],[rating_count]]/1000)), 0)</f>
        <v>54.721800000000002</v>
      </c>
      <c r="R1075" s="6">
        <f>IFERROR( VALUE(Table1[[#This Row],[actual_price]]) * VALUE(Table1[[#This Row],[rating_count]]), 0)</f>
        <v>14201610</v>
      </c>
      <c r="S1075" s="5" t="s">
        <v>9072</v>
      </c>
      <c r="T1075" s="5" t="s">
        <v>9073</v>
      </c>
      <c r="U1075" s="5" t="s">
        <v>9074</v>
      </c>
      <c r="V1075" s="5" t="s">
        <v>9075</v>
      </c>
      <c r="W1075" s="5" t="s">
        <v>9076</v>
      </c>
      <c r="X1075" s="5" t="s">
        <v>9077</v>
      </c>
      <c r="Y1075" s="5" t="s">
        <v>9078</v>
      </c>
      <c r="Z1075" s="5" t="s">
        <v>9079</v>
      </c>
    </row>
    <row r="1076" spans="1:26" ht="15.75">
      <c r="A1076" s="5" t="s">
        <v>9080</v>
      </c>
      <c r="B1076" s="5" t="s">
        <v>9081</v>
      </c>
      <c r="C1076" s="5" t="str">
        <f>LEFT(Table1[[#This Row],[product_name]], 27)</f>
        <v>Lifelong LLFH921 Regalia 20</v>
      </c>
      <c r="D1076" s="5" t="s">
        <v>8563</v>
      </c>
      <c r="E1076" s="5" t="str">
        <f>TRIM(LEFT(Table1[[#This Row],[category]], FIND("|", Table1[[#This Row],[category]]) - 1))</f>
        <v>Home&amp;Kitchen</v>
      </c>
      <c r="F1076" s="5" t="str">
        <f>TRIM(MID(Table1[[#This Row],[category]], FIND("|", Table1[[#This Row],[category]]) + 1, FIND("|", Table1[[#This Row],[category]], FIND("|", Table1[[#This Row],[category]]) + 1) - FIND("|", Table1[[#This Row],[category]]) - 1))</f>
        <v>Heating,Cooling&amp;AirQuality</v>
      </c>
      <c r="G1076" s="5" t="str">
        <f>TRIM(MID(Table1[[#This Row],[category]], FIND("|", Table1[[#This Row],[category]], FIND("|", Table1[[#This Row],[category]]) + 1) + 1, FIND("|", Table1[[#This Row],[category]], FIND("|", Table1[[#This Row],[category]], FIND("|", Table1[[#This Row],[category]]) + 1) + 1) - FIND("|", Table1[[#This Row],[category]], FIND("|", Table1[[#This Row],[category]]) + 1) - 1))</f>
        <v>RoomHeaters</v>
      </c>
      <c r="H1076" s="5">
        <v>899</v>
      </c>
      <c r="I1076" s="6">
        <v>2000</v>
      </c>
      <c r="J1076" s="7">
        <v>0.55000000000000004</v>
      </c>
      <c r="K1076" s="7" t="str">
        <f>IF(Table1[[#This Row],[discount_percentage]]&gt;=50%, "YES", "NO")</f>
        <v>YES</v>
      </c>
      <c r="L1076" s="7" t="str">
        <f>IF(Table1[[#This Row],[discount_percentage]]&lt;20%, "&lt;20%", IF(Table1[[#This Row],[discount_percentage]]&lt;=40%, "20%-40%", IF(Table1[[#This Row],[discount_percentage]]&lt;=60%, "41%-60%", IF(Table1[[#This Row],[discount_percentage]]&lt;=80%, "61%-80%", "&gt;80%"))))</f>
        <v>41%-60%</v>
      </c>
      <c r="M1076" s="7" t="str">
        <f>IF(Table1[[#This Row],[discounted_price]]&lt;200, "&lt;200", IF(Table1[[#This Row],[discounted_price]]&lt;=500, "200-500", "&gt;500"))</f>
        <v>&gt;500</v>
      </c>
      <c r="N1076" s="5">
        <v>3.6</v>
      </c>
      <c r="O1076" s="8">
        <v>291</v>
      </c>
      <c r="P1076" s="9" t="str">
        <f>IF(Table1[[#This Row],[rating_count]]&gt;1000, "More than 1000", "Fewer than 1000")</f>
        <v>Fewer than 1000</v>
      </c>
      <c r="Q1076" s="8">
        <f>IFERROR( VALUE(Table1[[#This Row],[rating]]) * VALUE((Table1[[#This Row],[rating_count]]/1000)), 0)</f>
        <v>1.0475999999999999</v>
      </c>
      <c r="R1076" s="6">
        <f>IFERROR( VALUE(Table1[[#This Row],[actual_price]]) * VALUE(Table1[[#This Row],[rating_count]]), 0)</f>
        <v>582000</v>
      </c>
      <c r="S1076" s="5" t="s">
        <v>9082</v>
      </c>
      <c r="T1076" s="5" t="s">
        <v>9083</v>
      </c>
      <c r="U1076" s="5" t="s">
        <v>9084</v>
      </c>
      <c r="V1076" s="5" t="s">
        <v>9085</v>
      </c>
      <c r="W1076" s="5" t="s">
        <v>9086</v>
      </c>
      <c r="X1076" s="5" t="s">
        <v>9087</v>
      </c>
      <c r="Y1076" s="5" t="s">
        <v>9088</v>
      </c>
      <c r="Z1076" s="5" t="s">
        <v>9089</v>
      </c>
    </row>
    <row r="1077" spans="1:26" ht="15.75">
      <c r="A1077" s="5" t="s">
        <v>9090</v>
      </c>
      <c r="B1077" s="5" t="s">
        <v>9091</v>
      </c>
      <c r="C1077" s="5" t="str">
        <f>LEFT(Table1[[#This Row],[product_name]], 27)</f>
        <v xml:space="preserve">Philips GC181 Heavy Weight </v>
      </c>
      <c r="D1077" s="5" t="s">
        <v>8699</v>
      </c>
      <c r="E1077" s="5" t="str">
        <f>TRIM(LEFT(Table1[[#This Row],[category]], FIND("|", Table1[[#This Row],[category]]) - 1))</f>
        <v>Home&amp;Kitchen</v>
      </c>
      <c r="F1077" s="5" t="str">
        <f>TRIM(MID(Table1[[#This Row],[category]], FIND("|", Table1[[#This Row],[category]]) + 1, FIND("|", Table1[[#This Row],[category]], FIND("|", Table1[[#This Row],[category]]) + 1) - FIND("|", Table1[[#This Row],[category]]) - 1))</f>
        <v>Kitchen&amp;HomeAppliances</v>
      </c>
      <c r="G107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77" s="6">
        <v>1321</v>
      </c>
      <c r="I1077" s="6">
        <v>1545</v>
      </c>
      <c r="J1077" s="7">
        <v>0.14000000000000001</v>
      </c>
      <c r="K1077" s="7" t="str">
        <f>IF(Table1[[#This Row],[discount_percentage]]&gt;=50%, "YES", "NO")</f>
        <v>NO</v>
      </c>
      <c r="L1077" s="7" t="str">
        <f>IF(Table1[[#This Row],[discount_percentage]]&lt;20%, "&lt;20%", IF(Table1[[#This Row],[discount_percentage]]&lt;=40%, "20%-40%", IF(Table1[[#This Row],[discount_percentage]]&lt;=60%, "41%-60%", IF(Table1[[#This Row],[discount_percentage]]&lt;=80%, "61%-80%", "&gt;80%"))))</f>
        <v>&lt;20%</v>
      </c>
      <c r="M1077" s="7" t="str">
        <f>IF(Table1[[#This Row],[discounted_price]]&lt;200, "&lt;200", IF(Table1[[#This Row],[discounted_price]]&lt;=500, "200-500", "&gt;500"))</f>
        <v>&gt;500</v>
      </c>
      <c r="N1077" s="5">
        <v>4.3</v>
      </c>
      <c r="O1077" s="8">
        <v>15453</v>
      </c>
      <c r="P1077" s="9" t="str">
        <f>IF(Table1[[#This Row],[rating_count]]&gt;1000, "More than 1000", "Fewer than 1000")</f>
        <v>More than 1000</v>
      </c>
      <c r="Q1077" s="8">
        <f>IFERROR( VALUE(Table1[[#This Row],[rating]]) * VALUE((Table1[[#This Row],[rating_count]]/1000)), 0)</f>
        <v>66.44789999999999</v>
      </c>
      <c r="R1077" s="6">
        <f>IFERROR( VALUE(Table1[[#This Row],[actual_price]]) * VALUE(Table1[[#This Row],[rating_count]]), 0)</f>
        <v>23874885</v>
      </c>
      <c r="S1077" s="5" t="s">
        <v>9092</v>
      </c>
      <c r="T1077" s="5" t="s">
        <v>9093</v>
      </c>
      <c r="U1077" s="5" t="s">
        <v>9094</v>
      </c>
      <c r="V1077" s="5" t="s">
        <v>9095</v>
      </c>
      <c r="W1077" s="5" t="s">
        <v>9096</v>
      </c>
      <c r="X1077" s="5" t="s">
        <v>9097</v>
      </c>
      <c r="Y1077" s="5" t="s">
        <v>9098</v>
      </c>
      <c r="Z1077" s="5" t="s">
        <v>9099</v>
      </c>
    </row>
    <row r="1078" spans="1:26" ht="15.75">
      <c r="A1078" s="5" t="s">
        <v>9100</v>
      </c>
      <c r="B1078" s="5" t="s">
        <v>9101</v>
      </c>
      <c r="C1078" s="5" t="str">
        <f>LEFT(Table1[[#This Row],[product_name]], 27)</f>
        <v>Bulfyss USB Rechargeable Li</v>
      </c>
      <c r="D1078" s="5" t="s">
        <v>8574</v>
      </c>
      <c r="E1078" s="5" t="str">
        <f>TRIM(LEFT(Table1[[#This Row],[category]], FIND("|", Table1[[#This Row],[category]]) - 1))</f>
        <v>Home&amp;Kitchen</v>
      </c>
      <c r="F1078" s="5" t="str">
        <f>TRIM(MID(Table1[[#This Row],[category]], FIND("|", Table1[[#This Row],[category]]) + 1, FIND("|", Table1[[#This Row],[category]], FIND("|", Table1[[#This Row],[category]]) + 1) - FIND("|", Table1[[#This Row],[category]]) - 1))</f>
        <v>Kitchen&amp;HomeAppliances</v>
      </c>
      <c r="G107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78" s="6">
        <v>1099</v>
      </c>
      <c r="I1078" s="6">
        <v>1999</v>
      </c>
      <c r="J1078" s="7">
        <v>0.45</v>
      </c>
      <c r="K1078" s="7" t="str">
        <f>IF(Table1[[#This Row],[discount_percentage]]&gt;=50%, "YES", "NO")</f>
        <v>NO</v>
      </c>
      <c r="L1078" s="7" t="str">
        <f>IF(Table1[[#This Row],[discount_percentage]]&lt;20%, "&lt;20%", IF(Table1[[#This Row],[discount_percentage]]&lt;=40%, "20%-40%", IF(Table1[[#This Row],[discount_percentage]]&lt;=60%, "41%-60%", IF(Table1[[#This Row],[discount_percentage]]&lt;=80%, "61%-80%", "&gt;80%"))))</f>
        <v>41%-60%</v>
      </c>
      <c r="M1078" s="7" t="str">
        <f>IF(Table1[[#This Row],[discounted_price]]&lt;200, "&lt;200", IF(Table1[[#This Row],[discounted_price]]&lt;=500, "200-500", "&gt;500"))</f>
        <v>&gt;500</v>
      </c>
      <c r="N1078" s="5">
        <v>4</v>
      </c>
      <c r="O1078" s="8">
        <v>604</v>
      </c>
      <c r="P1078" s="9" t="str">
        <f>IF(Table1[[#This Row],[rating_count]]&gt;1000, "More than 1000", "Fewer than 1000")</f>
        <v>Fewer than 1000</v>
      </c>
      <c r="Q1078" s="8">
        <f>IFERROR( VALUE(Table1[[#This Row],[rating]]) * VALUE((Table1[[#This Row],[rating_count]]/1000)), 0)</f>
        <v>2.4159999999999999</v>
      </c>
      <c r="R1078" s="6">
        <f>IFERROR( VALUE(Table1[[#This Row],[actual_price]]) * VALUE(Table1[[#This Row],[rating_count]]), 0)</f>
        <v>1207396</v>
      </c>
      <c r="S1078" s="5" t="s">
        <v>9102</v>
      </c>
      <c r="T1078" s="5" t="s">
        <v>9103</v>
      </c>
      <c r="U1078" s="5" t="s">
        <v>9104</v>
      </c>
      <c r="V1078" s="5" t="s">
        <v>9105</v>
      </c>
      <c r="W1078" s="5" t="s">
        <v>9106</v>
      </c>
      <c r="X1078" s="5" t="s">
        <v>9107</v>
      </c>
      <c r="Y1078" s="5" t="s">
        <v>9108</v>
      </c>
      <c r="Z1078" s="5" t="s">
        <v>9109</v>
      </c>
    </row>
    <row r="1079" spans="1:26" ht="15.75">
      <c r="A1079" s="5" t="s">
        <v>9110</v>
      </c>
      <c r="B1079" s="5" t="s">
        <v>9111</v>
      </c>
      <c r="C1079" s="5" t="str">
        <f>LEFT(Table1[[#This Row],[product_name]], 27)</f>
        <v>Bajaj DX-7 1000W Dry Iron w</v>
      </c>
      <c r="D1079" s="5" t="s">
        <v>8699</v>
      </c>
      <c r="E1079" s="5" t="str">
        <f>TRIM(LEFT(Table1[[#This Row],[category]], FIND("|", Table1[[#This Row],[category]]) - 1))</f>
        <v>Home&amp;Kitchen</v>
      </c>
      <c r="F1079" s="5" t="str">
        <f>TRIM(MID(Table1[[#This Row],[category]], FIND("|", Table1[[#This Row],[category]]) + 1, FIND("|", Table1[[#This Row],[category]], FIND("|", Table1[[#This Row],[category]]) + 1) - FIND("|", Table1[[#This Row],[category]]) - 1))</f>
        <v>Kitchen&amp;HomeAppliances</v>
      </c>
      <c r="G107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79" s="5">
        <v>775</v>
      </c>
      <c r="I1079" s="6">
        <v>875</v>
      </c>
      <c r="J1079" s="7">
        <v>0.11</v>
      </c>
      <c r="K1079" s="7" t="str">
        <f>IF(Table1[[#This Row],[discount_percentage]]&gt;=50%, "YES", "NO")</f>
        <v>NO</v>
      </c>
      <c r="L1079" s="7" t="str">
        <f>IF(Table1[[#This Row],[discount_percentage]]&lt;20%, "&lt;20%", IF(Table1[[#This Row],[discount_percentage]]&lt;=40%, "20%-40%", IF(Table1[[#This Row],[discount_percentage]]&lt;=60%, "41%-60%", IF(Table1[[#This Row],[discount_percentage]]&lt;=80%, "61%-80%", "&gt;80%"))))</f>
        <v>&lt;20%</v>
      </c>
      <c r="M1079" s="7" t="str">
        <f>IF(Table1[[#This Row],[discounted_price]]&lt;200, "&lt;200", IF(Table1[[#This Row],[discounted_price]]&lt;=500, "200-500", "&gt;500"))</f>
        <v>&gt;500</v>
      </c>
      <c r="N1079" s="5">
        <v>4.2</v>
      </c>
      <c r="O1079" s="8">
        <v>46647</v>
      </c>
      <c r="P1079" s="9" t="str">
        <f>IF(Table1[[#This Row],[rating_count]]&gt;1000, "More than 1000", "Fewer than 1000")</f>
        <v>More than 1000</v>
      </c>
      <c r="Q1079" s="8">
        <f>IFERROR( VALUE(Table1[[#This Row],[rating]]) * VALUE((Table1[[#This Row],[rating_count]]/1000)), 0)</f>
        <v>195.91740000000001</v>
      </c>
      <c r="R1079" s="6">
        <f>IFERROR( VALUE(Table1[[#This Row],[actual_price]]) * VALUE(Table1[[#This Row],[rating_count]]), 0)</f>
        <v>40816125</v>
      </c>
      <c r="S1079" s="5" t="s">
        <v>9112</v>
      </c>
      <c r="T1079" s="5" t="s">
        <v>9113</v>
      </c>
      <c r="U1079" s="5" t="s">
        <v>9114</v>
      </c>
      <c r="V1079" s="5" t="s">
        <v>9115</v>
      </c>
      <c r="W1079" s="5" t="s">
        <v>9116</v>
      </c>
      <c r="X1079" s="5" t="s">
        <v>9117</v>
      </c>
      <c r="Y1079" s="5" t="s">
        <v>9118</v>
      </c>
      <c r="Z1079" s="5" t="s">
        <v>9119</v>
      </c>
    </row>
    <row r="1080" spans="1:26" ht="15.75">
      <c r="A1080" s="5" t="s">
        <v>9120</v>
      </c>
      <c r="B1080" s="5" t="s">
        <v>9121</v>
      </c>
      <c r="C1080" s="5" t="str">
        <f>LEFT(Table1[[#This Row],[product_name]], 27)</f>
        <v>Bajaj New Shakti Neo 25L Ve</v>
      </c>
      <c r="D1080" s="5" t="s">
        <v>8773</v>
      </c>
      <c r="E1080" s="5" t="str">
        <f>TRIM(LEFT(Table1[[#This Row],[category]], FIND("|", Table1[[#This Row],[category]]) - 1))</f>
        <v>Home&amp;Kitchen</v>
      </c>
      <c r="F1080" s="5" t="str">
        <f>TRIM(MID(Table1[[#This Row],[category]], FIND("|", Table1[[#This Row],[category]]) + 1, FIND("|", Table1[[#This Row],[category]], FIND("|", Table1[[#This Row],[category]]) + 1) - FIND("|", Table1[[#This Row],[category]]) - 1))</f>
        <v>Heating,Cooling&amp;AirQuality</v>
      </c>
      <c r="G108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80" s="6">
        <v>6299</v>
      </c>
      <c r="I1080" s="6">
        <v>15270</v>
      </c>
      <c r="J1080" s="7">
        <v>0.59</v>
      </c>
      <c r="K1080" s="7" t="str">
        <f>IF(Table1[[#This Row],[discount_percentage]]&gt;=50%, "YES", "NO")</f>
        <v>YES</v>
      </c>
      <c r="L1080" s="7" t="str">
        <f>IF(Table1[[#This Row],[discount_percentage]]&lt;20%, "&lt;20%", IF(Table1[[#This Row],[discount_percentage]]&lt;=40%, "20%-40%", IF(Table1[[#This Row],[discount_percentage]]&lt;=60%, "41%-60%", IF(Table1[[#This Row],[discount_percentage]]&lt;=80%, "61%-80%", "&gt;80%"))))</f>
        <v>41%-60%</v>
      </c>
      <c r="M1080" s="7" t="str">
        <f>IF(Table1[[#This Row],[discounted_price]]&lt;200, "&lt;200", IF(Table1[[#This Row],[discounted_price]]&lt;=500, "200-500", "&gt;500"))</f>
        <v>&gt;500</v>
      </c>
      <c r="N1080" s="5">
        <v>4.0999999999999996</v>
      </c>
      <c r="O1080" s="8">
        <v>3233</v>
      </c>
      <c r="P1080" s="9" t="str">
        <f>IF(Table1[[#This Row],[rating_count]]&gt;1000, "More than 1000", "Fewer than 1000")</f>
        <v>More than 1000</v>
      </c>
      <c r="Q1080" s="8">
        <f>IFERROR( VALUE(Table1[[#This Row],[rating]]) * VALUE((Table1[[#This Row],[rating_count]]/1000)), 0)</f>
        <v>13.2553</v>
      </c>
      <c r="R1080" s="6">
        <f>IFERROR( VALUE(Table1[[#This Row],[actual_price]]) * VALUE(Table1[[#This Row],[rating_count]]), 0)</f>
        <v>49367910</v>
      </c>
      <c r="S1080" s="5" t="s">
        <v>9122</v>
      </c>
      <c r="T1080" s="5" t="s">
        <v>9123</v>
      </c>
      <c r="U1080" s="5" t="s">
        <v>9124</v>
      </c>
      <c r="V1080" s="5" t="s">
        <v>9125</v>
      </c>
      <c r="W1080" s="5" t="s">
        <v>9126</v>
      </c>
      <c r="X1080" s="5" t="s">
        <v>9127</v>
      </c>
      <c r="Y1080" s="5" t="s">
        <v>9128</v>
      </c>
      <c r="Z1080" s="5" t="s">
        <v>9129</v>
      </c>
    </row>
    <row r="1081" spans="1:26" ht="15.75">
      <c r="A1081" s="5" t="s">
        <v>9130</v>
      </c>
      <c r="B1081" s="5" t="s">
        <v>9131</v>
      </c>
      <c r="C1081" s="5" t="str">
        <f>LEFT(Table1[[#This Row],[product_name]], 27)</f>
        <v>PHILIPS Handheld Garment St</v>
      </c>
      <c r="D1081" s="5" t="s">
        <v>8897</v>
      </c>
      <c r="E1081" s="5" t="str">
        <f>TRIM(LEFT(Table1[[#This Row],[category]], FIND("|", Table1[[#This Row],[category]]) - 1))</f>
        <v>Home&amp;Kitchen</v>
      </c>
      <c r="F1081" s="5" t="str">
        <f>TRIM(MID(Table1[[#This Row],[category]], FIND("|", Table1[[#This Row],[category]]) + 1, FIND("|", Table1[[#This Row],[category]], FIND("|", Table1[[#This Row],[category]]) + 1) - FIND("|", Table1[[#This Row],[category]]) - 1))</f>
        <v>Kitchen&amp;HomeAppliances</v>
      </c>
      <c r="G108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81" s="6">
        <v>3190</v>
      </c>
      <c r="I1081" s="6">
        <v>4195</v>
      </c>
      <c r="J1081" s="7">
        <v>0.24</v>
      </c>
      <c r="K1081" s="7" t="str">
        <f>IF(Table1[[#This Row],[discount_percentage]]&gt;=50%, "YES", "NO")</f>
        <v>NO</v>
      </c>
      <c r="L1081" s="7" t="str">
        <f>IF(Table1[[#This Row],[discount_percentage]]&lt;20%, "&lt;20%", IF(Table1[[#This Row],[discount_percentage]]&lt;=40%, "20%-40%", IF(Table1[[#This Row],[discount_percentage]]&lt;=60%, "41%-60%", IF(Table1[[#This Row],[discount_percentage]]&lt;=80%, "61%-80%", "&gt;80%"))))</f>
        <v>20%-40%</v>
      </c>
      <c r="M1081" s="7" t="str">
        <f>IF(Table1[[#This Row],[discounted_price]]&lt;200, "&lt;200", IF(Table1[[#This Row],[discounted_price]]&lt;=500, "200-500", "&gt;500"))</f>
        <v>&gt;500</v>
      </c>
      <c r="N1081" s="5">
        <v>4</v>
      </c>
      <c r="O1081" s="8">
        <v>1282</v>
      </c>
      <c r="P1081" s="9" t="str">
        <f>IF(Table1[[#This Row],[rating_count]]&gt;1000, "More than 1000", "Fewer than 1000")</f>
        <v>More than 1000</v>
      </c>
      <c r="Q1081" s="8">
        <f>IFERROR( VALUE(Table1[[#This Row],[rating]]) * VALUE((Table1[[#This Row],[rating_count]]/1000)), 0)</f>
        <v>5.1280000000000001</v>
      </c>
      <c r="R1081" s="6">
        <f>IFERROR( VALUE(Table1[[#This Row],[actual_price]]) * VALUE(Table1[[#This Row],[rating_count]]), 0)</f>
        <v>5377990</v>
      </c>
      <c r="S1081" s="5" t="s">
        <v>9132</v>
      </c>
      <c r="T1081" s="5" t="s">
        <v>9133</v>
      </c>
      <c r="U1081" s="5" t="s">
        <v>9134</v>
      </c>
      <c r="V1081" s="5" t="s">
        <v>9135</v>
      </c>
      <c r="W1081" s="5" t="s">
        <v>9136</v>
      </c>
      <c r="X1081" s="5" t="s">
        <v>9137</v>
      </c>
      <c r="Y1081" s="5" t="s">
        <v>9138</v>
      </c>
      <c r="Z1081" s="5" t="s">
        <v>9139</v>
      </c>
    </row>
    <row r="1082" spans="1:26" ht="15.75">
      <c r="A1082" s="5" t="s">
        <v>9140</v>
      </c>
      <c r="B1082" s="5" t="s">
        <v>9141</v>
      </c>
      <c r="C1082" s="5" t="str">
        <f>LEFT(Table1[[#This Row],[product_name]], 27)</f>
        <v>Room Heater Warmer Wall-Out</v>
      </c>
      <c r="D1082" s="5" t="s">
        <v>8552</v>
      </c>
      <c r="E1082" s="5" t="str">
        <f>TRIM(LEFT(Table1[[#This Row],[category]], FIND("|", Table1[[#This Row],[category]]) - 1))</f>
        <v>Home&amp;Kitchen</v>
      </c>
      <c r="F1082" s="5" t="str">
        <f>TRIM(MID(Table1[[#This Row],[category]], FIND("|", Table1[[#This Row],[category]]) + 1, FIND("|", Table1[[#This Row],[category]], FIND("|", Table1[[#This Row],[category]]) + 1) - FIND("|", Table1[[#This Row],[category]]) - 1))</f>
        <v>Heating,Cooling&amp;AirQuality</v>
      </c>
      <c r="G1082" s="5" t="str">
        <f>TRIM(MID(Table1[[#This Row],[category]], FIND("|", Table1[[#This Row],[category]], FIND("|", Table1[[#This Row],[category]]) + 1) + 1, FIND("|", Table1[[#This Row],[category]], FIND("|", Table1[[#This Row],[category]], FIND("|", Table1[[#This Row],[category]]) + 1) + 1) - FIND("|", Table1[[#This Row],[category]], FIND("|", Table1[[#This Row],[category]]) + 1) - 1))</f>
        <v>RoomHeaters</v>
      </c>
      <c r="H1082" s="5">
        <v>799</v>
      </c>
      <c r="I1082" s="6">
        <v>1989</v>
      </c>
      <c r="J1082" s="7">
        <v>0.6</v>
      </c>
      <c r="K1082" s="7" t="str">
        <f>IF(Table1[[#This Row],[discount_percentage]]&gt;=50%, "YES", "NO")</f>
        <v>YES</v>
      </c>
      <c r="L1082" s="7" t="str">
        <f>IF(Table1[[#This Row],[discount_percentage]]&lt;20%, "&lt;20%", IF(Table1[[#This Row],[discount_percentage]]&lt;=40%, "20%-40%", IF(Table1[[#This Row],[discount_percentage]]&lt;=60%, "41%-60%", IF(Table1[[#This Row],[discount_percentage]]&lt;=80%, "61%-80%", "&gt;80%"))))</f>
        <v>41%-60%</v>
      </c>
      <c r="M1082" s="7" t="str">
        <f>IF(Table1[[#This Row],[discounted_price]]&lt;200, "&lt;200", IF(Table1[[#This Row],[discounted_price]]&lt;=500, "200-500", "&gt;500"))</f>
        <v>&gt;500</v>
      </c>
      <c r="N1082" s="5">
        <v>4.3</v>
      </c>
      <c r="O1082" s="8">
        <v>70</v>
      </c>
      <c r="P1082" s="9" t="str">
        <f>IF(Table1[[#This Row],[rating_count]]&gt;1000, "More than 1000", "Fewer than 1000")</f>
        <v>Fewer than 1000</v>
      </c>
      <c r="Q1082" s="8">
        <f>IFERROR( VALUE(Table1[[#This Row],[rating]]) * VALUE((Table1[[#This Row],[rating_count]]/1000)), 0)</f>
        <v>0.30099999999999999</v>
      </c>
      <c r="R1082" s="6">
        <f>IFERROR( VALUE(Table1[[#This Row],[actual_price]]) * VALUE(Table1[[#This Row],[rating_count]]), 0)</f>
        <v>139230</v>
      </c>
      <c r="S1082" s="5" t="s">
        <v>9142</v>
      </c>
      <c r="T1082" s="5" t="s">
        <v>9143</v>
      </c>
      <c r="U1082" s="5" t="s">
        <v>9144</v>
      </c>
      <c r="V1082" s="5" t="s">
        <v>9145</v>
      </c>
      <c r="W1082" s="5" t="s">
        <v>9146</v>
      </c>
      <c r="X1082" s="5" t="s">
        <v>9147</v>
      </c>
      <c r="Y1082" s="5" t="s">
        <v>9148</v>
      </c>
      <c r="Z1082" s="5" t="s">
        <v>9149</v>
      </c>
    </row>
    <row r="1083" spans="1:26" ht="15.75">
      <c r="A1083" s="5" t="s">
        <v>9150</v>
      </c>
      <c r="B1083" s="5" t="s">
        <v>9151</v>
      </c>
      <c r="C1083" s="5" t="str">
        <f>LEFT(Table1[[#This Row],[product_name]], 27)</f>
        <v>Wonderchef Nutri-blend Mixe</v>
      </c>
      <c r="D1083" s="5" t="s">
        <v>8938</v>
      </c>
      <c r="E1083" s="5" t="str">
        <f>TRIM(LEFT(Table1[[#This Row],[category]], FIND("|", Table1[[#This Row],[category]]) - 1))</f>
        <v>Home&amp;Kitchen</v>
      </c>
      <c r="F1083" s="5" t="str">
        <f>TRIM(MID(Table1[[#This Row],[category]], FIND("|", Table1[[#This Row],[category]]) + 1, FIND("|", Table1[[#This Row],[category]], FIND("|", Table1[[#This Row],[category]]) + 1) - FIND("|", Table1[[#This Row],[category]]) - 1))</f>
        <v>Kitchen&amp;HomeAppliances</v>
      </c>
      <c r="G108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3" s="6">
        <v>2699</v>
      </c>
      <c r="I1083" s="6">
        <v>5000</v>
      </c>
      <c r="J1083" s="7">
        <v>0.46</v>
      </c>
      <c r="K1083" s="7" t="str">
        <f>IF(Table1[[#This Row],[discount_percentage]]&gt;=50%, "YES", "NO")</f>
        <v>NO</v>
      </c>
      <c r="L1083" s="7" t="str">
        <f>IF(Table1[[#This Row],[discount_percentage]]&lt;20%, "&lt;20%", IF(Table1[[#This Row],[discount_percentage]]&lt;=40%, "20%-40%", IF(Table1[[#This Row],[discount_percentage]]&lt;=60%, "41%-60%", IF(Table1[[#This Row],[discount_percentage]]&lt;=80%, "61%-80%", "&gt;80%"))))</f>
        <v>41%-60%</v>
      </c>
      <c r="M1083" s="7" t="str">
        <f>IF(Table1[[#This Row],[discounted_price]]&lt;200, "&lt;200", IF(Table1[[#This Row],[discounted_price]]&lt;=500, "200-500", "&gt;500"))</f>
        <v>&gt;500</v>
      </c>
      <c r="N1083" s="5">
        <v>4</v>
      </c>
      <c r="O1083" s="8">
        <v>26164</v>
      </c>
      <c r="P1083" s="9" t="str">
        <f>IF(Table1[[#This Row],[rating_count]]&gt;1000, "More than 1000", "Fewer than 1000")</f>
        <v>More than 1000</v>
      </c>
      <c r="Q1083" s="8">
        <f>IFERROR( VALUE(Table1[[#This Row],[rating]]) * VALUE((Table1[[#This Row],[rating_count]]/1000)), 0)</f>
        <v>104.65600000000001</v>
      </c>
      <c r="R1083" s="6">
        <f>IFERROR( VALUE(Table1[[#This Row],[actual_price]]) * VALUE(Table1[[#This Row],[rating_count]]), 0)</f>
        <v>130820000</v>
      </c>
      <c r="S1083" s="5" t="s">
        <v>9152</v>
      </c>
      <c r="T1083" s="5" t="s">
        <v>9153</v>
      </c>
      <c r="U1083" s="5" t="s">
        <v>9154</v>
      </c>
      <c r="V1083" s="5" t="s">
        <v>9155</v>
      </c>
      <c r="W1083" s="5" t="s">
        <v>9156</v>
      </c>
      <c r="X1083" s="5" t="s">
        <v>9157</v>
      </c>
      <c r="Y1083" s="5" t="s">
        <v>9158</v>
      </c>
      <c r="Z1083" s="5" t="s">
        <v>9159</v>
      </c>
    </row>
    <row r="1084" spans="1:26" ht="15.75">
      <c r="A1084" s="5" t="s">
        <v>9160</v>
      </c>
      <c r="B1084" s="5" t="s">
        <v>9161</v>
      </c>
      <c r="C1084" s="5" t="str">
        <f>LEFT(Table1[[#This Row],[product_name]], 27)</f>
        <v xml:space="preserve">USHA Armor AR1100WB 1100 W </v>
      </c>
      <c r="D1084" s="5" t="s">
        <v>8699</v>
      </c>
      <c r="E1084" s="5" t="str">
        <f>TRIM(LEFT(Table1[[#This Row],[category]], FIND("|", Table1[[#This Row],[category]]) - 1))</f>
        <v>Home&amp;Kitchen</v>
      </c>
      <c r="F1084" s="5" t="str">
        <f>TRIM(MID(Table1[[#This Row],[category]], FIND("|", Table1[[#This Row],[category]]) + 1, FIND("|", Table1[[#This Row],[category]], FIND("|", Table1[[#This Row],[category]]) + 1) - FIND("|", Table1[[#This Row],[category]]) - 1))</f>
        <v>Kitchen&amp;HomeAppliances</v>
      </c>
      <c r="G108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84" s="5">
        <v>599</v>
      </c>
      <c r="I1084" s="6">
        <v>990</v>
      </c>
      <c r="J1084" s="7">
        <v>0.39</v>
      </c>
      <c r="K1084" s="7" t="str">
        <f>IF(Table1[[#This Row],[discount_percentage]]&gt;=50%, "YES", "NO")</f>
        <v>NO</v>
      </c>
      <c r="L1084" s="7" t="str">
        <f>IF(Table1[[#This Row],[discount_percentage]]&lt;20%, "&lt;20%", IF(Table1[[#This Row],[discount_percentage]]&lt;=40%, "20%-40%", IF(Table1[[#This Row],[discount_percentage]]&lt;=60%, "41%-60%", IF(Table1[[#This Row],[discount_percentage]]&lt;=80%, "61%-80%", "&gt;80%"))))</f>
        <v>20%-40%</v>
      </c>
      <c r="M1084" s="7" t="str">
        <f>IF(Table1[[#This Row],[discounted_price]]&lt;200, "&lt;200", IF(Table1[[#This Row],[discounted_price]]&lt;=500, "200-500", "&gt;500"))</f>
        <v>&gt;500</v>
      </c>
      <c r="N1084" s="5">
        <v>3.9</v>
      </c>
      <c r="O1084" s="8">
        <v>16166</v>
      </c>
      <c r="P1084" s="9" t="str">
        <f>IF(Table1[[#This Row],[rating_count]]&gt;1000, "More than 1000", "Fewer than 1000")</f>
        <v>More than 1000</v>
      </c>
      <c r="Q1084" s="8">
        <f>IFERROR( VALUE(Table1[[#This Row],[rating]]) * VALUE((Table1[[#This Row],[rating_count]]/1000)), 0)</f>
        <v>63.047400000000003</v>
      </c>
      <c r="R1084" s="6">
        <f>IFERROR( VALUE(Table1[[#This Row],[actual_price]]) * VALUE(Table1[[#This Row],[rating_count]]), 0)</f>
        <v>16004340</v>
      </c>
      <c r="S1084" s="5" t="s">
        <v>9162</v>
      </c>
      <c r="T1084" s="5" t="s">
        <v>9163</v>
      </c>
      <c r="U1084" s="5" t="s">
        <v>9164</v>
      </c>
      <c r="V1084" s="5" t="s">
        <v>9165</v>
      </c>
      <c r="W1084" s="5" t="s">
        <v>9166</v>
      </c>
      <c r="X1084" s="5" t="s">
        <v>9167</v>
      </c>
      <c r="Y1084" s="5" t="s">
        <v>9168</v>
      </c>
      <c r="Z1084" s="5" t="s">
        <v>9169</v>
      </c>
    </row>
    <row r="1085" spans="1:26" ht="15.75">
      <c r="A1085" s="5" t="s">
        <v>9170</v>
      </c>
      <c r="B1085" s="5" t="s">
        <v>9171</v>
      </c>
      <c r="C1085" s="5" t="str">
        <f>LEFT(Table1[[#This Row],[product_name]], 27)</f>
        <v>Butterfly EKN 1.5-Litre Ele</v>
      </c>
      <c r="D1085" s="5" t="s">
        <v>8762</v>
      </c>
      <c r="E1085" s="5" t="str">
        <f>TRIM(LEFT(Table1[[#This Row],[category]], FIND("|", Table1[[#This Row],[category]]) - 1))</f>
        <v>Home&amp;Kitchen</v>
      </c>
      <c r="F1085" s="5" t="str">
        <f>TRIM(MID(Table1[[#This Row],[category]], FIND("|", Table1[[#This Row],[category]]) + 1, FIND("|", Table1[[#This Row],[category]], FIND("|", Table1[[#This Row],[category]]) + 1) - FIND("|", Table1[[#This Row],[category]]) - 1))</f>
        <v>Kitchen&amp;HomeAppliances</v>
      </c>
      <c r="G108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5" s="5">
        <v>749</v>
      </c>
      <c r="I1085" s="6">
        <v>1111</v>
      </c>
      <c r="J1085" s="7">
        <v>0.33</v>
      </c>
      <c r="K1085" s="7" t="str">
        <f>IF(Table1[[#This Row],[discount_percentage]]&gt;=50%, "YES", "NO")</f>
        <v>NO</v>
      </c>
      <c r="L1085" s="7" t="str">
        <f>IF(Table1[[#This Row],[discount_percentage]]&lt;20%, "&lt;20%", IF(Table1[[#This Row],[discount_percentage]]&lt;=40%, "20%-40%", IF(Table1[[#This Row],[discount_percentage]]&lt;=60%, "41%-60%", IF(Table1[[#This Row],[discount_percentage]]&lt;=80%, "61%-80%", "&gt;80%"))))</f>
        <v>20%-40%</v>
      </c>
      <c r="M1085" s="7" t="str">
        <f>IF(Table1[[#This Row],[discounted_price]]&lt;200, "&lt;200", IF(Table1[[#This Row],[discounted_price]]&lt;=500, "200-500", "&gt;500"))</f>
        <v>&gt;500</v>
      </c>
      <c r="N1085" s="5">
        <v>4.2</v>
      </c>
      <c r="O1085" s="8">
        <v>35693</v>
      </c>
      <c r="P1085" s="9" t="str">
        <f>IF(Table1[[#This Row],[rating_count]]&gt;1000, "More than 1000", "Fewer than 1000")</f>
        <v>More than 1000</v>
      </c>
      <c r="Q1085" s="8">
        <f>IFERROR( VALUE(Table1[[#This Row],[rating]]) * VALUE((Table1[[#This Row],[rating_count]]/1000)), 0)</f>
        <v>149.91059999999999</v>
      </c>
      <c r="R1085" s="6">
        <f>IFERROR( VALUE(Table1[[#This Row],[actual_price]]) * VALUE(Table1[[#This Row],[rating_count]]), 0)</f>
        <v>39654923</v>
      </c>
      <c r="S1085" s="5" t="s">
        <v>9172</v>
      </c>
      <c r="T1085" s="5" t="s">
        <v>9173</v>
      </c>
      <c r="U1085" s="5" t="s">
        <v>9174</v>
      </c>
      <c r="V1085" s="5" t="s">
        <v>9175</v>
      </c>
      <c r="W1085" s="5" t="s">
        <v>9176</v>
      </c>
      <c r="X1085" s="5" t="s">
        <v>9177</v>
      </c>
      <c r="Y1085" s="5" t="s">
        <v>9178</v>
      </c>
      <c r="Z1085" s="5" t="s">
        <v>9179</v>
      </c>
    </row>
    <row r="1086" spans="1:26" ht="15.75">
      <c r="A1086" s="5" t="s">
        <v>9180</v>
      </c>
      <c r="B1086" s="5" t="s">
        <v>9181</v>
      </c>
      <c r="C1086" s="5" t="str">
        <f>LEFT(Table1[[#This Row],[product_name]], 27)</f>
        <v>Crompton Arno Neo 15-L 5 St</v>
      </c>
      <c r="D1086" s="5" t="s">
        <v>8773</v>
      </c>
      <c r="E1086" s="5" t="str">
        <f>TRIM(LEFT(Table1[[#This Row],[category]], FIND("|", Table1[[#This Row],[category]]) - 1))</f>
        <v>Home&amp;Kitchen</v>
      </c>
      <c r="F1086" s="5" t="str">
        <f>TRIM(MID(Table1[[#This Row],[category]], FIND("|", Table1[[#This Row],[category]]) + 1, FIND("|", Table1[[#This Row],[category]], FIND("|", Table1[[#This Row],[category]]) + 1) - FIND("|", Table1[[#This Row],[category]]) - 1))</f>
        <v>Heating,Cooling&amp;AirQuality</v>
      </c>
      <c r="G1086"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86" s="6">
        <v>6199</v>
      </c>
      <c r="I1086" s="6">
        <v>10400</v>
      </c>
      <c r="J1086" s="7">
        <v>0.4</v>
      </c>
      <c r="K1086" s="7" t="str">
        <f>IF(Table1[[#This Row],[discount_percentage]]&gt;=50%, "YES", "NO")</f>
        <v>NO</v>
      </c>
      <c r="L1086" s="7" t="str">
        <f>IF(Table1[[#This Row],[discount_percentage]]&lt;20%, "&lt;20%", IF(Table1[[#This Row],[discount_percentage]]&lt;=40%, "20%-40%", IF(Table1[[#This Row],[discount_percentage]]&lt;=60%, "41%-60%", IF(Table1[[#This Row],[discount_percentage]]&lt;=80%, "61%-80%", "&gt;80%"))))</f>
        <v>20%-40%</v>
      </c>
      <c r="M1086" s="7" t="str">
        <f>IF(Table1[[#This Row],[discounted_price]]&lt;200, "&lt;200", IF(Table1[[#This Row],[discounted_price]]&lt;=500, "200-500", "&gt;500"))</f>
        <v>&gt;500</v>
      </c>
      <c r="N1086" s="5">
        <v>4.0999999999999996</v>
      </c>
      <c r="O1086" s="8">
        <v>14391</v>
      </c>
      <c r="P1086" s="9" t="str">
        <f>IF(Table1[[#This Row],[rating_count]]&gt;1000, "More than 1000", "Fewer than 1000")</f>
        <v>More than 1000</v>
      </c>
      <c r="Q1086" s="8">
        <f>IFERROR( VALUE(Table1[[#This Row],[rating]]) * VALUE((Table1[[#This Row],[rating_count]]/1000)), 0)</f>
        <v>59.003099999999996</v>
      </c>
      <c r="R1086" s="6">
        <f>IFERROR( VALUE(Table1[[#This Row],[actual_price]]) * VALUE(Table1[[#This Row],[rating_count]]), 0)</f>
        <v>149666400</v>
      </c>
      <c r="S1086" s="5" t="s">
        <v>9182</v>
      </c>
      <c r="T1086" s="5" t="s">
        <v>9183</v>
      </c>
      <c r="U1086" s="5" t="s">
        <v>9184</v>
      </c>
      <c r="V1086" s="5" t="s">
        <v>9185</v>
      </c>
      <c r="W1086" s="5" t="s">
        <v>9186</v>
      </c>
      <c r="X1086" s="5" t="s">
        <v>9187</v>
      </c>
      <c r="Y1086" s="5" t="s">
        <v>9188</v>
      </c>
      <c r="Z1086" s="5" t="s">
        <v>9189</v>
      </c>
    </row>
    <row r="1087" spans="1:26" ht="15.75">
      <c r="A1087" s="5" t="s">
        <v>9190</v>
      </c>
      <c r="B1087" s="5" t="s">
        <v>9191</v>
      </c>
      <c r="C1087" s="5" t="str">
        <f>LEFT(Table1[[#This Row],[product_name]], 27)</f>
        <v>Borosil Chef Delite BCH20DB</v>
      </c>
      <c r="D1087" s="5" t="s">
        <v>9192</v>
      </c>
      <c r="E1087" s="5" t="str">
        <f>TRIM(LEFT(Table1[[#This Row],[category]], FIND("|", Table1[[#This Row],[category]]) - 1))</f>
        <v>Home&amp;Kitchen</v>
      </c>
      <c r="F1087" s="5" t="str">
        <f>TRIM(MID(Table1[[#This Row],[category]], FIND("|", Table1[[#This Row],[category]]) + 1, FIND("|", Table1[[#This Row],[category]], FIND("|", Table1[[#This Row],[category]]) + 1) - FIND("|", Table1[[#This Row],[category]]) - 1))</f>
        <v>Kitchen&amp;HomeAppliances</v>
      </c>
      <c r="G108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7" s="6">
        <v>1819</v>
      </c>
      <c r="I1087" s="6">
        <v>2490</v>
      </c>
      <c r="J1087" s="7">
        <v>0.27</v>
      </c>
      <c r="K1087" s="7" t="str">
        <f>IF(Table1[[#This Row],[discount_percentage]]&gt;=50%, "YES", "NO")</f>
        <v>NO</v>
      </c>
      <c r="L1087" s="7" t="str">
        <f>IF(Table1[[#This Row],[discount_percentage]]&lt;20%, "&lt;20%", IF(Table1[[#This Row],[discount_percentage]]&lt;=40%, "20%-40%", IF(Table1[[#This Row],[discount_percentage]]&lt;=60%, "41%-60%", IF(Table1[[#This Row],[discount_percentage]]&lt;=80%, "61%-80%", "&gt;80%"))))</f>
        <v>20%-40%</v>
      </c>
      <c r="M1087" s="7" t="str">
        <f>IF(Table1[[#This Row],[discounted_price]]&lt;200, "&lt;200", IF(Table1[[#This Row],[discounted_price]]&lt;=500, "200-500", "&gt;500"))</f>
        <v>&gt;500</v>
      </c>
      <c r="N1087" s="5">
        <v>4.4000000000000004</v>
      </c>
      <c r="O1087" s="8">
        <v>7946</v>
      </c>
      <c r="P1087" s="9" t="str">
        <f>IF(Table1[[#This Row],[rating_count]]&gt;1000, "More than 1000", "Fewer than 1000")</f>
        <v>More than 1000</v>
      </c>
      <c r="Q1087" s="8">
        <f>IFERROR( VALUE(Table1[[#This Row],[rating]]) * VALUE((Table1[[#This Row],[rating_count]]/1000)), 0)</f>
        <v>34.962400000000002</v>
      </c>
      <c r="R1087" s="6">
        <f>IFERROR( VALUE(Table1[[#This Row],[actual_price]]) * VALUE(Table1[[#This Row],[rating_count]]), 0)</f>
        <v>19785540</v>
      </c>
      <c r="S1087" s="5" t="s">
        <v>9193</v>
      </c>
      <c r="T1087" s="5" t="s">
        <v>9194</v>
      </c>
      <c r="U1087" s="5" t="s">
        <v>9195</v>
      </c>
      <c r="V1087" s="5" t="s">
        <v>9196</v>
      </c>
      <c r="W1087" s="5" t="s">
        <v>9197</v>
      </c>
      <c r="X1087" s="5" t="s">
        <v>9198</v>
      </c>
      <c r="Y1087" s="5" t="s">
        <v>9199</v>
      </c>
      <c r="Z1087" s="5" t="s">
        <v>9200</v>
      </c>
    </row>
    <row r="1088" spans="1:26" ht="15.75">
      <c r="A1088" s="5" t="s">
        <v>9201</v>
      </c>
      <c r="B1088" s="5" t="s">
        <v>9202</v>
      </c>
      <c r="C1088" s="5" t="str">
        <f>LEFT(Table1[[#This Row],[product_name]], 27)</f>
        <v>KENT 16055 Amaze Cool Touch</v>
      </c>
      <c r="D1088" s="5" t="s">
        <v>8762</v>
      </c>
      <c r="E1088" s="5" t="str">
        <f>TRIM(LEFT(Table1[[#This Row],[category]], FIND("|", Table1[[#This Row],[category]]) - 1))</f>
        <v>Home&amp;Kitchen</v>
      </c>
      <c r="F1088" s="5" t="str">
        <f>TRIM(MID(Table1[[#This Row],[category]], FIND("|", Table1[[#This Row],[category]]) + 1, FIND("|", Table1[[#This Row],[category]], FIND("|", Table1[[#This Row],[category]]) + 1) - FIND("|", Table1[[#This Row],[category]]) - 1))</f>
        <v>Kitchen&amp;HomeAppliances</v>
      </c>
      <c r="G108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8" s="6">
        <v>1199</v>
      </c>
      <c r="I1088" s="6">
        <v>1900</v>
      </c>
      <c r="J1088" s="7">
        <v>0.37</v>
      </c>
      <c r="K1088" s="7" t="str">
        <f>IF(Table1[[#This Row],[discount_percentage]]&gt;=50%, "YES", "NO")</f>
        <v>NO</v>
      </c>
      <c r="L1088" s="7" t="str">
        <f>IF(Table1[[#This Row],[discount_percentage]]&lt;20%, "&lt;20%", IF(Table1[[#This Row],[discount_percentage]]&lt;=40%, "20%-40%", IF(Table1[[#This Row],[discount_percentage]]&lt;=60%, "41%-60%", IF(Table1[[#This Row],[discount_percentage]]&lt;=80%, "61%-80%", "&gt;80%"))))</f>
        <v>20%-40%</v>
      </c>
      <c r="M1088" s="7" t="str">
        <f>IF(Table1[[#This Row],[discounted_price]]&lt;200, "&lt;200", IF(Table1[[#This Row],[discounted_price]]&lt;=500, "200-500", "&gt;500"))</f>
        <v>&gt;500</v>
      </c>
      <c r="N1088" s="5">
        <v>4</v>
      </c>
      <c r="O1088" s="8">
        <v>1765</v>
      </c>
      <c r="P1088" s="9" t="str">
        <f>IF(Table1[[#This Row],[rating_count]]&gt;1000, "More than 1000", "Fewer than 1000")</f>
        <v>More than 1000</v>
      </c>
      <c r="Q1088" s="8">
        <f>IFERROR( VALUE(Table1[[#This Row],[rating]]) * VALUE((Table1[[#This Row],[rating_count]]/1000)), 0)</f>
        <v>7.06</v>
      </c>
      <c r="R1088" s="6">
        <f>IFERROR( VALUE(Table1[[#This Row],[actual_price]]) * VALUE(Table1[[#This Row],[rating_count]]), 0)</f>
        <v>3353500</v>
      </c>
      <c r="S1088" s="5" t="s">
        <v>9203</v>
      </c>
      <c r="T1088" s="5" t="s">
        <v>9204</v>
      </c>
      <c r="U1088" s="5" t="s">
        <v>9205</v>
      </c>
      <c r="V1088" s="5" t="s">
        <v>9206</v>
      </c>
      <c r="W1088" s="5" t="s">
        <v>9207</v>
      </c>
      <c r="X1088" s="5" t="s">
        <v>9208</v>
      </c>
      <c r="Y1088" s="5" t="s">
        <v>9209</v>
      </c>
      <c r="Z1088" s="5" t="s">
        <v>9210</v>
      </c>
    </row>
    <row r="1089" spans="1:26" ht="15.75">
      <c r="A1089" s="5" t="s">
        <v>9211</v>
      </c>
      <c r="B1089" s="5" t="s">
        <v>9212</v>
      </c>
      <c r="C1089" s="5" t="str">
        <f>LEFT(Table1[[#This Row],[product_name]], 27)</f>
        <v>Prestige IRIS Plus 750 watt</v>
      </c>
      <c r="D1089" s="5" t="s">
        <v>8710</v>
      </c>
      <c r="E1089" s="5" t="str">
        <f>TRIM(LEFT(Table1[[#This Row],[category]], FIND("|", Table1[[#This Row],[category]]) - 1))</f>
        <v>Home&amp;Kitchen</v>
      </c>
      <c r="F1089" s="5" t="str">
        <f>TRIM(MID(Table1[[#This Row],[category]], FIND("|", Table1[[#This Row],[category]]) + 1, FIND("|", Table1[[#This Row],[category]], FIND("|", Table1[[#This Row],[category]]) + 1) - FIND("|", Table1[[#This Row],[category]]) - 1))</f>
        <v>Kitchen&amp;HomeAppliances</v>
      </c>
      <c r="G108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9" s="6">
        <v>3249</v>
      </c>
      <c r="I1089" s="6">
        <v>6295</v>
      </c>
      <c r="J1089" s="7">
        <v>0.48</v>
      </c>
      <c r="K1089" s="7" t="str">
        <f>IF(Table1[[#This Row],[discount_percentage]]&gt;=50%, "YES", "NO")</f>
        <v>NO</v>
      </c>
      <c r="L1089" s="7" t="str">
        <f>IF(Table1[[#This Row],[discount_percentage]]&lt;20%, "&lt;20%", IF(Table1[[#This Row],[discount_percentage]]&lt;=40%, "20%-40%", IF(Table1[[#This Row],[discount_percentage]]&lt;=60%, "41%-60%", IF(Table1[[#This Row],[discount_percentage]]&lt;=80%, "61%-80%", "&gt;80%"))))</f>
        <v>41%-60%</v>
      </c>
      <c r="M1089" s="7" t="str">
        <f>IF(Table1[[#This Row],[discounted_price]]&lt;200, "&lt;200", IF(Table1[[#This Row],[discounted_price]]&lt;=500, "200-500", "&gt;500"))</f>
        <v>&gt;500</v>
      </c>
      <c r="N1089" s="5">
        <v>3.8</v>
      </c>
      <c r="O1089" s="8">
        <v>14062</v>
      </c>
      <c r="P1089" s="9" t="str">
        <f>IF(Table1[[#This Row],[rating_count]]&gt;1000, "More than 1000", "Fewer than 1000")</f>
        <v>More than 1000</v>
      </c>
      <c r="Q1089" s="8">
        <f>IFERROR( VALUE(Table1[[#This Row],[rating]]) * VALUE((Table1[[#This Row],[rating_count]]/1000)), 0)</f>
        <v>53.435599999999994</v>
      </c>
      <c r="R1089" s="6">
        <f>IFERROR( VALUE(Table1[[#This Row],[actual_price]]) * VALUE(Table1[[#This Row],[rating_count]]), 0)</f>
        <v>88520290</v>
      </c>
      <c r="S1089" s="5" t="s">
        <v>9213</v>
      </c>
      <c r="T1089" s="5" t="s">
        <v>9214</v>
      </c>
      <c r="U1089" s="5" t="s">
        <v>9215</v>
      </c>
      <c r="V1089" s="5" t="s">
        <v>9216</v>
      </c>
      <c r="W1089" s="5" t="s">
        <v>9217</v>
      </c>
      <c r="X1089" s="5" t="s">
        <v>9218</v>
      </c>
      <c r="Y1089" s="5" t="s">
        <v>9219</v>
      </c>
      <c r="Z1089" s="5" t="s">
        <v>9220</v>
      </c>
    </row>
    <row r="1090" spans="1:26" ht="15.75">
      <c r="A1090" s="5" t="s">
        <v>9221</v>
      </c>
      <c r="B1090" s="5" t="s">
        <v>9222</v>
      </c>
      <c r="C1090" s="5" t="str">
        <f>LEFT(Table1[[#This Row],[product_name]], 27)</f>
        <v xml:space="preserve">Simxen Egg Boiler Electric </v>
      </c>
      <c r="D1090" s="5" t="s">
        <v>9030</v>
      </c>
      <c r="E1090" s="5" t="str">
        <f>TRIM(LEFT(Table1[[#This Row],[category]], FIND("|", Table1[[#This Row],[category]]) - 1))</f>
        <v>Home&amp;Kitchen</v>
      </c>
      <c r="F1090" s="5" t="str">
        <f>TRIM(MID(Table1[[#This Row],[category]], FIND("|", Table1[[#This Row],[category]]) + 1, FIND("|", Table1[[#This Row],[category]], FIND("|", Table1[[#This Row],[category]]) + 1) - FIND("|", Table1[[#This Row],[category]]) - 1))</f>
        <v>Kitchen&amp;HomeAppliances</v>
      </c>
      <c r="G109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0" s="5">
        <v>349</v>
      </c>
      <c r="I1090" s="6">
        <v>999</v>
      </c>
      <c r="J1090" s="7">
        <v>0.65</v>
      </c>
      <c r="K1090" s="7" t="str">
        <f>IF(Table1[[#This Row],[discount_percentage]]&gt;=50%, "YES", "NO")</f>
        <v>YES</v>
      </c>
      <c r="L1090" s="7" t="str">
        <f>IF(Table1[[#This Row],[discount_percentage]]&lt;20%, "&lt;20%", IF(Table1[[#This Row],[discount_percentage]]&lt;=40%, "20%-40%", IF(Table1[[#This Row],[discount_percentage]]&lt;=60%, "41%-60%", IF(Table1[[#This Row],[discount_percentage]]&lt;=80%, "61%-80%", "&gt;80%"))))</f>
        <v>61%-80%</v>
      </c>
      <c r="M1090" s="7" t="str">
        <f>IF(Table1[[#This Row],[discounted_price]]&lt;200, "&lt;200", IF(Table1[[#This Row],[discounted_price]]&lt;=500, "200-500", "&gt;500"))</f>
        <v>200-500</v>
      </c>
      <c r="N1090" s="5">
        <v>4</v>
      </c>
      <c r="O1090" s="8">
        <v>15646</v>
      </c>
      <c r="P1090" s="9" t="str">
        <f>IF(Table1[[#This Row],[rating_count]]&gt;1000, "More than 1000", "Fewer than 1000")</f>
        <v>More than 1000</v>
      </c>
      <c r="Q1090" s="8">
        <f>IFERROR( VALUE(Table1[[#This Row],[rating]]) * VALUE((Table1[[#This Row],[rating_count]]/1000)), 0)</f>
        <v>62.584000000000003</v>
      </c>
      <c r="R1090" s="6">
        <f>IFERROR( VALUE(Table1[[#This Row],[actual_price]]) * VALUE(Table1[[#This Row],[rating_count]]), 0)</f>
        <v>15630354</v>
      </c>
      <c r="S1090" s="5" t="s">
        <v>9223</v>
      </c>
      <c r="T1090" s="5" t="s">
        <v>9224</v>
      </c>
      <c r="U1090" s="5" t="s">
        <v>9225</v>
      </c>
      <c r="V1090" s="5" t="s">
        <v>9226</v>
      </c>
      <c r="W1090" s="5" t="s">
        <v>9227</v>
      </c>
      <c r="X1090" s="5" t="s">
        <v>9228</v>
      </c>
      <c r="Y1090" s="5" t="s">
        <v>9229</v>
      </c>
      <c r="Z1090" s="5" t="s">
        <v>9230</v>
      </c>
    </row>
    <row r="1091" spans="1:26" ht="15.75">
      <c r="A1091" s="5" t="s">
        <v>9231</v>
      </c>
      <c r="B1091" s="5" t="s">
        <v>9232</v>
      </c>
      <c r="C1091" s="5" t="str">
        <f>LEFT(Table1[[#This Row],[product_name]], 27)</f>
        <v>Amazon Basics 2000/1000 Wat</v>
      </c>
      <c r="D1091" s="5" t="s">
        <v>8563</v>
      </c>
      <c r="E1091" s="5" t="str">
        <f>TRIM(LEFT(Table1[[#This Row],[category]], FIND("|", Table1[[#This Row],[category]]) - 1))</f>
        <v>Home&amp;Kitchen</v>
      </c>
      <c r="F1091" s="5" t="str">
        <f>TRIM(MID(Table1[[#This Row],[category]], FIND("|", Table1[[#This Row],[category]]) + 1, FIND("|", Table1[[#This Row],[category]], FIND("|", Table1[[#This Row],[category]]) + 1) - FIND("|", Table1[[#This Row],[category]]) - 1))</f>
        <v>Heating,Cooling&amp;AirQuality</v>
      </c>
      <c r="G1091" s="5" t="str">
        <f>TRIM(MID(Table1[[#This Row],[category]], FIND("|", Table1[[#This Row],[category]], FIND("|", Table1[[#This Row],[category]]) + 1) + 1, FIND("|", Table1[[#This Row],[category]], FIND("|", Table1[[#This Row],[category]], FIND("|", Table1[[#This Row],[category]]) + 1) + 1) - FIND("|", Table1[[#This Row],[category]], FIND("|", Table1[[#This Row],[category]]) + 1) - 1))</f>
        <v>RoomHeaters</v>
      </c>
      <c r="H1091" s="6">
        <v>1049</v>
      </c>
      <c r="I1091" s="6">
        <v>1699</v>
      </c>
      <c r="J1091" s="7">
        <v>0.38</v>
      </c>
      <c r="K1091" s="7" t="str">
        <f>IF(Table1[[#This Row],[discount_percentage]]&gt;=50%, "YES", "NO")</f>
        <v>NO</v>
      </c>
      <c r="L1091" s="7" t="str">
        <f>IF(Table1[[#This Row],[discount_percentage]]&lt;20%, "&lt;20%", IF(Table1[[#This Row],[discount_percentage]]&lt;=40%, "20%-40%", IF(Table1[[#This Row],[discount_percentage]]&lt;=60%, "41%-60%", IF(Table1[[#This Row],[discount_percentage]]&lt;=80%, "61%-80%", "&gt;80%"))))</f>
        <v>20%-40%</v>
      </c>
      <c r="M1091" s="7" t="str">
        <f>IF(Table1[[#This Row],[discounted_price]]&lt;200, "&lt;200", IF(Table1[[#This Row],[discounted_price]]&lt;=500, "200-500", "&gt;500"))</f>
        <v>&gt;500</v>
      </c>
      <c r="N1091" s="5">
        <v>3.1</v>
      </c>
      <c r="O1091" s="8">
        <v>111</v>
      </c>
      <c r="P1091" s="9" t="str">
        <f>IF(Table1[[#This Row],[rating_count]]&gt;1000, "More than 1000", "Fewer than 1000")</f>
        <v>Fewer than 1000</v>
      </c>
      <c r="Q1091" s="8">
        <f>IFERROR( VALUE(Table1[[#This Row],[rating]]) * VALUE((Table1[[#This Row],[rating_count]]/1000)), 0)</f>
        <v>0.34410000000000002</v>
      </c>
      <c r="R1091" s="6">
        <f>IFERROR( VALUE(Table1[[#This Row],[actual_price]]) * VALUE(Table1[[#This Row],[rating_count]]), 0)</f>
        <v>188589</v>
      </c>
      <c r="S1091" s="5" t="s">
        <v>9233</v>
      </c>
      <c r="T1091" s="5" t="s">
        <v>9234</v>
      </c>
      <c r="U1091" s="5" t="s">
        <v>9235</v>
      </c>
      <c r="V1091" s="5" t="s">
        <v>9236</v>
      </c>
      <c r="W1091" s="5" t="s">
        <v>9237</v>
      </c>
      <c r="X1091" s="5" t="s">
        <v>9238</v>
      </c>
      <c r="Y1091" s="5" t="s">
        <v>9239</v>
      </c>
      <c r="Z1091" s="5" t="s">
        <v>9240</v>
      </c>
    </row>
    <row r="1092" spans="1:26" ht="15.75">
      <c r="A1092" s="5" t="s">
        <v>9241</v>
      </c>
      <c r="B1092" s="5" t="s">
        <v>9242</v>
      </c>
      <c r="C1092" s="5" t="str">
        <f>LEFT(Table1[[#This Row],[product_name]], 27)</f>
        <v xml:space="preserve">HealthSense Weight Machine </v>
      </c>
      <c r="D1092" s="5" t="s">
        <v>9243</v>
      </c>
      <c r="E1092" s="5" t="str">
        <f>TRIM(LEFT(Table1[[#This Row],[category]], FIND("|", Table1[[#This Row],[category]]) - 1))</f>
        <v>Home&amp;Kitchen</v>
      </c>
      <c r="F1092" s="5" t="str">
        <f>TRIM(MID(Table1[[#This Row],[category]], FIND("|", Table1[[#This Row],[category]]) + 1, FIND("|", Table1[[#This Row],[category]], FIND("|", Table1[[#This Row],[category]]) + 1) - FIND("|", Table1[[#This Row],[category]]) - 1))</f>
        <v>Kitchen&amp;HomeAppliances</v>
      </c>
      <c r="G109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2" s="5">
        <v>799</v>
      </c>
      <c r="I1092" s="6">
        <v>1500</v>
      </c>
      <c r="J1092" s="7">
        <v>0.47</v>
      </c>
      <c r="K1092" s="7" t="str">
        <f>IF(Table1[[#This Row],[discount_percentage]]&gt;=50%, "YES", "NO")</f>
        <v>NO</v>
      </c>
      <c r="L1092" s="7" t="str">
        <f>IF(Table1[[#This Row],[discount_percentage]]&lt;20%, "&lt;20%", IF(Table1[[#This Row],[discount_percentage]]&lt;=40%, "20%-40%", IF(Table1[[#This Row],[discount_percentage]]&lt;=60%, "41%-60%", IF(Table1[[#This Row],[discount_percentage]]&lt;=80%, "61%-80%", "&gt;80%"))))</f>
        <v>41%-60%</v>
      </c>
      <c r="M1092" s="7" t="str">
        <f>IF(Table1[[#This Row],[discounted_price]]&lt;200, "&lt;200", IF(Table1[[#This Row],[discounted_price]]&lt;=500, "200-500", "&gt;500"))</f>
        <v>&gt;500</v>
      </c>
      <c r="N1092" s="5">
        <v>4.3</v>
      </c>
      <c r="O1092" s="8">
        <v>9695</v>
      </c>
      <c r="P1092" s="9" t="str">
        <f>IF(Table1[[#This Row],[rating_count]]&gt;1000, "More than 1000", "Fewer than 1000")</f>
        <v>More than 1000</v>
      </c>
      <c r="Q1092" s="8">
        <f>IFERROR( VALUE(Table1[[#This Row],[rating]]) * VALUE((Table1[[#This Row],[rating_count]]/1000)), 0)</f>
        <v>41.688499999999998</v>
      </c>
      <c r="R1092" s="6">
        <f>IFERROR( VALUE(Table1[[#This Row],[actual_price]]) * VALUE(Table1[[#This Row],[rating_count]]), 0)</f>
        <v>14542500</v>
      </c>
      <c r="S1092" s="5" t="s">
        <v>9244</v>
      </c>
      <c r="T1092" s="5" t="s">
        <v>9245</v>
      </c>
      <c r="U1092" s="5" t="s">
        <v>9246</v>
      </c>
      <c r="V1092" s="5" t="s">
        <v>9247</v>
      </c>
      <c r="W1092" s="5" t="s">
        <v>9248</v>
      </c>
      <c r="X1092" s="5" t="s">
        <v>9249</v>
      </c>
      <c r="Y1092" s="5" t="s">
        <v>9250</v>
      </c>
      <c r="Z1092" s="5" t="s">
        <v>9251</v>
      </c>
    </row>
    <row r="1093" spans="1:26" ht="15.75">
      <c r="A1093" s="5" t="s">
        <v>9252</v>
      </c>
      <c r="B1093" s="5" t="s">
        <v>9253</v>
      </c>
      <c r="C1093" s="5" t="str">
        <f>LEFT(Table1[[#This Row],[product_name]], 27)</f>
        <v>Bajaj New Shakti Neo 10L Ve</v>
      </c>
      <c r="D1093" s="5" t="s">
        <v>8773</v>
      </c>
      <c r="E1093" s="5" t="str">
        <f>TRIM(LEFT(Table1[[#This Row],[category]], FIND("|", Table1[[#This Row],[category]]) - 1))</f>
        <v>Home&amp;Kitchen</v>
      </c>
      <c r="F1093" s="5" t="str">
        <f>TRIM(MID(Table1[[#This Row],[category]], FIND("|", Table1[[#This Row],[category]]) + 1, FIND("|", Table1[[#This Row],[category]], FIND("|", Table1[[#This Row],[category]]) + 1) - FIND("|", Table1[[#This Row],[category]]) - 1))</f>
        <v>Heating,Cooling&amp;AirQuality</v>
      </c>
      <c r="G109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93" s="6">
        <v>4999</v>
      </c>
      <c r="I1093" s="6">
        <v>9650</v>
      </c>
      <c r="J1093" s="7">
        <v>0.48</v>
      </c>
      <c r="K1093" s="7" t="str">
        <f>IF(Table1[[#This Row],[discount_percentage]]&gt;=50%, "YES", "NO")</f>
        <v>NO</v>
      </c>
      <c r="L1093" s="7" t="str">
        <f>IF(Table1[[#This Row],[discount_percentage]]&lt;20%, "&lt;20%", IF(Table1[[#This Row],[discount_percentage]]&lt;=40%, "20%-40%", IF(Table1[[#This Row],[discount_percentage]]&lt;=60%, "41%-60%", IF(Table1[[#This Row],[discount_percentage]]&lt;=80%, "61%-80%", "&gt;80%"))))</f>
        <v>41%-60%</v>
      </c>
      <c r="M1093" s="7" t="str">
        <f>IF(Table1[[#This Row],[discounted_price]]&lt;200, "&lt;200", IF(Table1[[#This Row],[discounted_price]]&lt;=500, "200-500", "&gt;500"))</f>
        <v>&gt;500</v>
      </c>
      <c r="N1093" s="5">
        <v>4.2</v>
      </c>
      <c r="O1093" s="8">
        <v>1772</v>
      </c>
      <c r="P1093" s="9" t="str">
        <f>IF(Table1[[#This Row],[rating_count]]&gt;1000, "More than 1000", "Fewer than 1000")</f>
        <v>More than 1000</v>
      </c>
      <c r="Q1093" s="8">
        <f>IFERROR( VALUE(Table1[[#This Row],[rating]]) * VALUE((Table1[[#This Row],[rating_count]]/1000)), 0)</f>
        <v>7.4424000000000001</v>
      </c>
      <c r="R1093" s="6">
        <f>IFERROR( VALUE(Table1[[#This Row],[actual_price]]) * VALUE(Table1[[#This Row],[rating_count]]), 0)</f>
        <v>17099800</v>
      </c>
      <c r="S1093" s="5" t="s">
        <v>9254</v>
      </c>
      <c r="T1093" s="5" t="s">
        <v>9255</v>
      </c>
      <c r="U1093" s="5" t="s">
        <v>9256</v>
      </c>
      <c r="V1093" s="5" t="s">
        <v>9257</v>
      </c>
      <c r="W1093" s="5" t="s">
        <v>9258</v>
      </c>
      <c r="X1093" s="5" t="s">
        <v>9259</v>
      </c>
      <c r="Y1093" s="5" t="s">
        <v>9260</v>
      </c>
      <c r="Z1093" s="5" t="s">
        <v>9261</v>
      </c>
    </row>
    <row r="1094" spans="1:26" ht="15.75">
      <c r="A1094" s="5" t="s">
        <v>9262</v>
      </c>
      <c r="B1094" s="5" t="s">
        <v>9263</v>
      </c>
      <c r="C1094" s="5" t="str">
        <f>LEFT(Table1[[#This Row],[product_name]], 27)</f>
        <v>Bosch Pro 1000W Mixer Grind</v>
      </c>
      <c r="D1094" s="5" t="s">
        <v>8710</v>
      </c>
      <c r="E1094" s="5" t="str">
        <f>TRIM(LEFT(Table1[[#This Row],[category]], FIND("|", Table1[[#This Row],[category]]) - 1))</f>
        <v>Home&amp;Kitchen</v>
      </c>
      <c r="F1094" s="5" t="str">
        <f>TRIM(MID(Table1[[#This Row],[category]], FIND("|", Table1[[#This Row],[category]]) + 1, FIND("|", Table1[[#This Row],[category]], FIND("|", Table1[[#This Row],[category]]) + 1) - FIND("|", Table1[[#This Row],[category]]) - 1))</f>
        <v>Kitchen&amp;HomeAppliances</v>
      </c>
      <c r="G109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4" s="6">
        <v>6999</v>
      </c>
      <c r="I1094" s="6">
        <v>10590</v>
      </c>
      <c r="J1094" s="7">
        <v>0.34</v>
      </c>
      <c r="K1094" s="7" t="str">
        <f>IF(Table1[[#This Row],[discount_percentage]]&gt;=50%, "YES", "NO")</f>
        <v>NO</v>
      </c>
      <c r="L1094" s="7" t="str">
        <f>IF(Table1[[#This Row],[discount_percentage]]&lt;20%, "&lt;20%", IF(Table1[[#This Row],[discount_percentage]]&lt;=40%, "20%-40%", IF(Table1[[#This Row],[discount_percentage]]&lt;=60%, "41%-60%", IF(Table1[[#This Row],[discount_percentage]]&lt;=80%, "61%-80%", "&gt;80%"))))</f>
        <v>20%-40%</v>
      </c>
      <c r="M1094" s="7" t="str">
        <f>IF(Table1[[#This Row],[discounted_price]]&lt;200, "&lt;200", IF(Table1[[#This Row],[discounted_price]]&lt;=500, "200-500", "&gt;500"))</f>
        <v>&gt;500</v>
      </c>
      <c r="N1094" s="5">
        <v>4.4000000000000004</v>
      </c>
      <c r="O1094" s="8">
        <v>11499</v>
      </c>
      <c r="P1094" s="9" t="str">
        <f>IF(Table1[[#This Row],[rating_count]]&gt;1000, "More than 1000", "Fewer than 1000")</f>
        <v>More than 1000</v>
      </c>
      <c r="Q1094" s="8">
        <f>IFERROR( VALUE(Table1[[#This Row],[rating]]) * VALUE((Table1[[#This Row],[rating_count]]/1000)), 0)</f>
        <v>50.595600000000005</v>
      </c>
      <c r="R1094" s="6">
        <f>IFERROR( VALUE(Table1[[#This Row],[actual_price]]) * VALUE(Table1[[#This Row],[rating_count]]), 0)</f>
        <v>121774410</v>
      </c>
      <c r="S1094" s="5" t="s">
        <v>9264</v>
      </c>
      <c r="T1094" s="5" t="s">
        <v>9265</v>
      </c>
      <c r="U1094" s="5" t="s">
        <v>9266</v>
      </c>
      <c r="V1094" s="5" t="s">
        <v>9267</v>
      </c>
      <c r="W1094" s="5" t="s">
        <v>9268</v>
      </c>
      <c r="X1094" s="5" t="s">
        <v>9269</v>
      </c>
      <c r="Y1094" s="5" t="s">
        <v>9270</v>
      </c>
      <c r="Z1094" s="5" t="s">
        <v>9271</v>
      </c>
    </row>
    <row r="1095" spans="1:26" ht="15.75">
      <c r="A1095" s="5" t="s">
        <v>9272</v>
      </c>
      <c r="B1095" s="5" t="s">
        <v>9273</v>
      </c>
      <c r="C1095" s="5" t="str">
        <f>LEFT(Table1[[#This Row],[product_name]], 27)</f>
        <v>Bulfyss Stainless Steel Dig</v>
      </c>
      <c r="D1095" s="5" t="s">
        <v>8585</v>
      </c>
      <c r="E1095" s="5" t="str">
        <f>TRIM(LEFT(Table1[[#This Row],[category]], FIND("|", Table1[[#This Row],[category]]) - 1))</f>
        <v>Home&amp;Kitchen</v>
      </c>
      <c r="F1095" s="5" t="str">
        <f>TRIM(MID(Table1[[#This Row],[category]], FIND("|", Table1[[#This Row],[category]]) + 1, FIND("|", Table1[[#This Row],[category]], FIND("|", Table1[[#This Row],[category]]) + 1) - FIND("|", Table1[[#This Row],[category]]) - 1))</f>
        <v>Kitchen&amp;HomeAppliances</v>
      </c>
      <c r="G109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5" s="5">
        <v>799</v>
      </c>
      <c r="I1095" s="6">
        <v>1999</v>
      </c>
      <c r="J1095" s="7">
        <v>0.6</v>
      </c>
      <c r="K1095" s="7" t="str">
        <f>IF(Table1[[#This Row],[discount_percentage]]&gt;=50%, "YES", "NO")</f>
        <v>YES</v>
      </c>
      <c r="L1095" s="7" t="str">
        <f>IF(Table1[[#This Row],[discount_percentage]]&lt;20%, "&lt;20%", IF(Table1[[#This Row],[discount_percentage]]&lt;=40%, "20%-40%", IF(Table1[[#This Row],[discount_percentage]]&lt;=60%, "41%-60%", IF(Table1[[#This Row],[discount_percentage]]&lt;=80%, "61%-80%", "&gt;80%"))))</f>
        <v>41%-60%</v>
      </c>
      <c r="M1095" s="7" t="str">
        <f>IF(Table1[[#This Row],[discounted_price]]&lt;200, "&lt;200", IF(Table1[[#This Row],[discounted_price]]&lt;=500, "200-500", "&gt;500"))</f>
        <v>&gt;500</v>
      </c>
      <c r="N1095" s="5">
        <v>4.0999999999999996</v>
      </c>
      <c r="O1095" s="8">
        <v>2162</v>
      </c>
      <c r="P1095" s="9" t="str">
        <f>IF(Table1[[#This Row],[rating_count]]&gt;1000, "More than 1000", "Fewer than 1000")</f>
        <v>More than 1000</v>
      </c>
      <c r="Q1095" s="8">
        <f>IFERROR( VALUE(Table1[[#This Row],[rating]]) * VALUE((Table1[[#This Row],[rating_count]]/1000)), 0)</f>
        <v>8.8641999999999985</v>
      </c>
      <c r="R1095" s="6">
        <f>IFERROR( VALUE(Table1[[#This Row],[actual_price]]) * VALUE(Table1[[#This Row],[rating_count]]), 0)</f>
        <v>4321838</v>
      </c>
      <c r="S1095" s="5" t="s">
        <v>9274</v>
      </c>
      <c r="T1095" s="5" t="s">
        <v>9275</v>
      </c>
      <c r="U1095" s="5" t="s">
        <v>9276</v>
      </c>
      <c r="V1095" s="5" t="s">
        <v>9277</v>
      </c>
      <c r="W1095" s="5" t="s">
        <v>9278</v>
      </c>
      <c r="X1095" s="5" t="s">
        <v>9279</v>
      </c>
      <c r="Y1095" s="5" t="s">
        <v>9280</v>
      </c>
      <c r="Z1095" s="5" t="s">
        <v>9281</v>
      </c>
    </row>
    <row r="1096" spans="1:26" ht="15.75">
      <c r="A1096" s="5" t="s">
        <v>9282</v>
      </c>
      <c r="B1096" s="5" t="s">
        <v>9283</v>
      </c>
      <c r="C1096" s="5" t="str">
        <f>LEFT(Table1[[#This Row],[product_name]], 27)</f>
        <v>VR 18 Pcs - 3 Different Siz</v>
      </c>
      <c r="D1096" s="5" t="s">
        <v>9284</v>
      </c>
      <c r="E1096" s="5" t="str">
        <f>TRIM(LEFT(Table1[[#This Row],[category]], FIND("|", Table1[[#This Row],[category]]) - 1))</f>
        <v>Home&amp;Kitchen</v>
      </c>
      <c r="F1096" s="5" t="str">
        <f>TRIM(MID(Table1[[#This Row],[category]], FIND("|", Table1[[#This Row],[category]]) + 1, FIND("|", Table1[[#This Row],[category]], FIND("|", Table1[[#This Row],[category]]) + 1) - FIND("|", Table1[[#This Row],[category]]) - 1))</f>
        <v>Kitchen&amp;HomeAppliances</v>
      </c>
      <c r="G109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6" s="5">
        <v>89</v>
      </c>
      <c r="I1096" s="6">
        <v>89</v>
      </c>
      <c r="J1096" s="7">
        <v>0</v>
      </c>
      <c r="K1096" s="7" t="str">
        <f>IF(Table1[[#This Row],[discount_percentage]]&gt;=50%, "YES", "NO")</f>
        <v>NO</v>
      </c>
      <c r="L1096" s="7" t="str">
        <f>IF(Table1[[#This Row],[discount_percentage]]&lt;20%, "&lt;20%", IF(Table1[[#This Row],[discount_percentage]]&lt;=40%, "20%-40%", IF(Table1[[#This Row],[discount_percentage]]&lt;=60%, "41%-60%", IF(Table1[[#This Row],[discount_percentage]]&lt;=80%, "61%-80%", "&gt;80%"))))</f>
        <v>&lt;20%</v>
      </c>
      <c r="M1096" s="7" t="str">
        <f>IF(Table1[[#This Row],[discounted_price]]&lt;200, "&lt;200", IF(Table1[[#This Row],[discounted_price]]&lt;=500, "200-500", "&gt;500"))</f>
        <v>&lt;200</v>
      </c>
      <c r="N1096" s="5">
        <v>4.2</v>
      </c>
      <c r="O1096" s="8">
        <v>19621</v>
      </c>
      <c r="P1096" s="9" t="str">
        <f>IF(Table1[[#This Row],[rating_count]]&gt;1000, "More than 1000", "Fewer than 1000")</f>
        <v>More than 1000</v>
      </c>
      <c r="Q1096" s="8">
        <f>IFERROR( VALUE(Table1[[#This Row],[rating]]) * VALUE((Table1[[#This Row],[rating_count]]/1000)), 0)</f>
        <v>82.408199999999994</v>
      </c>
      <c r="R1096" s="6">
        <f>IFERROR( VALUE(Table1[[#This Row],[actual_price]]) * VALUE(Table1[[#This Row],[rating_count]]), 0)</f>
        <v>1746269</v>
      </c>
      <c r="S1096" s="5" t="s">
        <v>9285</v>
      </c>
      <c r="T1096" s="5" t="s">
        <v>9286</v>
      </c>
      <c r="U1096" s="5" t="s">
        <v>9287</v>
      </c>
      <c r="V1096" s="5" t="s">
        <v>9288</v>
      </c>
      <c r="W1096" s="5" t="s">
        <v>9289</v>
      </c>
      <c r="X1096" s="5" t="s">
        <v>9290</v>
      </c>
      <c r="Y1096" s="5" t="s">
        <v>9291</v>
      </c>
      <c r="Z1096" s="5" t="s">
        <v>9292</v>
      </c>
    </row>
    <row r="1097" spans="1:26" ht="15.75">
      <c r="A1097" s="5" t="s">
        <v>9293</v>
      </c>
      <c r="B1097" s="5" t="s">
        <v>9294</v>
      </c>
      <c r="C1097" s="5" t="str">
        <f>LEFT(Table1[[#This Row],[product_name]], 27)</f>
        <v>Orient Electric Apex-FX 120</v>
      </c>
      <c r="D1097" s="5" t="s">
        <v>9295</v>
      </c>
      <c r="E1097" s="5" t="str">
        <f>TRIM(LEFT(Table1[[#This Row],[category]], FIND("|", Table1[[#This Row],[category]]) - 1))</f>
        <v>Home&amp;Kitchen</v>
      </c>
      <c r="F1097" s="5" t="str">
        <f>TRIM(MID(Table1[[#This Row],[category]], FIND("|", Table1[[#This Row],[category]]) + 1, FIND("|", Table1[[#This Row],[category]], FIND("|", Table1[[#This Row],[category]]) + 1) - FIND("|", Table1[[#This Row],[category]]) - 1))</f>
        <v>Heating,Cooling&amp;AirQuality</v>
      </c>
      <c r="G1097" s="5" t="str">
        <f>TRIM(MID(Table1[[#This Row],[category]], FIND("|", Table1[[#This Row],[category]], FIND("|", Table1[[#This Row],[category]]) + 1) + 1, FIND("|", Table1[[#This Row],[category]], FIND("|", Table1[[#This Row],[category]], FIND("|", Table1[[#This Row],[category]]) + 1) + 1) - FIND("|", Table1[[#This Row],[category]], FIND("|", Table1[[#This Row],[category]]) + 1) - 1))</f>
        <v>Fans</v>
      </c>
      <c r="H1097" s="6">
        <v>1400</v>
      </c>
      <c r="I1097" s="6">
        <v>2485</v>
      </c>
      <c r="J1097" s="7">
        <v>0.44</v>
      </c>
      <c r="K1097" s="7" t="str">
        <f>IF(Table1[[#This Row],[discount_percentage]]&gt;=50%, "YES", "NO")</f>
        <v>NO</v>
      </c>
      <c r="L1097" s="7" t="str">
        <f>IF(Table1[[#This Row],[discount_percentage]]&lt;20%, "&lt;20%", IF(Table1[[#This Row],[discount_percentage]]&lt;=40%, "20%-40%", IF(Table1[[#This Row],[discount_percentage]]&lt;=60%, "41%-60%", IF(Table1[[#This Row],[discount_percentage]]&lt;=80%, "61%-80%", "&gt;80%"))))</f>
        <v>41%-60%</v>
      </c>
      <c r="M1097" s="7" t="str">
        <f>IF(Table1[[#This Row],[discounted_price]]&lt;200, "&lt;200", IF(Table1[[#This Row],[discounted_price]]&lt;=500, "200-500", "&gt;500"))</f>
        <v>&gt;500</v>
      </c>
      <c r="N1097" s="5">
        <v>4.0999999999999996</v>
      </c>
      <c r="O1097" s="8">
        <v>19998</v>
      </c>
      <c r="P1097" s="9" t="str">
        <f>IF(Table1[[#This Row],[rating_count]]&gt;1000, "More than 1000", "Fewer than 1000")</f>
        <v>More than 1000</v>
      </c>
      <c r="Q1097" s="8">
        <f>IFERROR( VALUE(Table1[[#This Row],[rating]]) * VALUE((Table1[[#This Row],[rating_count]]/1000)), 0)</f>
        <v>81.991799999999998</v>
      </c>
      <c r="R1097" s="6">
        <f>IFERROR( VALUE(Table1[[#This Row],[actual_price]]) * VALUE(Table1[[#This Row],[rating_count]]), 0)</f>
        <v>49695030</v>
      </c>
      <c r="S1097" s="5" t="s">
        <v>9296</v>
      </c>
      <c r="T1097" s="5" t="s">
        <v>9297</v>
      </c>
      <c r="U1097" s="5" t="s">
        <v>9298</v>
      </c>
      <c r="V1097" s="5" t="s">
        <v>9299</v>
      </c>
      <c r="W1097" s="5" t="s">
        <v>9300</v>
      </c>
      <c r="X1097" s="5" t="s">
        <v>9301</v>
      </c>
      <c r="Y1097" s="5" t="s">
        <v>9302</v>
      </c>
      <c r="Z1097" s="5" t="s">
        <v>9303</v>
      </c>
    </row>
    <row r="1098" spans="1:26" ht="15.75">
      <c r="A1098" s="5" t="s">
        <v>9304</v>
      </c>
      <c r="B1098" s="5" t="s">
        <v>9305</v>
      </c>
      <c r="C1098" s="5" t="str">
        <f>LEFT(Table1[[#This Row],[product_name]], 27)</f>
        <v>PrettyKrafts Folding Laundr</v>
      </c>
      <c r="D1098" s="5" t="s">
        <v>8886</v>
      </c>
      <c r="E1098" s="5" t="str">
        <f>TRIM(LEFT(Table1[[#This Row],[category]], FIND("|", Table1[[#This Row],[category]]) - 1))</f>
        <v>Home&amp;Kitchen</v>
      </c>
      <c r="F1098" s="5" t="str">
        <f>TRIM(MID(Table1[[#This Row],[category]], FIND("|", Table1[[#This Row],[category]]) + 1, FIND("|", Table1[[#This Row],[category]], FIND("|", Table1[[#This Row],[category]]) + 1) - FIND("|", Table1[[#This Row],[category]]) - 1))</f>
        <v>HomeStorage&amp;Organization</v>
      </c>
      <c r="G1098"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098" s="5">
        <v>355</v>
      </c>
      <c r="I1098" s="6">
        <v>899</v>
      </c>
      <c r="J1098" s="7">
        <v>0.61</v>
      </c>
      <c r="K1098" s="7" t="str">
        <f>IF(Table1[[#This Row],[discount_percentage]]&gt;=50%, "YES", "NO")</f>
        <v>YES</v>
      </c>
      <c r="L1098" s="7" t="str">
        <f>IF(Table1[[#This Row],[discount_percentage]]&lt;20%, "&lt;20%", IF(Table1[[#This Row],[discount_percentage]]&lt;=40%, "20%-40%", IF(Table1[[#This Row],[discount_percentage]]&lt;=60%, "41%-60%", IF(Table1[[#This Row],[discount_percentage]]&lt;=80%, "61%-80%", "&gt;80%"))))</f>
        <v>61%-80%</v>
      </c>
      <c r="M1098" s="7" t="str">
        <f>IF(Table1[[#This Row],[discounted_price]]&lt;200, "&lt;200", IF(Table1[[#This Row],[discounted_price]]&lt;=500, "200-500", "&gt;500"))</f>
        <v>200-500</v>
      </c>
      <c r="N1098" s="5">
        <v>4.0999999999999996</v>
      </c>
      <c r="O1098" s="8">
        <v>1051</v>
      </c>
      <c r="P1098" s="9" t="str">
        <f>IF(Table1[[#This Row],[rating_count]]&gt;1000, "More than 1000", "Fewer than 1000")</f>
        <v>More than 1000</v>
      </c>
      <c r="Q1098" s="8">
        <f>IFERROR( VALUE(Table1[[#This Row],[rating]]) * VALUE((Table1[[#This Row],[rating_count]]/1000)), 0)</f>
        <v>4.309099999999999</v>
      </c>
      <c r="R1098" s="6">
        <f>IFERROR( VALUE(Table1[[#This Row],[actual_price]]) * VALUE(Table1[[#This Row],[rating_count]]), 0)</f>
        <v>944849</v>
      </c>
      <c r="S1098" s="5" t="s">
        <v>9306</v>
      </c>
      <c r="T1098" s="5" t="s">
        <v>9307</v>
      </c>
      <c r="U1098" s="5" t="s">
        <v>9308</v>
      </c>
      <c r="V1098" s="5" t="s">
        <v>9309</v>
      </c>
      <c r="W1098" s="5" t="s">
        <v>9310</v>
      </c>
      <c r="X1098" s="5" t="s">
        <v>9311</v>
      </c>
      <c r="Y1098" s="5" t="s">
        <v>9312</v>
      </c>
      <c r="Z1098" s="5" t="s">
        <v>9313</v>
      </c>
    </row>
    <row r="1099" spans="1:26" ht="15.75">
      <c r="A1099" s="5" t="s">
        <v>9314</v>
      </c>
      <c r="B1099" s="5" t="s">
        <v>9315</v>
      </c>
      <c r="C1099" s="5" t="str">
        <f>LEFT(Table1[[#This Row],[product_name]], 27)</f>
        <v>Bajaj Majesty RX11 2000 Wat</v>
      </c>
      <c r="D1099" s="5" t="s">
        <v>8552</v>
      </c>
      <c r="E1099" s="5" t="str">
        <f>TRIM(LEFT(Table1[[#This Row],[category]], FIND("|", Table1[[#This Row],[category]]) - 1))</f>
        <v>Home&amp;Kitchen</v>
      </c>
      <c r="F1099" s="5" t="str">
        <f>TRIM(MID(Table1[[#This Row],[category]], FIND("|", Table1[[#This Row],[category]]) + 1, FIND("|", Table1[[#This Row],[category]], FIND("|", Table1[[#This Row],[category]]) + 1) - FIND("|", Table1[[#This Row],[category]]) - 1))</f>
        <v>Heating,Cooling&amp;AirQuality</v>
      </c>
      <c r="G1099" s="5" t="str">
        <f>TRIM(MID(Table1[[#This Row],[category]], FIND("|", Table1[[#This Row],[category]], FIND("|", Table1[[#This Row],[category]]) + 1) + 1, FIND("|", Table1[[#This Row],[category]], FIND("|", Table1[[#This Row],[category]], FIND("|", Table1[[#This Row],[category]]) + 1) + 1) - FIND("|", Table1[[#This Row],[category]], FIND("|", Table1[[#This Row],[category]]) + 1) - 1))</f>
        <v>RoomHeaters</v>
      </c>
      <c r="H1099" s="6">
        <v>2169</v>
      </c>
      <c r="I1099" s="6">
        <v>3279</v>
      </c>
      <c r="J1099" s="7">
        <v>0.34</v>
      </c>
      <c r="K1099" s="7" t="str">
        <f>IF(Table1[[#This Row],[discount_percentage]]&gt;=50%, "YES", "NO")</f>
        <v>NO</v>
      </c>
      <c r="L1099" s="7" t="str">
        <f>IF(Table1[[#This Row],[discount_percentage]]&lt;20%, "&lt;20%", IF(Table1[[#This Row],[discount_percentage]]&lt;=40%, "20%-40%", IF(Table1[[#This Row],[discount_percentage]]&lt;=60%, "41%-60%", IF(Table1[[#This Row],[discount_percentage]]&lt;=80%, "61%-80%", "&gt;80%"))))</f>
        <v>20%-40%</v>
      </c>
      <c r="M1099" s="7" t="str">
        <f>IF(Table1[[#This Row],[discounted_price]]&lt;200, "&lt;200", IF(Table1[[#This Row],[discounted_price]]&lt;=500, "200-500", "&gt;500"))</f>
        <v>&gt;500</v>
      </c>
      <c r="N1099" s="5">
        <v>4.0999999999999996</v>
      </c>
      <c r="O1099" s="8">
        <v>1716</v>
      </c>
      <c r="P1099" s="9" t="str">
        <f>IF(Table1[[#This Row],[rating_count]]&gt;1000, "More than 1000", "Fewer than 1000")</f>
        <v>More than 1000</v>
      </c>
      <c r="Q1099" s="8">
        <f>IFERROR( VALUE(Table1[[#This Row],[rating]]) * VALUE((Table1[[#This Row],[rating_count]]/1000)), 0)</f>
        <v>7.0355999999999996</v>
      </c>
      <c r="R1099" s="6">
        <f>IFERROR( VALUE(Table1[[#This Row],[actual_price]]) * VALUE(Table1[[#This Row],[rating_count]]), 0)</f>
        <v>5626764</v>
      </c>
      <c r="S1099" s="5" t="s">
        <v>9316</v>
      </c>
      <c r="T1099" s="5" t="s">
        <v>9317</v>
      </c>
      <c r="U1099" s="5" t="s">
        <v>9318</v>
      </c>
      <c r="V1099" s="5" t="s">
        <v>9319</v>
      </c>
      <c r="W1099" s="5" t="s">
        <v>9320</v>
      </c>
      <c r="X1099" s="5" t="s">
        <v>9321</v>
      </c>
      <c r="Y1099" s="5" t="s">
        <v>9322</v>
      </c>
      <c r="Z1099" s="5" t="s">
        <v>9323</v>
      </c>
    </row>
    <row r="1100" spans="1:26" ht="15.75">
      <c r="A1100" s="5" t="s">
        <v>9324</v>
      </c>
      <c r="B1100" s="5" t="s">
        <v>9325</v>
      </c>
      <c r="C1100" s="5" t="str">
        <f>LEFT(Table1[[#This Row],[product_name]], 27)</f>
        <v>Eureka Forbes Trendy Zip 10</v>
      </c>
      <c r="D1100" s="5" t="s">
        <v>9326</v>
      </c>
      <c r="E1100" s="5" t="str">
        <f>TRIM(LEFT(Table1[[#This Row],[category]], FIND("|", Table1[[#This Row],[category]]) - 1))</f>
        <v>Home&amp;Kitchen</v>
      </c>
      <c r="F1100" s="5" t="str">
        <f>TRIM(MID(Table1[[#This Row],[category]], FIND("|", Table1[[#This Row],[category]]) + 1, FIND("|", Table1[[#This Row],[category]], FIND("|", Table1[[#This Row],[category]]) + 1) - FIND("|", Table1[[#This Row],[category]]) - 1))</f>
        <v>Kitchen&amp;HomeAppliances</v>
      </c>
      <c r="G110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00" s="6">
        <v>2799</v>
      </c>
      <c r="I1100" s="6">
        <v>3799</v>
      </c>
      <c r="J1100" s="7">
        <v>0.26</v>
      </c>
      <c r="K1100" s="7" t="str">
        <f>IF(Table1[[#This Row],[discount_percentage]]&gt;=50%, "YES", "NO")</f>
        <v>NO</v>
      </c>
      <c r="L1100" s="7" t="str">
        <f>IF(Table1[[#This Row],[discount_percentage]]&lt;20%, "&lt;20%", IF(Table1[[#This Row],[discount_percentage]]&lt;=40%, "20%-40%", IF(Table1[[#This Row],[discount_percentage]]&lt;=60%, "41%-60%", IF(Table1[[#This Row],[discount_percentage]]&lt;=80%, "61%-80%", "&gt;80%"))))</f>
        <v>20%-40%</v>
      </c>
      <c r="M1100" s="7" t="str">
        <f>IF(Table1[[#This Row],[discounted_price]]&lt;200, "&lt;200", IF(Table1[[#This Row],[discounted_price]]&lt;=500, "200-500", "&gt;500"))</f>
        <v>&gt;500</v>
      </c>
      <c r="N1100" s="5">
        <v>3.9</v>
      </c>
      <c r="O1100" s="8">
        <v>32931</v>
      </c>
      <c r="P1100" s="9" t="str">
        <f>IF(Table1[[#This Row],[rating_count]]&gt;1000, "More than 1000", "Fewer than 1000")</f>
        <v>More than 1000</v>
      </c>
      <c r="Q1100" s="8">
        <f>IFERROR( VALUE(Table1[[#This Row],[rating]]) * VALUE((Table1[[#This Row],[rating_count]]/1000)), 0)</f>
        <v>128.43089999999998</v>
      </c>
      <c r="R1100" s="6">
        <f>IFERROR( VALUE(Table1[[#This Row],[actual_price]]) * VALUE(Table1[[#This Row],[rating_count]]), 0)</f>
        <v>125104869</v>
      </c>
      <c r="S1100" s="5" t="s">
        <v>9327</v>
      </c>
      <c r="T1100" s="5" t="s">
        <v>9328</v>
      </c>
      <c r="U1100" s="5" t="s">
        <v>9329</v>
      </c>
      <c r="V1100" s="5" t="s">
        <v>9330</v>
      </c>
      <c r="W1100" s="5" t="s">
        <v>9331</v>
      </c>
      <c r="X1100" s="5" t="s">
        <v>9332</v>
      </c>
      <c r="Y1100" s="5" t="s">
        <v>9333</v>
      </c>
      <c r="Z1100" s="5" t="s">
        <v>9334</v>
      </c>
    </row>
    <row r="1101" spans="1:26" ht="15.75">
      <c r="A1101" s="5" t="s">
        <v>9335</v>
      </c>
      <c r="B1101" s="5" t="s">
        <v>9336</v>
      </c>
      <c r="C1101" s="5" t="str">
        <f>LEFT(Table1[[#This Row],[product_name]], 27)</f>
        <v>Pigeon by Stovekraft Quartz</v>
      </c>
      <c r="D1101" s="5" t="s">
        <v>8541</v>
      </c>
      <c r="E1101" s="5" t="str">
        <f>TRIM(LEFT(Table1[[#This Row],[category]], FIND("|", Table1[[#This Row],[category]]) - 1))</f>
        <v>Home&amp;Kitchen</v>
      </c>
      <c r="F1101" s="5" t="str">
        <f>TRIM(MID(Table1[[#This Row],[category]], FIND("|", Table1[[#This Row],[category]]) + 1, FIND("|", Table1[[#This Row],[category]], FIND("|", Table1[[#This Row],[category]]) + 1) - FIND("|", Table1[[#This Row],[category]]) - 1))</f>
        <v>Kitchen&amp;HomeAppliances</v>
      </c>
      <c r="G110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01" s="5">
        <v>899</v>
      </c>
      <c r="I1101" s="6">
        <v>1249</v>
      </c>
      <c r="J1101" s="7">
        <v>0.28000000000000003</v>
      </c>
      <c r="K1101" s="7" t="str">
        <f>IF(Table1[[#This Row],[discount_percentage]]&gt;=50%, "YES", "NO")</f>
        <v>NO</v>
      </c>
      <c r="L1101" s="7" t="str">
        <f>IF(Table1[[#This Row],[discount_percentage]]&lt;20%, "&lt;20%", IF(Table1[[#This Row],[discount_percentage]]&lt;=40%, "20%-40%", IF(Table1[[#This Row],[discount_percentage]]&lt;=60%, "41%-60%", IF(Table1[[#This Row],[discount_percentage]]&lt;=80%, "61%-80%", "&gt;80%"))))</f>
        <v>20%-40%</v>
      </c>
      <c r="M1101" s="7" t="str">
        <f>IF(Table1[[#This Row],[discounted_price]]&lt;200, "&lt;200", IF(Table1[[#This Row],[discounted_price]]&lt;=500, "200-500", "&gt;500"))</f>
        <v>&gt;500</v>
      </c>
      <c r="N1101" s="5">
        <v>3.9</v>
      </c>
      <c r="O1101" s="8">
        <v>17424</v>
      </c>
      <c r="P1101" s="9" t="str">
        <f>IF(Table1[[#This Row],[rating_count]]&gt;1000, "More than 1000", "Fewer than 1000")</f>
        <v>More than 1000</v>
      </c>
      <c r="Q1101" s="8">
        <f>IFERROR( VALUE(Table1[[#This Row],[rating]]) * VALUE((Table1[[#This Row],[rating_count]]/1000)), 0)</f>
        <v>67.953599999999994</v>
      </c>
      <c r="R1101" s="6">
        <f>IFERROR( VALUE(Table1[[#This Row],[actual_price]]) * VALUE(Table1[[#This Row],[rating_count]]), 0)</f>
        <v>21762576</v>
      </c>
      <c r="S1101" s="5" t="s">
        <v>9337</v>
      </c>
      <c r="T1101" s="5" t="s">
        <v>9338</v>
      </c>
      <c r="U1101" s="5" t="s">
        <v>9339</v>
      </c>
      <c r="V1101" s="5" t="s">
        <v>9340</v>
      </c>
      <c r="W1101" s="5" t="s">
        <v>9341</v>
      </c>
      <c r="X1101" s="5" t="s">
        <v>9342</v>
      </c>
      <c r="Y1101" s="5" t="s">
        <v>9343</v>
      </c>
      <c r="Z1101" s="5" t="s">
        <v>9344</v>
      </c>
    </row>
    <row r="1102" spans="1:26" ht="15.75">
      <c r="A1102" s="5" t="s">
        <v>9345</v>
      </c>
      <c r="B1102" s="5" t="s">
        <v>9346</v>
      </c>
      <c r="C1102" s="5" t="str">
        <f>LEFT(Table1[[#This Row],[product_name]], 27)</f>
        <v>Maharaja Whiteline Lava Neo</v>
      </c>
      <c r="D1102" s="5" t="s">
        <v>8732</v>
      </c>
      <c r="E1102" s="5" t="str">
        <f>TRIM(LEFT(Table1[[#This Row],[category]], FIND("|", Table1[[#This Row],[category]]) - 1))</f>
        <v>Home&amp;Kitchen</v>
      </c>
      <c r="F1102" s="5" t="str">
        <f>TRIM(MID(Table1[[#This Row],[category]], FIND("|", Table1[[#This Row],[category]]) + 1, FIND("|", Table1[[#This Row],[category]], FIND("|", Table1[[#This Row],[category]]) + 1) - FIND("|", Table1[[#This Row],[category]]) - 1))</f>
        <v>Heating,Cooling&amp;AirQuality</v>
      </c>
      <c r="G1102" s="5" t="e">
        <f>TRIM(MID(Table1[[#This Row],[category]], FIND("|", Table1[[#This Row],[category]], FIND("|", Table1[[#This Row],[category]]) + 1) + 1, FIND("|", Table1[[#This Row],[category]], FIND("|", Table1[[#This Row],[category]], FIND("|", Table1[[#This Row],[category]]) + 1) + 1) - FIND("|", Table1[[#This Row],[category]], FIND("|", Table1[[#This Row],[category]]) + 1) - 1))</f>
        <v>#VALUE!</v>
      </c>
      <c r="H1102" s="6">
        <v>2499</v>
      </c>
      <c r="I1102" s="6">
        <v>5000</v>
      </c>
      <c r="J1102" s="7">
        <v>0.5</v>
      </c>
      <c r="K1102" s="7" t="str">
        <f>IF(Table1[[#This Row],[discount_percentage]]&gt;=50%, "YES", "NO")</f>
        <v>YES</v>
      </c>
      <c r="L1102" s="7" t="str">
        <f>IF(Table1[[#This Row],[discount_percentage]]&lt;20%, "&lt;20%", IF(Table1[[#This Row],[discount_percentage]]&lt;=40%, "20%-40%", IF(Table1[[#This Row],[discount_percentage]]&lt;=60%, "41%-60%", IF(Table1[[#This Row],[discount_percentage]]&lt;=80%, "61%-80%", "&gt;80%"))))</f>
        <v>41%-60%</v>
      </c>
      <c r="M1102" s="7" t="str">
        <f>IF(Table1[[#This Row],[discounted_price]]&lt;200, "&lt;200", IF(Table1[[#This Row],[discounted_price]]&lt;=500, "200-500", "&gt;500"))</f>
        <v>&gt;500</v>
      </c>
      <c r="N1102" s="5">
        <v>3.8</v>
      </c>
      <c r="O1102" s="8">
        <v>1889</v>
      </c>
      <c r="P1102" s="9" t="str">
        <f>IF(Table1[[#This Row],[rating_count]]&gt;1000, "More than 1000", "Fewer than 1000")</f>
        <v>More than 1000</v>
      </c>
      <c r="Q1102" s="8">
        <f>IFERROR( VALUE(Table1[[#This Row],[rating]]) * VALUE((Table1[[#This Row],[rating_count]]/1000)), 0)</f>
        <v>7.1781999999999995</v>
      </c>
      <c r="R1102" s="6">
        <f>IFERROR( VALUE(Table1[[#This Row],[actual_price]]) * VALUE(Table1[[#This Row],[rating_count]]), 0)</f>
        <v>9445000</v>
      </c>
      <c r="S1102" s="5" t="s">
        <v>9347</v>
      </c>
      <c r="T1102" s="5" t="s">
        <v>9348</v>
      </c>
      <c r="U1102" s="5" t="s">
        <v>9349</v>
      </c>
      <c r="V1102" s="5" t="s">
        <v>9350</v>
      </c>
      <c r="W1102" s="5" t="s">
        <v>9351</v>
      </c>
      <c r="X1102" s="5" t="s">
        <v>9352</v>
      </c>
      <c r="Y1102" s="5" t="s">
        <v>9353</v>
      </c>
      <c r="Z1102" s="5" t="s">
        <v>9354</v>
      </c>
    </row>
    <row r="1103" spans="1:26" ht="15.75">
      <c r="A1103" s="5" t="s">
        <v>9355</v>
      </c>
      <c r="B1103" s="5" t="s">
        <v>9356</v>
      </c>
      <c r="C1103" s="5" t="str">
        <f>LEFT(Table1[[#This Row],[product_name]], 27)</f>
        <v>Crompton Gracee 5-L Instant</v>
      </c>
      <c r="D1103" s="5" t="s">
        <v>8721</v>
      </c>
      <c r="E1103" s="5" t="str">
        <f>TRIM(LEFT(Table1[[#This Row],[category]], FIND("|", Table1[[#This Row],[category]]) - 1))</f>
        <v>Home&amp;Kitchen</v>
      </c>
      <c r="F1103" s="5" t="str">
        <f>TRIM(MID(Table1[[#This Row],[category]], FIND("|", Table1[[#This Row],[category]]) + 1, FIND("|", Table1[[#This Row],[category]], FIND("|", Table1[[#This Row],[category]]) + 1) - FIND("|", Table1[[#This Row],[category]]) - 1))</f>
        <v>Heating,Cooling&amp;AirQuality</v>
      </c>
      <c r="G110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03" s="6">
        <v>3599</v>
      </c>
      <c r="I1103" s="6">
        <v>7299</v>
      </c>
      <c r="J1103" s="7">
        <v>0.51</v>
      </c>
      <c r="K1103" s="7" t="str">
        <f>IF(Table1[[#This Row],[discount_percentage]]&gt;=50%, "YES", "NO")</f>
        <v>YES</v>
      </c>
      <c r="L1103" s="7" t="str">
        <f>IF(Table1[[#This Row],[discount_percentage]]&lt;20%, "&lt;20%", IF(Table1[[#This Row],[discount_percentage]]&lt;=40%, "20%-40%", IF(Table1[[#This Row],[discount_percentage]]&lt;=60%, "41%-60%", IF(Table1[[#This Row],[discount_percentage]]&lt;=80%, "61%-80%", "&gt;80%"))))</f>
        <v>41%-60%</v>
      </c>
      <c r="M1103" s="7" t="str">
        <f>IF(Table1[[#This Row],[discounted_price]]&lt;200, "&lt;200", IF(Table1[[#This Row],[discounted_price]]&lt;=500, "200-500", "&gt;500"))</f>
        <v>&gt;500</v>
      </c>
      <c r="N1103" s="5">
        <v>4</v>
      </c>
      <c r="O1103" s="8">
        <v>10324</v>
      </c>
      <c r="P1103" s="9" t="str">
        <f>IF(Table1[[#This Row],[rating_count]]&gt;1000, "More than 1000", "Fewer than 1000")</f>
        <v>More than 1000</v>
      </c>
      <c r="Q1103" s="8">
        <f>IFERROR( VALUE(Table1[[#This Row],[rating]]) * VALUE((Table1[[#This Row],[rating_count]]/1000)), 0)</f>
        <v>41.295999999999999</v>
      </c>
      <c r="R1103" s="6">
        <f>IFERROR( VALUE(Table1[[#This Row],[actual_price]]) * VALUE(Table1[[#This Row],[rating_count]]), 0)</f>
        <v>75354876</v>
      </c>
      <c r="S1103" s="5" t="s">
        <v>9357</v>
      </c>
      <c r="T1103" s="5" t="s">
        <v>9358</v>
      </c>
      <c r="U1103" s="5" t="s">
        <v>9359</v>
      </c>
      <c r="V1103" s="5" t="s">
        <v>9360</v>
      </c>
      <c r="W1103" s="5" t="s">
        <v>9361</v>
      </c>
      <c r="X1103" s="5" t="s">
        <v>9362</v>
      </c>
      <c r="Y1103" s="5" t="s">
        <v>9363</v>
      </c>
      <c r="Z1103" s="5" t="s">
        <v>9364</v>
      </c>
    </row>
    <row r="1104" spans="1:26" ht="15.75">
      <c r="A1104" s="5" t="s">
        <v>9365</v>
      </c>
      <c r="B1104" s="5" t="s">
        <v>9366</v>
      </c>
      <c r="C1104" s="5" t="str">
        <f>LEFT(Table1[[#This Row],[product_name]], 27)</f>
        <v>Bajaj DX-2 600W Dry Iron wi</v>
      </c>
      <c r="D1104" s="5" t="s">
        <v>8699</v>
      </c>
      <c r="E1104" s="5" t="str">
        <f>TRIM(LEFT(Table1[[#This Row],[category]], FIND("|", Table1[[#This Row],[category]]) - 1))</f>
        <v>Home&amp;Kitchen</v>
      </c>
      <c r="F1104" s="5" t="str">
        <f>TRIM(MID(Table1[[#This Row],[category]], FIND("|", Table1[[#This Row],[category]]) + 1, FIND("|", Table1[[#This Row],[category]], FIND("|", Table1[[#This Row],[category]]) + 1) - FIND("|", Table1[[#This Row],[category]]) - 1))</f>
        <v>Kitchen&amp;HomeAppliances</v>
      </c>
      <c r="G110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04" s="5">
        <v>499</v>
      </c>
      <c r="I1104" s="6">
        <v>625</v>
      </c>
      <c r="J1104" s="7">
        <v>0.2</v>
      </c>
      <c r="K1104" s="7" t="str">
        <f>IF(Table1[[#This Row],[discount_percentage]]&gt;=50%, "YES", "NO")</f>
        <v>NO</v>
      </c>
      <c r="L1104" s="7" t="str">
        <f>IF(Table1[[#This Row],[discount_percentage]]&lt;20%, "&lt;20%", IF(Table1[[#This Row],[discount_percentage]]&lt;=40%, "20%-40%", IF(Table1[[#This Row],[discount_percentage]]&lt;=60%, "41%-60%", IF(Table1[[#This Row],[discount_percentage]]&lt;=80%, "61%-80%", "&gt;80%"))))</f>
        <v>20%-40%</v>
      </c>
      <c r="M1104" s="7" t="str">
        <f>IF(Table1[[#This Row],[discounted_price]]&lt;200, "&lt;200", IF(Table1[[#This Row],[discounted_price]]&lt;=500, "200-500", "&gt;500"))</f>
        <v>200-500</v>
      </c>
      <c r="N1104" s="5">
        <v>4.2</v>
      </c>
      <c r="O1104" s="8">
        <v>5355</v>
      </c>
      <c r="P1104" s="9" t="str">
        <f>IF(Table1[[#This Row],[rating_count]]&gt;1000, "More than 1000", "Fewer than 1000")</f>
        <v>More than 1000</v>
      </c>
      <c r="Q1104" s="8">
        <f>IFERROR( VALUE(Table1[[#This Row],[rating]]) * VALUE((Table1[[#This Row],[rating_count]]/1000)), 0)</f>
        <v>22.491000000000003</v>
      </c>
      <c r="R1104" s="6">
        <f>IFERROR( VALUE(Table1[[#This Row],[actual_price]]) * VALUE(Table1[[#This Row],[rating_count]]), 0)</f>
        <v>3346875</v>
      </c>
      <c r="S1104" s="5" t="s">
        <v>9367</v>
      </c>
      <c r="T1104" s="5" t="s">
        <v>9368</v>
      </c>
      <c r="U1104" s="5" t="s">
        <v>9369</v>
      </c>
      <c r="V1104" s="5" t="s">
        <v>9370</v>
      </c>
      <c r="W1104" s="5" t="s">
        <v>9371</v>
      </c>
      <c r="X1104" s="5" t="s">
        <v>9372</v>
      </c>
      <c r="Y1104" s="5" t="s">
        <v>9373</v>
      </c>
      <c r="Z1104" s="5" t="s">
        <v>9374</v>
      </c>
    </row>
    <row r="1105" spans="1:26" ht="15.75">
      <c r="A1105" s="5" t="s">
        <v>9375</v>
      </c>
      <c r="B1105" s="5" t="s">
        <v>9376</v>
      </c>
      <c r="C1105" s="5" t="str">
        <f>LEFT(Table1[[#This Row],[product_name]], 27)</f>
        <v>Bajaj Waterproof 1500 Watts</v>
      </c>
      <c r="D1105" s="5" t="s">
        <v>8844</v>
      </c>
      <c r="E1105" s="5" t="str">
        <f>TRIM(LEFT(Table1[[#This Row],[category]], FIND("|", Table1[[#This Row],[category]]) - 1))</f>
        <v>Home&amp;Kitchen</v>
      </c>
      <c r="F1105" s="5" t="str">
        <f>TRIM(MID(Table1[[#This Row],[category]], FIND("|", Table1[[#This Row],[category]]) + 1, FIND("|", Table1[[#This Row],[category]], FIND("|", Table1[[#This Row],[category]]) + 1) - FIND("|", Table1[[#This Row],[category]]) - 1))</f>
        <v>Heating,Cooling&amp;AirQuality</v>
      </c>
      <c r="G1105"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05" s="5">
        <v>653</v>
      </c>
      <c r="I1105" s="6">
        <v>1020</v>
      </c>
      <c r="J1105" s="7">
        <v>0.36</v>
      </c>
      <c r="K1105" s="7" t="str">
        <f>IF(Table1[[#This Row],[discount_percentage]]&gt;=50%, "YES", "NO")</f>
        <v>NO</v>
      </c>
      <c r="L1105" s="7" t="str">
        <f>IF(Table1[[#This Row],[discount_percentage]]&lt;20%, "&lt;20%", IF(Table1[[#This Row],[discount_percentage]]&lt;=40%, "20%-40%", IF(Table1[[#This Row],[discount_percentage]]&lt;=60%, "41%-60%", IF(Table1[[#This Row],[discount_percentage]]&lt;=80%, "61%-80%", "&gt;80%"))))</f>
        <v>20%-40%</v>
      </c>
      <c r="M1105" s="7" t="str">
        <f>IF(Table1[[#This Row],[discounted_price]]&lt;200, "&lt;200", IF(Table1[[#This Row],[discounted_price]]&lt;=500, "200-500", "&gt;500"))</f>
        <v>&gt;500</v>
      </c>
      <c r="N1105" s="5">
        <v>4.0999999999999996</v>
      </c>
      <c r="O1105" s="8">
        <v>3366</v>
      </c>
      <c r="P1105" s="9" t="str">
        <f>IF(Table1[[#This Row],[rating_count]]&gt;1000, "More than 1000", "Fewer than 1000")</f>
        <v>More than 1000</v>
      </c>
      <c r="Q1105" s="8">
        <f>IFERROR( VALUE(Table1[[#This Row],[rating]]) * VALUE((Table1[[#This Row],[rating_count]]/1000)), 0)</f>
        <v>13.800599999999999</v>
      </c>
      <c r="R1105" s="6">
        <f>IFERROR( VALUE(Table1[[#This Row],[actual_price]]) * VALUE(Table1[[#This Row],[rating_count]]), 0)</f>
        <v>3433320</v>
      </c>
      <c r="S1105" s="5" t="s">
        <v>9377</v>
      </c>
      <c r="T1105" s="5" t="s">
        <v>9378</v>
      </c>
      <c r="U1105" s="5" t="s">
        <v>9379</v>
      </c>
      <c r="V1105" s="5" t="s">
        <v>9380</v>
      </c>
      <c r="W1105" s="5" t="s">
        <v>9381</v>
      </c>
      <c r="X1105" s="5" t="s">
        <v>13065</v>
      </c>
      <c r="Y1105" s="5" t="s">
        <v>9382</v>
      </c>
      <c r="Z1105" s="5" t="s">
        <v>9383</v>
      </c>
    </row>
    <row r="1106" spans="1:26" ht="15.75">
      <c r="A1106" s="5" t="s">
        <v>9384</v>
      </c>
      <c r="B1106" s="5" t="s">
        <v>9385</v>
      </c>
      <c r="C1106" s="5" t="str">
        <f>LEFT(Table1[[#This Row],[product_name]], 27)</f>
        <v>AGARO Supreme High Pressure</v>
      </c>
      <c r="D1106" s="5" t="s">
        <v>9386</v>
      </c>
      <c r="E1106" s="5" t="str">
        <f>TRIM(LEFT(Table1[[#This Row],[category]], FIND("|", Table1[[#This Row],[category]]) - 1))</f>
        <v>Home&amp;Kitchen</v>
      </c>
      <c r="F1106" s="5" t="str">
        <f>TRIM(MID(Table1[[#This Row],[category]], FIND("|", Table1[[#This Row],[category]]) + 1, FIND("|", Table1[[#This Row],[category]], FIND("|", Table1[[#This Row],[category]]) + 1) - FIND("|", Table1[[#This Row],[category]]) - 1))</f>
        <v>Kitchen&amp;HomeAppliances</v>
      </c>
      <c r="G1106"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06" s="6">
        <v>4789</v>
      </c>
      <c r="I1106" s="6">
        <v>8990</v>
      </c>
      <c r="J1106" s="7">
        <v>0.47</v>
      </c>
      <c r="K1106" s="7" t="str">
        <f>IF(Table1[[#This Row],[discount_percentage]]&gt;=50%, "YES", "NO")</f>
        <v>NO</v>
      </c>
      <c r="L1106" s="7" t="str">
        <f>IF(Table1[[#This Row],[discount_percentage]]&lt;20%, "&lt;20%", IF(Table1[[#This Row],[discount_percentage]]&lt;=40%, "20%-40%", IF(Table1[[#This Row],[discount_percentage]]&lt;=60%, "41%-60%", IF(Table1[[#This Row],[discount_percentage]]&lt;=80%, "61%-80%", "&gt;80%"))))</f>
        <v>41%-60%</v>
      </c>
      <c r="M1106" s="7" t="str">
        <f>IF(Table1[[#This Row],[discounted_price]]&lt;200, "&lt;200", IF(Table1[[#This Row],[discounted_price]]&lt;=500, "200-500", "&gt;500"))</f>
        <v>&gt;500</v>
      </c>
      <c r="N1106" s="5">
        <v>4.3</v>
      </c>
      <c r="O1106" s="8">
        <v>1017</v>
      </c>
      <c r="P1106" s="9" t="str">
        <f>IF(Table1[[#This Row],[rating_count]]&gt;1000, "More than 1000", "Fewer than 1000")</f>
        <v>More than 1000</v>
      </c>
      <c r="Q1106" s="8">
        <f>IFERROR( VALUE(Table1[[#This Row],[rating]]) * VALUE((Table1[[#This Row],[rating_count]]/1000)), 0)</f>
        <v>4.3730999999999991</v>
      </c>
      <c r="R1106" s="6">
        <f>IFERROR( VALUE(Table1[[#This Row],[actual_price]]) * VALUE(Table1[[#This Row],[rating_count]]), 0)</f>
        <v>9142830</v>
      </c>
      <c r="S1106" s="5" t="s">
        <v>9387</v>
      </c>
      <c r="T1106" s="5" t="s">
        <v>9388</v>
      </c>
      <c r="U1106" s="5" t="s">
        <v>9389</v>
      </c>
      <c r="V1106" s="5" t="s">
        <v>9390</v>
      </c>
      <c r="W1106" s="5" t="s">
        <v>9391</v>
      </c>
      <c r="X1106" s="5" t="s">
        <v>9392</v>
      </c>
      <c r="Y1106" s="5" t="s">
        <v>9393</v>
      </c>
      <c r="Z1106" s="5" t="s">
        <v>9394</v>
      </c>
    </row>
    <row r="1107" spans="1:26" ht="15.75">
      <c r="A1107" s="5" t="s">
        <v>9395</v>
      </c>
      <c r="B1107" s="5" t="s">
        <v>9396</v>
      </c>
      <c r="C1107" s="5" t="str">
        <f>LEFT(Table1[[#This Row],[product_name]], 27)</f>
        <v>Bajaj Deluxe 2000 Watts Hal</v>
      </c>
      <c r="D1107" s="5" t="s">
        <v>9397</v>
      </c>
      <c r="E1107" s="5" t="str">
        <f>TRIM(LEFT(Table1[[#This Row],[category]], FIND("|", Table1[[#This Row],[category]]) - 1))</f>
        <v>Home&amp;Kitchen</v>
      </c>
      <c r="F1107" s="5" t="str">
        <f>TRIM(MID(Table1[[#This Row],[category]], FIND("|", Table1[[#This Row],[category]]) + 1, FIND("|", Table1[[#This Row],[category]], FIND("|", Table1[[#This Row],[category]]) + 1) - FIND("|", Table1[[#This Row],[category]]) - 1))</f>
        <v>Heating,Cooling&amp;AirQuality</v>
      </c>
      <c r="G1107" s="5" t="str">
        <f>TRIM(MID(Table1[[#This Row],[category]], FIND("|", Table1[[#This Row],[category]], FIND("|", Table1[[#This Row],[category]]) + 1) + 1, FIND("|", Table1[[#This Row],[category]], FIND("|", Table1[[#This Row],[category]], FIND("|", Table1[[#This Row],[category]]) + 1) + 1) - FIND("|", Table1[[#This Row],[category]], FIND("|", Table1[[#This Row],[category]]) + 1) - 1))</f>
        <v>RoomHeaters</v>
      </c>
      <c r="H1107" s="6">
        <v>1409</v>
      </c>
      <c r="I1107" s="6">
        <v>1639</v>
      </c>
      <c r="J1107" s="7">
        <v>0.14000000000000001</v>
      </c>
      <c r="K1107" s="7" t="str">
        <f>IF(Table1[[#This Row],[discount_percentage]]&gt;=50%, "YES", "NO")</f>
        <v>NO</v>
      </c>
      <c r="L1107" s="7" t="str">
        <f>IF(Table1[[#This Row],[discount_percentage]]&lt;20%, "&lt;20%", IF(Table1[[#This Row],[discount_percentage]]&lt;=40%, "20%-40%", IF(Table1[[#This Row],[discount_percentage]]&lt;=60%, "41%-60%", IF(Table1[[#This Row],[discount_percentage]]&lt;=80%, "61%-80%", "&gt;80%"))))</f>
        <v>&lt;20%</v>
      </c>
      <c r="M1107" s="7" t="str">
        <f>IF(Table1[[#This Row],[discounted_price]]&lt;200, "&lt;200", IF(Table1[[#This Row],[discounted_price]]&lt;=500, "200-500", "&gt;500"))</f>
        <v>&gt;500</v>
      </c>
      <c r="N1107" s="5">
        <v>3.7</v>
      </c>
      <c r="O1107" s="8">
        <v>787</v>
      </c>
      <c r="P1107" s="9" t="str">
        <f>IF(Table1[[#This Row],[rating_count]]&gt;1000, "More than 1000", "Fewer than 1000")</f>
        <v>Fewer than 1000</v>
      </c>
      <c r="Q1107" s="8">
        <f>IFERROR( VALUE(Table1[[#This Row],[rating]]) * VALUE((Table1[[#This Row],[rating_count]]/1000)), 0)</f>
        <v>2.9119000000000002</v>
      </c>
      <c r="R1107" s="6">
        <f>IFERROR( VALUE(Table1[[#This Row],[actual_price]]) * VALUE(Table1[[#This Row],[rating_count]]), 0)</f>
        <v>1289893</v>
      </c>
      <c r="S1107" s="5" t="s">
        <v>9398</v>
      </c>
      <c r="T1107" s="5" t="s">
        <v>9399</v>
      </c>
      <c r="U1107" s="5" t="s">
        <v>9400</v>
      </c>
      <c r="V1107" s="5" t="s">
        <v>9401</v>
      </c>
      <c r="W1107" s="5" t="s">
        <v>9402</v>
      </c>
      <c r="X1107" s="5" t="s">
        <v>9403</v>
      </c>
      <c r="Y1107" s="5" t="s">
        <v>9404</v>
      </c>
      <c r="Z1107" s="5" t="s">
        <v>9405</v>
      </c>
    </row>
    <row r="1108" spans="1:26" ht="15.75">
      <c r="A1108" s="5" t="s">
        <v>9406</v>
      </c>
      <c r="B1108" s="5" t="s">
        <v>9407</v>
      </c>
      <c r="C1108" s="5" t="str">
        <f>LEFT(Table1[[#This Row],[product_name]], 27)</f>
        <v>Orpat HHB-100E WOB 250-Watt</v>
      </c>
      <c r="D1108" s="5" t="s">
        <v>8688</v>
      </c>
      <c r="E1108" s="5" t="str">
        <f>TRIM(LEFT(Table1[[#This Row],[category]], FIND("|", Table1[[#This Row],[category]]) - 1))</f>
        <v>Home&amp;Kitchen</v>
      </c>
      <c r="F1108" s="5" t="str">
        <f>TRIM(MID(Table1[[#This Row],[category]], FIND("|", Table1[[#This Row],[category]]) + 1, FIND("|", Table1[[#This Row],[category]], FIND("|", Table1[[#This Row],[category]]) + 1) - FIND("|", Table1[[#This Row],[category]]) - 1))</f>
        <v>Kitchen&amp;HomeAppliances</v>
      </c>
      <c r="G110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08" s="5">
        <v>753</v>
      </c>
      <c r="I1108" s="6">
        <v>899</v>
      </c>
      <c r="J1108" s="7">
        <v>0.16</v>
      </c>
      <c r="K1108" s="7" t="str">
        <f>IF(Table1[[#This Row],[discount_percentage]]&gt;=50%, "YES", "NO")</f>
        <v>NO</v>
      </c>
      <c r="L1108" s="7" t="str">
        <f>IF(Table1[[#This Row],[discount_percentage]]&lt;20%, "&lt;20%", IF(Table1[[#This Row],[discount_percentage]]&lt;=40%, "20%-40%", IF(Table1[[#This Row],[discount_percentage]]&lt;=60%, "41%-60%", IF(Table1[[#This Row],[discount_percentage]]&lt;=80%, "61%-80%", "&gt;80%"))))</f>
        <v>&lt;20%</v>
      </c>
      <c r="M1108" s="7" t="str">
        <f>IF(Table1[[#This Row],[discounted_price]]&lt;200, "&lt;200", IF(Table1[[#This Row],[discounted_price]]&lt;=500, "200-500", "&gt;500"))</f>
        <v>&gt;500</v>
      </c>
      <c r="N1108" s="5">
        <v>4.2</v>
      </c>
      <c r="O1108" s="8">
        <v>18462</v>
      </c>
      <c r="P1108" s="9" t="str">
        <f>IF(Table1[[#This Row],[rating_count]]&gt;1000, "More than 1000", "Fewer than 1000")</f>
        <v>More than 1000</v>
      </c>
      <c r="Q1108" s="8">
        <f>IFERROR( VALUE(Table1[[#This Row],[rating]]) * VALUE((Table1[[#This Row],[rating_count]]/1000)), 0)</f>
        <v>77.540400000000005</v>
      </c>
      <c r="R1108" s="6">
        <f>IFERROR( VALUE(Table1[[#This Row],[actual_price]]) * VALUE(Table1[[#This Row],[rating_count]]), 0)</f>
        <v>16597338</v>
      </c>
      <c r="S1108" s="5" t="s">
        <v>9408</v>
      </c>
      <c r="T1108" s="5" t="s">
        <v>9409</v>
      </c>
      <c r="U1108" s="5" t="s">
        <v>9410</v>
      </c>
      <c r="V1108" s="5" t="s">
        <v>9411</v>
      </c>
      <c r="W1108" s="5" t="s">
        <v>9412</v>
      </c>
      <c r="X1108" s="5" t="s">
        <v>9413</v>
      </c>
      <c r="Y1108" s="5" t="s">
        <v>9414</v>
      </c>
      <c r="Z1108" s="5" t="s">
        <v>9415</v>
      </c>
    </row>
    <row r="1109" spans="1:26" ht="15.75">
      <c r="A1109" s="5" t="s">
        <v>9416</v>
      </c>
      <c r="B1109" s="5" t="s">
        <v>9417</v>
      </c>
      <c r="C1109" s="5" t="str">
        <f>LEFT(Table1[[#This Row],[product_name]], 27)</f>
        <v xml:space="preserve">GILTON Egg Boiler Electric </v>
      </c>
      <c r="D1109" s="5" t="s">
        <v>9030</v>
      </c>
      <c r="E1109" s="5" t="str">
        <f>TRIM(LEFT(Table1[[#This Row],[category]], FIND("|", Table1[[#This Row],[category]]) - 1))</f>
        <v>Home&amp;Kitchen</v>
      </c>
      <c r="F1109" s="5" t="str">
        <f>TRIM(MID(Table1[[#This Row],[category]], FIND("|", Table1[[#This Row],[category]]) + 1, FIND("|", Table1[[#This Row],[category]], FIND("|", Table1[[#This Row],[category]]) + 1) - FIND("|", Table1[[#This Row],[category]]) - 1))</f>
        <v>Kitchen&amp;HomeAppliances</v>
      </c>
      <c r="G110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09" s="5">
        <v>353</v>
      </c>
      <c r="I1109" s="6">
        <v>1199</v>
      </c>
      <c r="J1109" s="7">
        <v>0.71</v>
      </c>
      <c r="K1109" s="7" t="str">
        <f>IF(Table1[[#This Row],[discount_percentage]]&gt;=50%, "YES", "NO")</f>
        <v>YES</v>
      </c>
      <c r="L1109" s="7" t="str">
        <f>IF(Table1[[#This Row],[discount_percentage]]&lt;20%, "&lt;20%", IF(Table1[[#This Row],[discount_percentage]]&lt;=40%, "20%-40%", IF(Table1[[#This Row],[discount_percentage]]&lt;=60%, "41%-60%", IF(Table1[[#This Row],[discount_percentage]]&lt;=80%, "61%-80%", "&gt;80%"))))</f>
        <v>61%-80%</v>
      </c>
      <c r="M1109" s="7" t="str">
        <f>IF(Table1[[#This Row],[discounted_price]]&lt;200, "&lt;200", IF(Table1[[#This Row],[discounted_price]]&lt;=500, "200-500", "&gt;500"))</f>
        <v>200-500</v>
      </c>
      <c r="N1109" s="5">
        <v>4.3</v>
      </c>
      <c r="O1109" s="8">
        <v>629</v>
      </c>
      <c r="P1109" s="9" t="str">
        <f>IF(Table1[[#This Row],[rating_count]]&gt;1000, "More than 1000", "Fewer than 1000")</f>
        <v>Fewer than 1000</v>
      </c>
      <c r="Q1109" s="8">
        <f>IFERROR( VALUE(Table1[[#This Row],[rating]]) * VALUE((Table1[[#This Row],[rating_count]]/1000)), 0)</f>
        <v>2.7046999999999999</v>
      </c>
      <c r="R1109" s="6">
        <f>IFERROR( VALUE(Table1[[#This Row],[actual_price]]) * VALUE(Table1[[#This Row],[rating_count]]), 0)</f>
        <v>754171</v>
      </c>
      <c r="S1109" s="5" t="s">
        <v>9418</v>
      </c>
      <c r="T1109" s="5" t="s">
        <v>9419</v>
      </c>
      <c r="U1109" s="5" t="s">
        <v>9420</v>
      </c>
      <c r="V1109" s="5" t="s">
        <v>9421</v>
      </c>
      <c r="W1109" s="5" t="s">
        <v>9422</v>
      </c>
      <c r="X1109" s="5" t="s">
        <v>9423</v>
      </c>
      <c r="Y1109" s="5" t="s">
        <v>9424</v>
      </c>
      <c r="Z1109" s="5" t="s">
        <v>9425</v>
      </c>
    </row>
    <row r="1110" spans="1:26" ht="15.75">
      <c r="A1110" s="5" t="s">
        <v>9426</v>
      </c>
      <c r="B1110" s="5" t="s">
        <v>9427</v>
      </c>
      <c r="C1110" s="5" t="str">
        <f>LEFT(Table1[[#This Row],[product_name]], 27)</f>
        <v>HealthSense Chef-Mate KS 33</v>
      </c>
      <c r="D1110" s="5" t="s">
        <v>8585</v>
      </c>
      <c r="E1110" s="5" t="str">
        <f>TRIM(LEFT(Table1[[#This Row],[category]], FIND("|", Table1[[#This Row],[category]]) - 1))</f>
        <v>Home&amp;Kitchen</v>
      </c>
      <c r="F1110" s="5" t="str">
        <f>TRIM(MID(Table1[[#This Row],[category]], FIND("|", Table1[[#This Row],[category]]) + 1, FIND("|", Table1[[#This Row],[category]], FIND("|", Table1[[#This Row],[category]]) + 1) - FIND("|", Table1[[#This Row],[category]]) - 1))</f>
        <v>Kitchen&amp;HomeAppliances</v>
      </c>
      <c r="G111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0" s="6">
        <v>1099</v>
      </c>
      <c r="I1110" s="6">
        <v>1899</v>
      </c>
      <c r="J1110" s="7">
        <v>0.42</v>
      </c>
      <c r="K1110" s="7" t="str">
        <f>IF(Table1[[#This Row],[discount_percentage]]&gt;=50%, "YES", "NO")</f>
        <v>NO</v>
      </c>
      <c r="L1110" s="7" t="str">
        <f>IF(Table1[[#This Row],[discount_percentage]]&lt;20%, "&lt;20%", IF(Table1[[#This Row],[discount_percentage]]&lt;=40%, "20%-40%", IF(Table1[[#This Row],[discount_percentage]]&lt;=60%, "41%-60%", IF(Table1[[#This Row],[discount_percentage]]&lt;=80%, "61%-80%", "&gt;80%"))))</f>
        <v>41%-60%</v>
      </c>
      <c r="M1110" s="7" t="str">
        <f>IF(Table1[[#This Row],[discounted_price]]&lt;200, "&lt;200", IF(Table1[[#This Row],[discounted_price]]&lt;=500, "200-500", "&gt;500"))</f>
        <v>&gt;500</v>
      </c>
      <c r="N1110" s="5">
        <v>4.3</v>
      </c>
      <c r="O1110" s="8">
        <v>15276</v>
      </c>
      <c r="P1110" s="9" t="str">
        <f>IF(Table1[[#This Row],[rating_count]]&gt;1000, "More than 1000", "Fewer than 1000")</f>
        <v>More than 1000</v>
      </c>
      <c r="Q1110" s="8">
        <f>IFERROR( VALUE(Table1[[#This Row],[rating]]) * VALUE((Table1[[#This Row],[rating_count]]/1000)), 0)</f>
        <v>65.686799999999991</v>
      </c>
      <c r="R1110" s="6">
        <f>IFERROR( VALUE(Table1[[#This Row],[actual_price]]) * VALUE(Table1[[#This Row],[rating_count]]), 0)</f>
        <v>29009124</v>
      </c>
      <c r="S1110" s="5" t="s">
        <v>9428</v>
      </c>
      <c r="T1110" s="5" t="s">
        <v>9429</v>
      </c>
      <c r="U1110" s="5" t="s">
        <v>9430</v>
      </c>
      <c r="V1110" s="5" t="s">
        <v>9431</v>
      </c>
      <c r="W1110" s="5" t="s">
        <v>9432</v>
      </c>
      <c r="X1110" s="5" t="s">
        <v>9433</v>
      </c>
      <c r="Y1110" s="5" t="s">
        <v>9434</v>
      </c>
      <c r="Z1110" s="5" t="s">
        <v>9435</v>
      </c>
    </row>
    <row r="1111" spans="1:26" ht="15.75">
      <c r="A1111" s="5" t="s">
        <v>9436</v>
      </c>
      <c r="B1111" s="5" t="s">
        <v>9437</v>
      </c>
      <c r="C1111" s="5" t="str">
        <f>LEFT(Table1[[#This Row],[product_name]], 27)</f>
        <v>PHILIPS Digital Air Fryer H</v>
      </c>
      <c r="D1111" s="5" t="s">
        <v>8875</v>
      </c>
      <c r="E1111" s="5" t="str">
        <f>TRIM(LEFT(Table1[[#This Row],[category]], FIND("|", Table1[[#This Row],[category]]) - 1))</f>
        <v>Home&amp;Kitchen</v>
      </c>
      <c r="F1111" s="5" t="str">
        <f>TRIM(MID(Table1[[#This Row],[category]], FIND("|", Table1[[#This Row],[category]]) + 1, FIND("|", Table1[[#This Row],[category]], FIND("|", Table1[[#This Row],[category]]) + 1) - FIND("|", Table1[[#This Row],[category]]) - 1))</f>
        <v>Kitchen&amp;HomeAppliances</v>
      </c>
      <c r="G111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1" s="6">
        <v>8799</v>
      </c>
      <c r="I1111" s="6">
        <v>11595</v>
      </c>
      <c r="J1111" s="7">
        <v>0.24</v>
      </c>
      <c r="K1111" s="7" t="str">
        <f>IF(Table1[[#This Row],[discount_percentage]]&gt;=50%, "YES", "NO")</f>
        <v>NO</v>
      </c>
      <c r="L1111" s="7" t="str">
        <f>IF(Table1[[#This Row],[discount_percentage]]&lt;20%, "&lt;20%", IF(Table1[[#This Row],[discount_percentage]]&lt;=40%, "20%-40%", IF(Table1[[#This Row],[discount_percentage]]&lt;=60%, "41%-60%", IF(Table1[[#This Row],[discount_percentage]]&lt;=80%, "61%-80%", "&gt;80%"))))</f>
        <v>20%-40%</v>
      </c>
      <c r="M1111" s="7" t="str">
        <f>IF(Table1[[#This Row],[discounted_price]]&lt;200, "&lt;200", IF(Table1[[#This Row],[discounted_price]]&lt;=500, "200-500", "&gt;500"))</f>
        <v>&gt;500</v>
      </c>
      <c r="N1111" s="5">
        <v>4.4000000000000004</v>
      </c>
      <c r="O1111" s="8">
        <v>2981</v>
      </c>
      <c r="P1111" s="9" t="str">
        <f>IF(Table1[[#This Row],[rating_count]]&gt;1000, "More than 1000", "Fewer than 1000")</f>
        <v>More than 1000</v>
      </c>
      <c r="Q1111" s="8">
        <f>IFERROR( VALUE(Table1[[#This Row],[rating]]) * VALUE((Table1[[#This Row],[rating_count]]/1000)), 0)</f>
        <v>13.116400000000001</v>
      </c>
      <c r="R1111" s="6">
        <f>IFERROR( VALUE(Table1[[#This Row],[actual_price]]) * VALUE(Table1[[#This Row],[rating_count]]), 0)</f>
        <v>34564695</v>
      </c>
      <c r="S1111" s="5" t="s">
        <v>9438</v>
      </c>
      <c r="T1111" s="5" t="s">
        <v>9439</v>
      </c>
      <c r="U1111" s="5" t="s">
        <v>9440</v>
      </c>
      <c r="V1111" s="5" t="s">
        <v>9441</v>
      </c>
      <c r="W1111" s="5" t="s">
        <v>9442</v>
      </c>
      <c r="X1111" s="5" t="s">
        <v>9443</v>
      </c>
      <c r="Y1111" s="5" t="s">
        <v>9444</v>
      </c>
      <c r="Z1111" s="5" t="s">
        <v>9445</v>
      </c>
    </row>
    <row r="1112" spans="1:26" ht="15.75">
      <c r="A1112" s="5" t="s">
        <v>9446</v>
      </c>
      <c r="B1112" s="5" t="s">
        <v>9447</v>
      </c>
      <c r="C1112" s="5" t="str">
        <f>LEFT(Table1[[#This Row],[product_name]], 27)</f>
        <v>Milton Go Electro 2.0 Stain</v>
      </c>
      <c r="D1112" s="5" t="s">
        <v>8541</v>
      </c>
      <c r="E1112" s="5" t="str">
        <f>TRIM(LEFT(Table1[[#This Row],[category]], FIND("|", Table1[[#This Row],[category]]) - 1))</f>
        <v>Home&amp;Kitchen</v>
      </c>
      <c r="F1112" s="5" t="str">
        <f>TRIM(MID(Table1[[#This Row],[category]], FIND("|", Table1[[#This Row],[category]]) + 1, FIND("|", Table1[[#This Row],[category]], FIND("|", Table1[[#This Row],[category]]) + 1) - FIND("|", Table1[[#This Row],[category]]) - 1))</f>
        <v>Kitchen&amp;HomeAppliances</v>
      </c>
      <c r="G111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2" s="6">
        <v>1345</v>
      </c>
      <c r="I1112" s="6">
        <v>1750</v>
      </c>
      <c r="J1112" s="7">
        <v>0.23</v>
      </c>
      <c r="K1112" s="7" t="str">
        <f>IF(Table1[[#This Row],[discount_percentage]]&gt;=50%, "YES", "NO")</f>
        <v>NO</v>
      </c>
      <c r="L1112" s="7" t="str">
        <f>IF(Table1[[#This Row],[discount_percentage]]&lt;20%, "&lt;20%", IF(Table1[[#This Row],[discount_percentage]]&lt;=40%, "20%-40%", IF(Table1[[#This Row],[discount_percentage]]&lt;=60%, "41%-60%", IF(Table1[[#This Row],[discount_percentage]]&lt;=80%, "61%-80%", "&gt;80%"))))</f>
        <v>20%-40%</v>
      </c>
      <c r="M1112" s="7" t="str">
        <f>IF(Table1[[#This Row],[discounted_price]]&lt;200, "&lt;200", IF(Table1[[#This Row],[discounted_price]]&lt;=500, "200-500", "&gt;500"))</f>
        <v>&gt;500</v>
      </c>
      <c r="N1112" s="5">
        <v>3.8</v>
      </c>
      <c r="O1112" s="8">
        <v>2466</v>
      </c>
      <c r="P1112" s="9" t="str">
        <f>IF(Table1[[#This Row],[rating_count]]&gt;1000, "More than 1000", "Fewer than 1000")</f>
        <v>More than 1000</v>
      </c>
      <c r="Q1112" s="8">
        <f>IFERROR( VALUE(Table1[[#This Row],[rating]]) * VALUE((Table1[[#This Row],[rating_count]]/1000)), 0)</f>
        <v>9.3708000000000009</v>
      </c>
      <c r="R1112" s="6">
        <f>IFERROR( VALUE(Table1[[#This Row],[actual_price]]) * VALUE(Table1[[#This Row],[rating_count]]), 0)</f>
        <v>4315500</v>
      </c>
      <c r="S1112" s="5" t="s">
        <v>9448</v>
      </c>
      <c r="T1112" s="5" t="s">
        <v>9449</v>
      </c>
      <c r="U1112" s="5" t="s">
        <v>9450</v>
      </c>
      <c r="V1112" s="5" t="s">
        <v>9451</v>
      </c>
      <c r="W1112" s="5" t="s">
        <v>9452</v>
      </c>
      <c r="X1112" s="5" t="s">
        <v>9453</v>
      </c>
      <c r="Y1112" s="5" t="s">
        <v>9454</v>
      </c>
      <c r="Z1112" s="5" t="s">
        <v>9455</v>
      </c>
    </row>
    <row r="1113" spans="1:26" ht="15.75">
      <c r="A1113" s="5" t="s">
        <v>9456</v>
      </c>
      <c r="B1113" s="5" t="s">
        <v>9457</v>
      </c>
      <c r="C1113" s="5" t="str">
        <f>LEFT(Table1[[#This Row],[product_name]], 27)</f>
        <v>Philips Daily Collection HD</v>
      </c>
      <c r="D1113" s="5" t="s">
        <v>9458</v>
      </c>
      <c r="E1113" s="5" t="str">
        <f>TRIM(LEFT(Table1[[#This Row],[category]], FIND("|", Table1[[#This Row],[category]]) - 1))</f>
        <v>Home&amp;Kitchen</v>
      </c>
      <c r="F1113" s="5" t="str">
        <f>TRIM(MID(Table1[[#This Row],[category]], FIND("|", Table1[[#This Row],[category]]) + 1, FIND("|", Table1[[#This Row],[category]], FIND("|", Table1[[#This Row],[category]]) + 1) - FIND("|", Table1[[#This Row],[category]]) - 1))</f>
        <v>Kitchen&amp;HomeAppliances</v>
      </c>
      <c r="G111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3" s="6">
        <v>2095</v>
      </c>
      <c r="I1113" s="6">
        <v>2095</v>
      </c>
      <c r="J1113" s="7">
        <v>0</v>
      </c>
      <c r="K1113" s="7" t="str">
        <f>IF(Table1[[#This Row],[discount_percentage]]&gt;=50%, "YES", "NO")</f>
        <v>NO</v>
      </c>
      <c r="L1113" s="7" t="str">
        <f>IF(Table1[[#This Row],[discount_percentage]]&lt;20%, "&lt;20%", IF(Table1[[#This Row],[discount_percentage]]&lt;=40%, "20%-40%", IF(Table1[[#This Row],[discount_percentage]]&lt;=60%, "41%-60%", IF(Table1[[#This Row],[discount_percentage]]&lt;=80%, "61%-80%", "&gt;80%"))))</f>
        <v>&lt;20%</v>
      </c>
      <c r="M1113" s="7" t="str">
        <f>IF(Table1[[#This Row],[discounted_price]]&lt;200, "&lt;200", IF(Table1[[#This Row],[discounted_price]]&lt;=500, "200-500", "&gt;500"))</f>
        <v>&gt;500</v>
      </c>
      <c r="N1113" s="5">
        <v>4.5</v>
      </c>
      <c r="O1113" s="8">
        <v>7949</v>
      </c>
      <c r="P1113" s="9" t="str">
        <f>IF(Table1[[#This Row],[rating_count]]&gt;1000, "More than 1000", "Fewer than 1000")</f>
        <v>More than 1000</v>
      </c>
      <c r="Q1113" s="8">
        <f>IFERROR( VALUE(Table1[[#This Row],[rating]]) * VALUE((Table1[[#This Row],[rating_count]]/1000)), 0)</f>
        <v>35.770499999999998</v>
      </c>
      <c r="R1113" s="6">
        <f>IFERROR( VALUE(Table1[[#This Row],[actual_price]]) * VALUE(Table1[[#This Row],[rating_count]]), 0)</f>
        <v>16653155</v>
      </c>
      <c r="S1113" s="5" t="s">
        <v>9459</v>
      </c>
      <c r="T1113" s="5" t="s">
        <v>9460</v>
      </c>
      <c r="U1113" s="5" t="s">
        <v>9461</v>
      </c>
      <c r="V1113" s="5" t="s">
        <v>9462</v>
      </c>
      <c r="W1113" s="5" t="s">
        <v>9463</v>
      </c>
      <c r="X1113" s="5" t="s">
        <v>9464</v>
      </c>
      <c r="Y1113" s="5" t="s">
        <v>9465</v>
      </c>
      <c r="Z1113" s="5" t="s">
        <v>9466</v>
      </c>
    </row>
    <row r="1114" spans="1:26" ht="15.75">
      <c r="A1114" s="5" t="s">
        <v>9467</v>
      </c>
      <c r="B1114" s="5" t="s">
        <v>9468</v>
      </c>
      <c r="C1114" s="5" t="str">
        <f>LEFT(Table1[[#This Row],[product_name]], 27)</f>
        <v>Crompton Insta Comfy 800 Wa</v>
      </c>
      <c r="D1114" s="5" t="s">
        <v>8552</v>
      </c>
      <c r="E1114" s="5" t="str">
        <f>TRIM(LEFT(Table1[[#This Row],[category]], FIND("|", Table1[[#This Row],[category]]) - 1))</f>
        <v>Home&amp;Kitchen</v>
      </c>
      <c r="F1114" s="5" t="str">
        <f>TRIM(MID(Table1[[#This Row],[category]], FIND("|", Table1[[#This Row],[category]]) + 1, FIND("|", Table1[[#This Row],[category]], FIND("|", Table1[[#This Row],[category]]) + 1) - FIND("|", Table1[[#This Row],[category]]) - 1))</f>
        <v>Heating,Cooling&amp;AirQuality</v>
      </c>
      <c r="G1114" s="5" t="str">
        <f>TRIM(MID(Table1[[#This Row],[category]], FIND("|", Table1[[#This Row],[category]], FIND("|", Table1[[#This Row],[category]]) + 1) + 1, FIND("|", Table1[[#This Row],[category]], FIND("|", Table1[[#This Row],[category]], FIND("|", Table1[[#This Row],[category]]) + 1) + 1) - FIND("|", Table1[[#This Row],[category]], FIND("|", Table1[[#This Row],[category]]) + 1) - 1))</f>
        <v>RoomHeaters</v>
      </c>
      <c r="H1114" s="6">
        <v>1498</v>
      </c>
      <c r="I1114" s="6">
        <v>2300</v>
      </c>
      <c r="J1114" s="7">
        <v>0.35</v>
      </c>
      <c r="K1114" s="7" t="str">
        <f>IF(Table1[[#This Row],[discount_percentage]]&gt;=50%, "YES", "NO")</f>
        <v>NO</v>
      </c>
      <c r="L1114" s="7" t="str">
        <f>IF(Table1[[#This Row],[discount_percentage]]&lt;20%, "&lt;20%", IF(Table1[[#This Row],[discount_percentage]]&lt;=40%, "20%-40%", IF(Table1[[#This Row],[discount_percentage]]&lt;=60%, "41%-60%", IF(Table1[[#This Row],[discount_percentage]]&lt;=80%, "61%-80%", "&gt;80%"))))</f>
        <v>20%-40%</v>
      </c>
      <c r="M1114" s="7" t="str">
        <f>IF(Table1[[#This Row],[discounted_price]]&lt;200, "&lt;200", IF(Table1[[#This Row],[discounted_price]]&lt;=500, "200-500", "&gt;500"))</f>
        <v>&gt;500</v>
      </c>
      <c r="N1114" s="5">
        <v>3.8</v>
      </c>
      <c r="O1114" s="8">
        <v>95</v>
      </c>
      <c r="P1114" s="9" t="str">
        <f>IF(Table1[[#This Row],[rating_count]]&gt;1000, "More than 1000", "Fewer than 1000")</f>
        <v>Fewer than 1000</v>
      </c>
      <c r="Q1114" s="8">
        <f>IFERROR( VALUE(Table1[[#This Row],[rating]]) * VALUE((Table1[[#This Row],[rating_count]]/1000)), 0)</f>
        <v>0.36099999999999999</v>
      </c>
      <c r="R1114" s="6">
        <f>IFERROR( VALUE(Table1[[#This Row],[actual_price]]) * VALUE(Table1[[#This Row],[rating_count]]), 0)</f>
        <v>218500</v>
      </c>
      <c r="S1114" s="5" t="s">
        <v>9469</v>
      </c>
      <c r="T1114" s="5" t="s">
        <v>9470</v>
      </c>
      <c r="U1114" s="5" t="s">
        <v>9471</v>
      </c>
      <c r="V1114" s="5" t="s">
        <v>9472</v>
      </c>
      <c r="W1114" s="5" t="s">
        <v>9473</v>
      </c>
      <c r="X1114" s="5" t="s">
        <v>9474</v>
      </c>
      <c r="Y1114" s="5" t="s">
        <v>9475</v>
      </c>
      <c r="Z1114" s="5" t="s">
        <v>9476</v>
      </c>
    </row>
    <row r="1115" spans="1:26" ht="15.75">
      <c r="A1115" s="5" t="s">
        <v>9477</v>
      </c>
      <c r="B1115" s="5" t="s">
        <v>9478</v>
      </c>
      <c r="C1115" s="5" t="str">
        <f>LEFT(Table1[[#This Row],[product_name]], 27)</f>
        <v>USHA Heat Convector 812 T 2</v>
      </c>
      <c r="D1115" s="5" t="s">
        <v>9479</v>
      </c>
      <c r="E1115" s="5" t="str">
        <f>TRIM(LEFT(Table1[[#This Row],[category]], FIND("|", Table1[[#This Row],[category]]) - 1))</f>
        <v>Home&amp;Kitchen</v>
      </c>
      <c r="F1115" s="5" t="str">
        <f>TRIM(MID(Table1[[#This Row],[category]], FIND("|", Table1[[#This Row],[category]]) + 1, FIND("|", Table1[[#This Row],[category]], FIND("|", Table1[[#This Row],[category]]) + 1) - FIND("|", Table1[[#This Row],[category]]) - 1))</f>
        <v>Heating,Cooling&amp;AirQuality</v>
      </c>
      <c r="G1115" s="5" t="str">
        <f>TRIM(MID(Table1[[#This Row],[category]], FIND("|", Table1[[#This Row],[category]], FIND("|", Table1[[#This Row],[category]]) + 1) + 1, FIND("|", Table1[[#This Row],[category]], FIND("|", Table1[[#This Row],[category]], FIND("|", Table1[[#This Row],[category]]) + 1) + 1) - FIND("|", Table1[[#This Row],[category]], FIND("|", Table1[[#This Row],[category]]) + 1) - 1))</f>
        <v>RoomHeaters</v>
      </c>
      <c r="H1115" s="6">
        <v>2199</v>
      </c>
      <c r="I1115" s="6">
        <v>2990</v>
      </c>
      <c r="J1115" s="7">
        <v>0.26</v>
      </c>
      <c r="K1115" s="7" t="str">
        <f>IF(Table1[[#This Row],[discount_percentage]]&gt;=50%, "YES", "NO")</f>
        <v>NO</v>
      </c>
      <c r="L1115" s="7" t="str">
        <f>IF(Table1[[#This Row],[discount_percentage]]&lt;20%, "&lt;20%", IF(Table1[[#This Row],[discount_percentage]]&lt;=40%, "20%-40%", IF(Table1[[#This Row],[discount_percentage]]&lt;=60%, "41%-60%", IF(Table1[[#This Row],[discount_percentage]]&lt;=80%, "61%-80%", "&gt;80%"))))</f>
        <v>20%-40%</v>
      </c>
      <c r="M1115" s="7" t="str">
        <f>IF(Table1[[#This Row],[discounted_price]]&lt;200, "&lt;200", IF(Table1[[#This Row],[discounted_price]]&lt;=500, "200-500", "&gt;500"))</f>
        <v>&gt;500</v>
      </c>
      <c r="N1115" s="5">
        <v>3.8</v>
      </c>
      <c r="O1115" s="8">
        <v>1558</v>
      </c>
      <c r="P1115" s="9" t="str">
        <f>IF(Table1[[#This Row],[rating_count]]&gt;1000, "More than 1000", "Fewer than 1000")</f>
        <v>More than 1000</v>
      </c>
      <c r="Q1115" s="8">
        <f>IFERROR( VALUE(Table1[[#This Row],[rating]]) * VALUE((Table1[[#This Row],[rating_count]]/1000)), 0)</f>
        <v>5.9203999999999999</v>
      </c>
      <c r="R1115" s="6">
        <f>IFERROR( VALUE(Table1[[#This Row],[actual_price]]) * VALUE(Table1[[#This Row],[rating_count]]), 0)</f>
        <v>4658420</v>
      </c>
      <c r="S1115" s="5" t="s">
        <v>9480</v>
      </c>
      <c r="T1115" s="5" t="s">
        <v>9481</v>
      </c>
      <c r="U1115" s="5" t="s">
        <v>9482</v>
      </c>
      <c r="V1115" s="5" t="s">
        <v>9483</v>
      </c>
      <c r="W1115" s="5" t="s">
        <v>9484</v>
      </c>
      <c r="X1115" s="5" t="s">
        <v>9485</v>
      </c>
      <c r="Y1115" s="5" t="s">
        <v>9486</v>
      </c>
      <c r="Z1115" s="5" t="s">
        <v>9487</v>
      </c>
    </row>
    <row r="1116" spans="1:26" ht="15.75">
      <c r="A1116" s="5" t="s">
        <v>9488</v>
      </c>
      <c r="B1116" s="5" t="s">
        <v>9489</v>
      </c>
      <c r="C1116" s="5" t="str">
        <f>LEFT(Table1[[#This Row],[product_name]], 27)</f>
        <v>Philips HL7756/00 Mixer Gri</v>
      </c>
      <c r="D1116" s="5" t="s">
        <v>8710</v>
      </c>
      <c r="E1116" s="5" t="str">
        <f>TRIM(LEFT(Table1[[#This Row],[category]], FIND("|", Table1[[#This Row],[category]]) - 1))</f>
        <v>Home&amp;Kitchen</v>
      </c>
      <c r="F1116" s="5" t="str">
        <f>TRIM(MID(Table1[[#This Row],[category]], FIND("|", Table1[[#This Row],[category]]) + 1, FIND("|", Table1[[#This Row],[category]], FIND("|", Table1[[#This Row],[category]]) + 1) - FIND("|", Table1[[#This Row],[category]]) - 1))</f>
        <v>Kitchen&amp;HomeAppliances</v>
      </c>
      <c r="G111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6" s="6">
        <v>3699</v>
      </c>
      <c r="I1116" s="6">
        <v>4295</v>
      </c>
      <c r="J1116" s="7">
        <v>0.14000000000000001</v>
      </c>
      <c r="K1116" s="7" t="str">
        <f>IF(Table1[[#This Row],[discount_percentage]]&gt;=50%, "YES", "NO")</f>
        <v>NO</v>
      </c>
      <c r="L1116" s="7" t="str">
        <f>IF(Table1[[#This Row],[discount_percentage]]&lt;20%, "&lt;20%", IF(Table1[[#This Row],[discount_percentage]]&lt;=40%, "20%-40%", IF(Table1[[#This Row],[discount_percentage]]&lt;=60%, "41%-60%", IF(Table1[[#This Row],[discount_percentage]]&lt;=80%, "61%-80%", "&gt;80%"))))</f>
        <v>&lt;20%</v>
      </c>
      <c r="M1116" s="7" t="str">
        <f>IF(Table1[[#This Row],[discounted_price]]&lt;200, "&lt;200", IF(Table1[[#This Row],[discounted_price]]&lt;=500, "200-500", "&gt;500"))</f>
        <v>&gt;500</v>
      </c>
      <c r="N1116" s="5">
        <v>4.0999999999999996</v>
      </c>
      <c r="O1116" s="8">
        <v>26543</v>
      </c>
      <c r="P1116" s="9" t="str">
        <f>IF(Table1[[#This Row],[rating_count]]&gt;1000, "More than 1000", "Fewer than 1000")</f>
        <v>More than 1000</v>
      </c>
      <c r="Q1116" s="8">
        <f>IFERROR( VALUE(Table1[[#This Row],[rating]]) * VALUE((Table1[[#This Row],[rating_count]]/1000)), 0)</f>
        <v>108.82629999999999</v>
      </c>
      <c r="R1116" s="6">
        <f>IFERROR( VALUE(Table1[[#This Row],[actual_price]]) * VALUE(Table1[[#This Row],[rating_count]]), 0)</f>
        <v>114002185</v>
      </c>
      <c r="S1116" s="5" t="s">
        <v>9490</v>
      </c>
      <c r="T1116" s="5" t="s">
        <v>9491</v>
      </c>
      <c r="U1116" s="5" t="s">
        <v>9492</v>
      </c>
      <c r="V1116" s="5" t="s">
        <v>9493</v>
      </c>
      <c r="W1116" s="5" t="s">
        <v>9494</v>
      </c>
      <c r="X1116" s="5" t="s">
        <v>9495</v>
      </c>
      <c r="Y1116" s="5" t="s">
        <v>9496</v>
      </c>
      <c r="Z1116" s="5" t="s">
        <v>9497</v>
      </c>
    </row>
    <row r="1117" spans="1:26" ht="15.75">
      <c r="A1117" s="5" t="s">
        <v>9498</v>
      </c>
      <c r="B1117" s="5" t="s">
        <v>9499</v>
      </c>
      <c r="C1117" s="5" t="str">
        <f>LEFT(Table1[[#This Row],[product_name]], 27)</f>
        <v>Kuber Industries Waterproof</v>
      </c>
      <c r="D1117" s="5" t="s">
        <v>8886</v>
      </c>
      <c r="E1117" s="5" t="str">
        <f>TRIM(LEFT(Table1[[#This Row],[category]], FIND("|", Table1[[#This Row],[category]]) - 1))</f>
        <v>Home&amp;Kitchen</v>
      </c>
      <c r="F1117" s="5" t="str">
        <f>TRIM(MID(Table1[[#This Row],[category]], FIND("|", Table1[[#This Row],[category]]) + 1, FIND("|", Table1[[#This Row],[category]], FIND("|", Table1[[#This Row],[category]]) + 1) - FIND("|", Table1[[#This Row],[category]]) - 1))</f>
        <v>HomeStorage&amp;Organization</v>
      </c>
      <c r="G1117"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117" s="5">
        <v>177</v>
      </c>
      <c r="I1117" s="6">
        <v>199</v>
      </c>
      <c r="J1117" s="7">
        <v>0.11</v>
      </c>
      <c r="K1117" s="7" t="str">
        <f>IF(Table1[[#This Row],[discount_percentage]]&gt;=50%, "YES", "NO")</f>
        <v>NO</v>
      </c>
      <c r="L1117" s="7" t="str">
        <f>IF(Table1[[#This Row],[discount_percentage]]&lt;20%, "&lt;20%", IF(Table1[[#This Row],[discount_percentage]]&lt;=40%, "20%-40%", IF(Table1[[#This Row],[discount_percentage]]&lt;=60%, "41%-60%", IF(Table1[[#This Row],[discount_percentage]]&lt;=80%, "61%-80%", "&gt;80%"))))</f>
        <v>&lt;20%</v>
      </c>
      <c r="M1117" s="7" t="str">
        <f>IF(Table1[[#This Row],[discounted_price]]&lt;200, "&lt;200", IF(Table1[[#This Row],[discounted_price]]&lt;=500, "200-500", "&gt;500"))</f>
        <v>&lt;200</v>
      </c>
      <c r="N1117" s="5">
        <v>4.0999999999999996</v>
      </c>
      <c r="O1117" s="8">
        <v>3688</v>
      </c>
      <c r="P1117" s="9" t="str">
        <f>IF(Table1[[#This Row],[rating_count]]&gt;1000, "More than 1000", "Fewer than 1000")</f>
        <v>More than 1000</v>
      </c>
      <c r="Q1117" s="8">
        <f>IFERROR( VALUE(Table1[[#This Row],[rating]]) * VALUE((Table1[[#This Row],[rating_count]]/1000)), 0)</f>
        <v>15.120799999999999</v>
      </c>
      <c r="R1117" s="6">
        <f>IFERROR( VALUE(Table1[[#This Row],[actual_price]]) * VALUE(Table1[[#This Row],[rating_count]]), 0)</f>
        <v>733912</v>
      </c>
      <c r="S1117" s="5" t="s">
        <v>9500</v>
      </c>
      <c r="T1117" s="5" t="s">
        <v>9501</v>
      </c>
      <c r="U1117" s="5" t="s">
        <v>9502</v>
      </c>
      <c r="V1117" s="5" t="s">
        <v>9503</v>
      </c>
      <c r="W1117" s="5" t="s">
        <v>9504</v>
      </c>
      <c r="X1117" s="5" t="s">
        <v>9505</v>
      </c>
      <c r="Y1117" s="5" t="s">
        <v>9506</v>
      </c>
      <c r="Z1117" s="5" t="s">
        <v>9507</v>
      </c>
    </row>
    <row r="1118" spans="1:26" ht="15.75">
      <c r="A1118" s="5" t="s">
        <v>9508</v>
      </c>
      <c r="B1118" s="5" t="s">
        <v>9509</v>
      </c>
      <c r="C1118" s="5" t="str">
        <f>LEFT(Table1[[#This Row],[product_name]], 27)</f>
        <v>Lifelong LLMG93 500 Watt Du</v>
      </c>
      <c r="D1118" s="5" t="s">
        <v>8710</v>
      </c>
      <c r="E1118" s="5" t="str">
        <f>TRIM(LEFT(Table1[[#This Row],[category]], FIND("|", Table1[[#This Row],[category]]) - 1))</f>
        <v>Home&amp;Kitchen</v>
      </c>
      <c r="F1118" s="5" t="str">
        <f>TRIM(MID(Table1[[#This Row],[category]], FIND("|", Table1[[#This Row],[category]]) + 1, FIND("|", Table1[[#This Row],[category]], FIND("|", Table1[[#This Row],[category]]) + 1) - FIND("|", Table1[[#This Row],[category]]) - 1))</f>
        <v>Kitchen&amp;HomeAppliances</v>
      </c>
      <c r="G111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8" s="6">
        <v>1149</v>
      </c>
      <c r="I1118" s="6">
        <v>2499</v>
      </c>
      <c r="J1118" s="7">
        <v>0.54</v>
      </c>
      <c r="K1118" s="7" t="str">
        <f>IF(Table1[[#This Row],[discount_percentage]]&gt;=50%, "YES", "NO")</f>
        <v>YES</v>
      </c>
      <c r="L1118" s="7" t="str">
        <f>IF(Table1[[#This Row],[discount_percentage]]&lt;20%, "&lt;20%", IF(Table1[[#This Row],[discount_percentage]]&lt;=40%, "20%-40%", IF(Table1[[#This Row],[discount_percentage]]&lt;=60%, "41%-60%", IF(Table1[[#This Row],[discount_percentage]]&lt;=80%, "61%-80%", "&gt;80%"))))</f>
        <v>41%-60%</v>
      </c>
      <c r="M1118" s="7" t="str">
        <f>IF(Table1[[#This Row],[discounted_price]]&lt;200, "&lt;200", IF(Table1[[#This Row],[discounted_price]]&lt;=500, "200-500", "&gt;500"))</f>
        <v>&gt;500</v>
      </c>
      <c r="N1118" s="5">
        <v>3.8</v>
      </c>
      <c r="O1118" s="8">
        <v>4383</v>
      </c>
      <c r="P1118" s="9" t="str">
        <f>IF(Table1[[#This Row],[rating_count]]&gt;1000, "More than 1000", "Fewer than 1000")</f>
        <v>More than 1000</v>
      </c>
      <c r="Q1118" s="8">
        <f>IFERROR( VALUE(Table1[[#This Row],[rating]]) * VALUE((Table1[[#This Row],[rating_count]]/1000)), 0)</f>
        <v>16.6554</v>
      </c>
      <c r="R1118" s="6">
        <f>IFERROR( VALUE(Table1[[#This Row],[actual_price]]) * VALUE(Table1[[#This Row],[rating_count]]), 0)</f>
        <v>10953117</v>
      </c>
      <c r="S1118" s="5" t="s">
        <v>9510</v>
      </c>
      <c r="T1118" s="5" t="s">
        <v>9511</v>
      </c>
      <c r="U1118" s="5" t="s">
        <v>9512</v>
      </c>
      <c r="V1118" s="5" t="s">
        <v>9513</v>
      </c>
      <c r="W1118" s="5" t="s">
        <v>9514</v>
      </c>
      <c r="X1118" s="5" t="s">
        <v>9515</v>
      </c>
      <c r="Y1118" s="5" t="s">
        <v>9516</v>
      </c>
      <c r="Z1118" s="5" t="s">
        <v>9517</v>
      </c>
    </row>
    <row r="1119" spans="1:26" ht="15.75">
      <c r="A1119" s="5" t="s">
        <v>9518</v>
      </c>
      <c r="B1119" s="5" t="s">
        <v>9519</v>
      </c>
      <c r="C1119" s="5" t="str">
        <f>LEFT(Table1[[#This Row],[product_name]], 27)</f>
        <v>IKEA Frother for Milk</v>
      </c>
      <c r="D1119" s="5" t="s">
        <v>9520</v>
      </c>
      <c r="E1119" s="5" t="str">
        <f>TRIM(LEFT(Table1[[#This Row],[category]], FIND("|", Table1[[#This Row],[category]]) - 1))</f>
        <v>Home&amp;Kitchen</v>
      </c>
      <c r="F1119" s="5" t="str">
        <f>TRIM(MID(Table1[[#This Row],[category]], FIND("|", Table1[[#This Row],[category]]) + 1, FIND("|", Table1[[#This Row],[category]], FIND("|", Table1[[#This Row],[category]]) + 1) - FIND("|", Table1[[#This Row],[category]]) - 1))</f>
        <v>Kitchen&amp;HomeAppliances</v>
      </c>
      <c r="G1119"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119" s="5">
        <v>244</v>
      </c>
      <c r="I1119" s="6">
        <v>499</v>
      </c>
      <c r="J1119" s="7">
        <v>0.51</v>
      </c>
      <c r="K1119" s="7" t="str">
        <f>IF(Table1[[#This Row],[discount_percentage]]&gt;=50%, "YES", "NO")</f>
        <v>YES</v>
      </c>
      <c r="L1119" s="7" t="str">
        <f>IF(Table1[[#This Row],[discount_percentage]]&lt;20%, "&lt;20%", IF(Table1[[#This Row],[discount_percentage]]&lt;=40%, "20%-40%", IF(Table1[[#This Row],[discount_percentage]]&lt;=60%, "41%-60%", IF(Table1[[#This Row],[discount_percentage]]&lt;=80%, "61%-80%", "&gt;80%"))))</f>
        <v>41%-60%</v>
      </c>
      <c r="M1119" s="7" t="str">
        <f>IF(Table1[[#This Row],[discounted_price]]&lt;200, "&lt;200", IF(Table1[[#This Row],[discounted_price]]&lt;=500, "200-500", "&gt;500"))</f>
        <v>200-500</v>
      </c>
      <c r="N1119" s="5">
        <v>3.3</v>
      </c>
      <c r="O1119" s="8">
        <v>478</v>
      </c>
      <c r="P1119" s="9" t="str">
        <f>IF(Table1[[#This Row],[rating_count]]&gt;1000, "More than 1000", "Fewer than 1000")</f>
        <v>Fewer than 1000</v>
      </c>
      <c r="Q1119" s="8">
        <f>IFERROR( VALUE(Table1[[#This Row],[rating]]) * VALUE((Table1[[#This Row],[rating_count]]/1000)), 0)</f>
        <v>1.5773999999999999</v>
      </c>
      <c r="R1119" s="6">
        <f>IFERROR( VALUE(Table1[[#This Row],[actual_price]]) * VALUE(Table1[[#This Row],[rating_count]]), 0)</f>
        <v>238522</v>
      </c>
      <c r="S1119" s="5" t="s">
        <v>9521</v>
      </c>
      <c r="T1119" s="5" t="s">
        <v>9522</v>
      </c>
      <c r="U1119" s="5" t="s">
        <v>9523</v>
      </c>
      <c r="V1119" s="5" t="s">
        <v>9524</v>
      </c>
      <c r="W1119" s="5" t="s">
        <v>9525</v>
      </c>
      <c r="X1119" s="5" t="s">
        <v>9526</v>
      </c>
      <c r="Y1119" s="5" t="s">
        <v>9527</v>
      </c>
      <c r="Z1119" s="5" t="s">
        <v>9528</v>
      </c>
    </row>
    <row r="1120" spans="1:26" ht="15.75">
      <c r="A1120" s="5" t="s">
        <v>9529</v>
      </c>
      <c r="B1120" s="5" t="s">
        <v>9530</v>
      </c>
      <c r="C1120" s="5" t="str">
        <f>LEFT(Table1[[#This Row],[product_name]], 27)</f>
        <v>Crompton Insta Comfort Heat</v>
      </c>
      <c r="D1120" s="5" t="s">
        <v>8552</v>
      </c>
      <c r="E1120" s="5" t="str">
        <f>TRIM(LEFT(Table1[[#This Row],[category]], FIND("|", Table1[[#This Row],[category]]) - 1))</f>
        <v>Home&amp;Kitchen</v>
      </c>
      <c r="F1120" s="5" t="str">
        <f>TRIM(MID(Table1[[#This Row],[category]], FIND("|", Table1[[#This Row],[category]]) + 1, FIND("|", Table1[[#This Row],[category]], FIND("|", Table1[[#This Row],[category]]) + 1) - FIND("|", Table1[[#This Row],[category]]) - 1))</f>
        <v>Heating,Cooling&amp;AirQuality</v>
      </c>
      <c r="G1120" s="5" t="str">
        <f>TRIM(MID(Table1[[#This Row],[category]], FIND("|", Table1[[#This Row],[category]], FIND("|", Table1[[#This Row],[category]]) + 1) + 1, FIND("|", Table1[[#This Row],[category]], FIND("|", Table1[[#This Row],[category]], FIND("|", Table1[[#This Row],[category]]) + 1) + 1) - FIND("|", Table1[[#This Row],[category]], FIND("|", Table1[[#This Row],[category]]) + 1) - 1))</f>
        <v>RoomHeaters</v>
      </c>
      <c r="H1120" s="6">
        <v>1959</v>
      </c>
      <c r="I1120" s="6">
        <v>2400</v>
      </c>
      <c r="J1120" s="7">
        <v>0.18</v>
      </c>
      <c r="K1120" s="7" t="str">
        <f>IF(Table1[[#This Row],[discount_percentage]]&gt;=50%, "YES", "NO")</f>
        <v>NO</v>
      </c>
      <c r="L1120" s="7" t="str">
        <f>IF(Table1[[#This Row],[discount_percentage]]&lt;20%, "&lt;20%", IF(Table1[[#This Row],[discount_percentage]]&lt;=40%, "20%-40%", IF(Table1[[#This Row],[discount_percentage]]&lt;=60%, "41%-60%", IF(Table1[[#This Row],[discount_percentage]]&lt;=80%, "61%-80%", "&gt;80%"))))</f>
        <v>&lt;20%</v>
      </c>
      <c r="M1120" s="7" t="str">
        <f>IF(Table1[[#This Row],[discounted_price]]&lt;200, "&lt;200", IF(Table1[[#This Row],[discounted_price]]&lt;=500, "200-500", "&gt;500"))</f>
        <v>&gt;500</v>
      </c>
      <c r="N1120" s="5">
        <v>4</v>
      </c>
      <c r="O1120" s="8">
        <v>237</v>
      </c>
      <c r="P1120" s="9" t="str">
        <f>IF(Table1[[#This Row],[rating_count]]&gt;1000, "More than 1000", "Fewer than 1000")</f>
        <v>Fewer than 1000</v>
      </c>
      <c r="Q1120" s="8">
        <f>IFERROR( VALUE(Table1[[#This Row],[rating]]) * VALUE((Table1[[#This Row],[rating_count]]/1000)), 0)</f>
        <v>0.94799999999999995</v>
      </c>
      <c r="R1120" s="6">
        <f>IFERROR( VALUE(Table1[[#This Row],[actual_price]]) * VALUE(Table1[[#This Row],[rating_count]]), 0)</f>
        <v>568800</v>
      </c>
      <c r="S1120" s="5" t="s">
        <v>9531</v>
      </c>
      <c r="T1120" s="5" t="s">
        <v>9532</v>
      </c>
      <c r="U1120" s="5" t="s">
        <v>9533</v>
      </c>
      <c r="V1120" s="5" t="s">
        <v>9534</v>
      </c>
      <c r="W1120" s="5" t="s">
        <v>9535</v>
      </c>
      <c r="X1120" s="5" t="s">
        <v>9536</v>
      </c>
      <c r="Y1120" s="5" t="s">
        <v>9537</v>
      </c>
      <c r="Z1120" s="5" t="s">
        <v>9538</v>
      </c>
    </row>
    <row r="1121" spans="1:26" ht="15.75">
      <c r="A1121" s="5" t="s">
        <v>9539</v>
      </c>
      <c r="B1121" s="5" t="s">
        <v>9540</v>
      </c>
      <c r="C1121" s="5" t="str">
        <f>LEFT(Table1[[#This Row],[product_name]], 27)</f>
        <v>Lint Remover Woolen Clothes</v>
      </c>
      <c r="D1121" s="5" t="s">
        <v>8574</v>
      </c>
      <c r="E1121" s="5" t="str">
        <f>TRIM(LEFT(Table1[[#This Row],[category]], FIND("|", Table1[[#This Row],[category]]) - 1))</f>
        <v>Home&amp;Kitchen</v>
      </c>
      <c r="F1121" s="5" t="str">
        <f>TRIM(MID(Table1[[#This Row],[category]], FIND("|", Table1[[#This Row],[category]]) + 1, FIND("|", Table1[[#This Row],[category]], FIND("|", Table1[[#This Row],[category]]) + 1) - FIND("|", Table1[[#This Row],[category]]) - 1))</f>
        <v>Kitchen&amp;HomeAppliances</v>
      </c>
      <c r="G112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21" s="5">
        <v>319</v>
      </c>
      <c r="I1121" s="6">
        <v>749</v>
      </c>
      <c r="J1121" s="7">
        <v>0.56999999999999995</v>
      </c>
      <c r="K1121" s="7" t="str">
        <f>IF(Table1[[#This Row],[discount_percentage]]&gt;=50%, "YES", "NO")</f>
        <v>YES</v>
      </c>
      <c r="L1121" s="7" t="str">
        <f>IF(Table1[[#This Row],[discount_percentage]]&lt;20%, "&lt;20%", IF(Table1[[#This Row],[discount_percentage]]&lt;=40%, "20%-40%", IF(Table1[[#This Row],[discount_percentage]]&lt;=60%, "41%-60%", IF(Table1[[#This Row],[discount_percentage]]&lt;=80%, "61%-80%", "&gt;80%"))))</f>
        <v>41%-60%</v>
      </c>
      <c r="M1121" s="7" t="str">
        <f>IF(Table1[[#This Row],[discounted_price]]&lt;200, "&lt;200", IF(Table1[[#This Row],[discounted_price]]&lt;=500, "200-500", "&gt;500"))</f>
        <v>200-500</v>
      </c>
      <c r="N1121" s="5">
        <v>4.5999999999999996</v>
      </c>
      <c r="O1121" s="8">
        <v>124</v>
      </c>
      <c r="P1121" s="9" t="str">
        <f>IF(Table1[[#This Row],[rating_count]]&gt;1000, "More than 1000", "Fewer than 1000")</f>
        <v>Fewer than 1000</v>
      </c>
      <c r="Q1121" s="8">
        <f>IFERROR( VALUE(Table1[[#This Row],[rating]]) * VALUE((Table1[[#This Row],[rating_count]]/1000)), 0)</f>
        <v>0.57039999999999991</v>
      </c>
      <c r="R1121" s="6">
        <f>IFERROR( VALUE(Table1[[#This Row],[actual_price]]) * VALUE(Table1[[#This Row],[rating_count]]), 0)</f>
        <v>92876</v>
      </c>
      <c r="S1121" s="5" t="s">
        <v>9541</v>
      </c>
      <c r="T1121" s="5" t="s">
        <v>9542</v>
      </c>
      <c r="U1121" s="5" t="s">
        <v>9543</v>
      </c>
      <c r="V1121" s="5" t="s">
        <v>9544</v>
      </c>
      <c r="W1121" s="5" t="s">
        <v>9545</v>
      </c>
      <c r="X1121" s="5" t="s">
        <v>9546</v>
      </c>
      <c r="Y1121" s="5" t="s">
        <v>9547</v>
      </c>
      <c r="Z1121" s="5" t="s">
        <v>9548</v>
      </c>
    </row>
    <row r="1122" spans="1:26" ht="15.75">
      <c r="A1122" s="5" t="s">
        <v>9549</v>
      </c>
      <c r="B1122" s="5" t="s">
        <v>9550</v>
      </c>
      <c r="C1122" s="5" t="str">
        <f>LEFT(Table1[[#This Row],[product_name]], 27)</f>
        <v xml:space="preserve">Pigeon Kessel Multipurpose </v>
      </c>
      <c r="D1122" s="5" t="s">
        <v>8541</v>
      </c>
      <c r="E1122" s="5" t="str">
        <f>TRIM(LEFT(Table1[[#This Row],[category]], FIND("|", Table1[[#This Row],[category]]) - 1))</f>
        <v>Home&amp;Kitchen</v>
      </c>
      <c r="F1122" s="5" t="str">
        <f>TRIM(MID(Table1[[#This Row],[category]], FIND("|", Table1[[#This Row],[category]]) + 1, FIND("|", Table1[[#This Row],[category]], FIND("|", Table1[[#This Row],[category]]) + 1) - FIND("|", Table1[[#This Row],[category]]) - 1))</f>
        <v>Kitchen&amp;HomeAppliances</v>
      </c>
      <c r="G112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22" s="6">
        <v>1499</v>
      </c>
      <c r="I1122" s="6">
        <v>1775</v>
      </c>
      <c r="J1122" s="7">
        <v>0.16</v>
      </c>
      <c r="K1122" s="7" t="str">
        <f>IF(Table1[[#This Row],[discount_percentage]]&gt;=50%, "YES", "NO")</f>
        <v>NO</v>
      </c>
      <c r="L1122" s="7" t="str">
        <f>IF(Table1[[#This Row],[discount_percentage]]&lt;20%, "&lt;20%", IF(Table1[[#This Row],[discount_percentage]]&lt;=40%, "20%-40%", IF(Table1[[#This Row],[discount_percentage]]&lt;=60%, "41%-60%", IF(Table1[[#This Row],[discount_percentage]]&lt;=80%, "61%-80%", "&gt;80%"))))</f>
        <v>&lt;20%</v>
      </c>
      <c r="M1122" s="7" t="str">
        <f>IF(Table1[[#This Row],[discounted_price]]&lt;200, "&lt;200", IF(Table1[[#This Row],[discounted_price]]&lt;=500, "200-500", "&gt;500"))</f>
        <v>&gt;500</v>
      </c>
      <c r="N1122" s="5">
        <v>3.9</v>
      </c>
      <c r="O1122" s="8">
        <v>14667</v>
      </c>
      <c r="P1122" s="9" t="str">
        <f>IF(Table1[[#This Row],[rating_count]]&gt;1000, "More than 1000", "Fewer than 1000")</f>
        <v>More than 1000</v>
      </c>
      <c r="Q1122" s="8">
        <f>IFERROR( VALUE(Table1[[#This Row],[rating]]) * VALUE((Table1[[#This Row],[rating_count]]/1000)), 0)</f>
        <v>57.201299999999996</v>
      </c>
      <c r="R1122" s="6">
        <f>IFERROR( VALUE(Table1[[#This Row],[actual_price]]) * VALUE(Table1[[#This Row],[rating_count]]), 0)</f>
        <v>26033925</v>
      </c>
      <c r="S1122" s="5" t="s">
        <v>9551</v>
      </c>
      <c r="T1122" s="5" t="s">
        <v>9552</v>
      </c>
      <c r="U1122" s="5" t="s">
        <v>9553</v>
      </c>
      <c r="V1122" s="5" t="s">
        <v>9554</v>
      </c>
      <c r="W1122" s="5" t="s">
        <v>9555</v>
      </c>
      <c r="X1122" s="5" t="s">
        <v>9556</v>
      </c>
      <c r="Y1122" s="5" t="s">
        <v>9557</v>
      </c>
      <c r="Z1122" s="5" t="s">
        <v>9558</v>
      </c>
    </row>
    <row r="1123" spans="1:26" ht="15.75">
      <c r="A1123" s="5" t="s">
        <v>9559</v>
      </c>
      <c r="B1123" s="5" t="s">
        <v>9560</v>
      </c>
      <c r="C1123" s="5" t="str">
        <f>LEFT(Table1[[#This Row],[product_name]], 27)</f>
        <v>C (DEVICE) Lint Remover for</v>
      </c>
      <c r="D1123" s="5" t="s">
        <v>8574</v>
      </c>
      <c r="E1123" s="5" t="str">
        <f>TRIM(LEFT(Table1[[#This Row],[category]], FIND("|", Table1[[#This Row],[category]]) - 1))</f>
        <v>Home&amp;Kitchen</v>
      </c>
      <c r="F1123" s="5" t="str">
        <f>TRIM(MID(Table1[[#This Row],[category]], FIND("|", Table1[[#This Row],[category]]) + 1, FIND("|", Table1[[#This Row],[category]], FIND("|", Table1[[#This Row],[category]]) + 1) - FIND("|", Table1[[#This Row],[category]]) - 1))</f>
        <v>Kitchen&amp;HomeAppliances</v>
      </c>
      <c r="G112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23" s="5">
        <v>469</v>
      </c>
      <c r="I1123" s="6">
        <v>1599</v>
      </c>
      <c r="J1123" s="7">
        <v>0.71</v>
      </c>
      <c r="K1123" s="7" t="str">
        <f>IF(Table1[[#This Row],[discount_percentage]]&gt;=50%, "YES", "NO")</f>
        <v>YES</v>
      </c>
      <c r="L1123" s="7" t="str">
        <f>IF(Table1[[#This Row],[discount_percentage]]&lt;20%, "&lt;20%", IF(Table1[[#This Row],[discount_percentage]]&lt;=40%, "20%-40%", IF(Table1[[#This Row],[discount_percentage]]&lt;=60%, "41%-60%", IF(Table1[[#This Row],[discount_percentage]]&lt;=80%, "61%-80%", "&gt;80%"))))</f>
        <v>61%-80%</v>
      </c>
      <c r="M1123" s="7" t="str">
        <f>IF(Table1[[#This Row],[discounted_price]]&lt;200, "&lt;200", IF(Table1[[#This Row],[discounted_price]]&lt;=500, "200-500", "&gt;500"))</f>
        <v>200-500</v>
      </c>
      <c r="N1123" s="5">
        <v>3.7</v>
      </c>
      <c r="O1123" s="8">
        <v>6</v>
      </c>
      <c r="P1123" s="9" t="str">
        <f>IF(Table1[[#This Row],[rating_count]]&gt;1000, "More than 1000", "Fewer than 1000")</f>
        <v>Fewer than 1000</v>
      </c>
      <c r="Q1123" s="8">
        <f>IFERROR( VALUE(Table1[[#This Row],[rating]]) * VALUE((Table1[[#This Row],[rating_count]]/1000)), 0)</f>
        <v>2.2200000000000001E-2</v>
      </c>
      <c r="R1123" s="6">
        <f>IFERROR( VALUE(Table1[[#This Row],[actual_price]]) * VALUE(Table1[[#This Row],[rating_count]]), 0)</f>
        <v>9594</v>
      </c>
      <c r="S1123" s="5" t="s">
        <v>9561</v>
      </c>
      <c r="T1123" s="5" t="s">
        <v>9562</v>
      </c>
      <c r="U1123" s="5" t="s">
        <v>9563</v>
      </c>
      <c r="V1123" s="5" t="s">
        <v>9564</v>
      </c>
      <c r="W1123" s="5" t="s">
        <v>9565</v>
      </c>
      <c r="X1123" s="5" t="s">
        <v>9566</v>
      </c>
      <c r="Y1123" s="5" t="s">
        <v>9567</v>
      </c>
      <c r="Z1123" s="5" t="s">
        <v>9568</v>
      </c>
    </row>
    <row r="1124" spans="1:26" ht="15.75">
      <c r="A1124" s="5" t="s">
        <v>9569</v>
      </c>
      <c r="B1124" s="5" t="s">
        <v>9570</v>
      </c>
      <c r="C1124" s="5" t="str">
        <f>LEFT(Table1[[#This Row],[product_name]], 27)</f>
        <v>Pigeon by Stovekraft 2 Slic</v>
      </c>
      <c r="D1124" s="5" t="s">
        <v>9458</v>
      </c>
      <c r="E1124" s="5" t="str">
        <f>TRIM(LEFT(Table1[[#This Row],[category]], FIND("|", Table1[[#This Row],[category]]) - 1))</f>
        <v>Home&amp;Kitchen</v>
      </c>
      <c r="F1124" s="5" t="str">
        <f>TRIM(MID(Table1[[#This Row],[category]], FIND("|", Table1[[#This Row],[category]]) + 1, FIND("|", Table1[[#This Row],[category]], FIND("|", Table1[[#This Row],[category]]) + 1) - FIND("|", Table1[[#This Row],[category]]) - 1))</f>
        <v>Kitchen&amp;HomeAppliances</v>
      </c>
      <c r="G112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24" s="6">
        <v>1099</v>
      </c>
      <c r="I1124" s="6">
        <v>1795</v>
      </c>
      <c r="J1124" s="7">
        <v>0.39</v>
      </c>
      <c r="K1124" s="7" t="str">
        <f>IF(Table1[[#This Row],[discount_percentage]]&gt;=50%, "YES", "NO")</f>
        <v>NO</v>
      </c>
      <c r="L1124" s="7" t="str">
        <f>IF(Table1[[#This Row],[discount_percentage]]&lt;20%, "&lt;20%", IF(Table1[[#This Row],[discount_percentage]]&lt;=40%, "20%-40%", IF(Table1[[#This Row],[discount_percentage]]&lt;=60%, "41%-60%", IF(Table1[[#This Row],[discount_percentage]]&lt;=80%, "61%-80%", "&gt;80%"))))</f>
        <v>20%-40%</v>
      </c>
      <c r="M1124" s="7" t="str">
        <f>IF(Table1[[#This Row],[discounted_price]]&lt;200, "&lt;200", IF(Table1[[#This Row],[discounted_price]]&lt;=500, "200-500", "&gt;500"))</f>
        <v>&gt;500</v>
      </c>
      <c r="N1124" s="5">
        <v>4.2</v>
      </c>
      <c r="O1124" s="8">
        <v>4244</v>
      </c>
      <c r="P1124" s="9" t="str">
        <f>IF(Table1[[#This Row],[rating_count]]&gt;1000, "More than 1000", "Fewer than 1000")</f>
        <v>More than 1000</v>
      </c>
      <c r="Q1124" s="8">
        <f>IFERROR( VALUE(Table1[[#This Row],[rating]]) * VALUE((Table1[[#This Row],[rating_count]]/1000)), 0)</f>
        <v>17.8248</v>
      </c>
      <c r="R1124" s="6">
        <f>IFERROR( VALUE(Table1[[#This Row],[actual_price]]) * VALUE(Table1[[#This Row],[rating_count]]), 0)</f>
        <v>7617980</v>
      </c>
      <c r="S1124" s="5" t="s">
        <v>9571</v>
      </c>
      <c r="T1124" s="5" t="s">
        <v>9572</v>
      </c>
      <c r="U1124" s="5" t="s">
        <v>9573</v>
      </c>
      <c r="V1124" s="5" t="s">
        <v>9574</v>
      </c>
      <c r="W1124" s="5" t="s">
        <v>9575</v>
      </c>
      <c r="X1124" s="5" t="s">
        <v>9576</v>
      </c>
      <c r="Y1124" s="5" t="s">
        <v>9577</v>
      </c>
      <c r="Z1124" s="5" t="s">
        <v>9578</v>
      </c>
    </row>
    <row r="1125" spans="1:26" ht="15.75">
      <c r="A1125" s="5" t="s">
        <v>9579</v>
      </c>
      <c r="B1125" s="5" t="s">
        <v>9580</v>
      </c>
      <c r="C1125" s="5" t="str">
        <f>LEFT(Table1[[#This Row],[product_name]], 27)</f>
        <v>Bajaj OFR Room Heater, 13 F</v>
      </c>
      <c r="D1125" s="5" t="s">
        <v>8563</v>
      </c>
      <c r="E1125" s="5" t="str">
        <f>TRIM(LEFT(Table1[[#This Row],[category]], FIND("|", Table1[[#This Row],[category]]) - 1))</f>
        <v>Home&amp;Kitchen</v>
      </c>
      <c r="F1125" s="5" t="str">
        <f>TRIM(MID(Table1[[#This Row],[category]], FIND("|", Table1[[#This Row],[category]]) + 1, FIND("|", Table1[[#This Row],[category]], FIND("|", Table1[[#This Row],[category]]) + 1) - FIND("|", Table1[[#This Row],[category]]) - 1))</f>
        <v>Heating,Cooling&amp;AirQuality</v>
      </c>
      <c r="G1125" s="5" t="str">
        <f>TRIM(MID(Table1[[#This Row],[category]], FIND("|", Table1[[#This Row],[category]], FIND("|", Table1[[#This Row],[category]]) + 1) + 1, FIND("|", Table1[[#This Row],[category]], FIND("|", Table1[[#This Row],[category]], FIND("|", Table1[[#This Row],[category]]) + 1) + 1) - FIND("|", Table1[[#This Row],[category]], FIND("|", Table1[[#This Row],[category]]) + 1) - 1))</f>
        <v>RoomHeaters</v>
      </c>
      <c r="H1125" s="6">
        <v>9590</v>
      </c>
      <c r="I1125" s="6">
        <v>15999</v>
      </c>
      <c r="J1125" s="7">
        <v>0.4</v>
      </c>
      <c r="K1125" s="7" t="str">
        <f>IF(Table1[[#This Row],[discount_percentage]]&gt;=50%, "YES", "NO")</f>
        <v>NO</v>
      </c>
      <c r="L1125" s="7" t="str">
        <f>IF(Table1[[#This Row],[discount_percentage]]&lt;20%, "&lt;20%", IF(Table1[[#This Row],[discount_percentage]]&lt;=40%, "20%-40%", IF(Table1[[#This Row],[discount_percentage]]&lt;=60%, "41%-60%", IF(Table1[[#This Row],[discount_percentage]]&lt;=80%, "61%-80%", "&gt;80%"))))</f>
        <v>20%-40%</v>
      </c>
      <c r="M1125" s="7" t="str">
        <f>IF(Table1[[#This Row],[discounted_price]]&lt;200, "&lt;200", IF(Table1[[#This Row],[discounted_price]]&lt;=500, "200-500", "&gt;500"))</f>
        <v>&gt;500</v>
      </c>
      <c r="N1125" s="5">
        <v>4.0999999999999996</v>
      </c>
      <c r="O1125" s="8">
        <v>1017</v>
      </c>
      <c r="P1125" s="9" t="str">
        <f>IF(Table1[[#This Row],[rating_count]]&gt;1000, "More than 1000", "Fewer than 1000")</f>
        <v>More than 1000</v>
      </c>
      <c r="Q1125" s="8">
        <f>IFERROR( VALUE(Table1[[#This Row],[rating]]) * VALUE((Table1[[#This Row],[rating_count]]/1000)), 0)</f>
        <v>4.1696999999999989</v>
      </c>
      <c r="R1125" s="6">
        <f>IFERROR( VALUE(Table1[[#This Row],[actual_price]]) * VALUE(Table1[[#This Row],[rating_count]]), 0)</f>
        <v>16270983</v>
      </c>
      <c r="S1125" s="5" t="s">
        <v>9581</v>
      </c>
      <c r="T1125" s="5" t="s">
        <v>9582</v>
      </c>
      <c r="U1125" s="5" t="s">
        <v>9583</v>
      </c>
      <c r="V1125" s="5" t="s">
        <v>9584</v>
      </c>
      <c r="W1125" s="5" t="s">
        <v>9585</v>
      </c>
      <c r="X1125" s="5" t="s">
        <v>9586</v>
      </c>
      <c r="Y1125" s="5" t="s">
        <v>9587</v>
      </c>
      <c r="Z1125" s="5" t="s">
        <v>9588</v>
      </c>
    </row>
    <row r="1126" spans="1:26" ht="15.75">
      <c r="A1126" s="5" t="s">
        <v>9589</v>
      </c>
      <c r="B1126" s="5" t="s">
        <v>9590</v>
      </c>
      <c r="C1126" s="5" t="str">
        <f>LEFT(Table1[[#This Row],[product_name]], 27)</f>
        <v>Luminous Vento Deluxe 150 m</v>
      </c>
      <c r="D1126" s="5" t="s">
        <v>9591</v>
      </c>
      <c r="E1126" s="5" t="str">
        <f>TRIM(LEFT(Table1[[#This Row],[category]], FIND("|", Table1[[#This Row],[category]]) - 1))</f>
        <v>Home&amp;Kitchen</v>
      </c>
      <c r="F1126" s="5" t="str">
        <f>TRIM(MID(Table1[[#This Row],[category]], FIND("|", Table1[[#This Row],[category]]) + 1, FIND("|", Table1[[#This Row],[category]], FIND("|", Table1[[#This Row],[category]]) + 1) - FIND("|", Table1[[#This Row],[category]]) - 1))</f>
        <v>Heating,Cooling&amp;AirQuality</v>
      </c>
      <c r="G1126" s="5" t="str">
        <f>TRIM(MID(Table1[[#This Row],[category]], FIND("|", Table1[[#This Row],[category]], FIND("|", Table1[[#This Row],[category]]) + 1) + 1, FIND("|", Table1[[#This Row],[category]], FIND("|", Table1[[#This Row],[category]], FIND("|", Table1[[#This Row],[category]]) + 1) + 1) - FIND("|", Table1[[#This Row],[category]], FIND("|", Table1[[#This Row],[category]]) + 1) - 1))</f>
        <v>Fans</v>
      </c>
      <c r="H1126" s="5">
        <v>999</v>
      </c>
      <c r="I1126" s="6">
        <v>1490</v>
      </c>
      <c r="J1126" s="7">
        <v>0.33</v>
      </c>
      <c r="K1126" s="7" t="str">
        <f>IF(Table1[[#This Row],[discount_percentage]]&gt;=50%, "YES", "NO")</f>
        <v>NO</v>
      </c>
      <c r="L1126" s="7" t="str">
        <f>IF(Table1[[#This Row],[discount_percentage]]&lt;20%, "&lt;20%", IF(Table1[[#This Row],[discount_percentage]]&lt;=40%, "20%-40%", IF(Table1[[#This Row],[discount_percentage]]&lt;=60%, "41%-60%", IF(Table1[[#This Row],[discount_percentage]]&lt;=80%, "61%-80%", "&gt;80%"))))</f>
        <v>20%-40%</v>
      </c>
      <c r="M1126" s="7" t="str">
        <f>IF(Table1[[#This Row],[discounted_price]]&lt;200, "&lt;200", IF(Table1[[#This Row],[discounted_price]]&lt;=500, "200-500", "&gt;500"))</f>
        <v>&gt;500</v>
      </c>
      <c r="N1126" s="5">
        <v>4.0999999999999996</v>
      </c>
      <c r="O1126" s="8">
        <v>12999</v>
      </c>
      <c r="P1126" s="9" t="str">
        <f>IF(Table1[[#This Row],[rating_count]]&gt;1000, "More than 1000", "Fewer than 1000")</f>
        <v>More than 1000</v>
      </c>
      <c r="Q1126" s="8">
        <f>IFERROR( VALUE(Table1[[#This Row],[rating]]) * VALUE((Table1[[#This Row],[rating_count]]/1000)), 0)</f>
        <v>53.295899999999996</v>
      </c>
      <c r="R1126" s="6">
        <f>IFERROR( VALUE(Table1[[#This Row],[actual_price]]) * VALUE(Table1[[#This Row],[rating_count]]), 0)</f>
        <v>19368510</v>
      </c>
      <c r="S1126" s="5" t="s">
        <v>9592</v>
      </c>
      <c r="T1126" s="5" t="s">
        <v>9593</v>
      </c>
      <c r="U1126" s="5" t="s">
        <v>9594</v>
      </c>
      <c r="V1126" s="5" t="s">
        <v>9595</v>
      </c>
      <c r="W1126" s="5" t="s">
        <v>9596</v>
      </c>
      <c r="X1126" s="5" t="s">
        <v>9597</v>
      </c>
      <c r="Y1126" s="5" t="s">
        <v>9598</v>
      </c>
      <c r="Z1126" s="5" t="s">
        <v>9599</v>
      </c>
    </row>
    <row r="1127" spans="1:26" ht="15.75">
      <c r="A1127" s="5" t="s">
        <v>9600</v>
      </c>
      <c r="B1127" s="5" t="s">
        <v>9601</v>
      </c>
      <c r="C1127" s="5" t="str">
        <f>LEFT(Table1[[#This Row],[product_name]], 27)</f>
        <v xml:space="preserve">Wipro Vesta 1.8 litre Cool </v>
      </c>
      <c r="D1127" s="5" t="s">
        <v>8762</v>
      </c>
      <c r="E1127" s="5" t="str">
        <f>TRIM(LEFT(Table1[[#This Row],[category]], FIND("|", Table1[[#This Row],[category]]) - 1))</f>
        <v>Home&amp;Kitchen</v>
      </c>
      <c r="F1127" s="5" t="str">
        <f>TRIM(MID(Table1[[#This Row],[category]], FIND("|", Table1[[#This Row],[category]]) + 1, FIND("|", Table1[[#This Row],[category]], FIND("|", Table1[[#This Row],[category]]) + 1) - FIND("|", Table1[[#This Row],[category]]) - 1))</f>
        <v>Kitchen&amp;HomeAppliances</v>
      </c>
      <c r="G112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27" s="6">
        <v>1299</v>
      </c>
      <c r="I1127" s="6">
        <v>1999</v>
      </c>
      <c r="J1127" s="7">
        <v>0.35</v>
      </c>
      <c r="K1127" s="7" t="str">
        <f>IF(Table1[[#This Row],[discount_percentage]]&gt;=50%, "YES", "NO")</f>
        <v>NO</v>
      </c>
      <c r="L1127" s="7" t="str">
        <f>IF(Table1[[#This Row],[discount_percentage]]&lt;20%, "&lt;20%", IF(Table1[[#This Row],[discount_percentage]]&lt;=40%, "20%-40%", IF(Table1[[#This Row],[discount_percentage]]&lt;=60%, "41%-60%", IF(Table1[[#This Row],[discount_percentage]]&lt;=80%, "61%-80%", "&gt;80%"))))</f>
        <v>20%-40%</v>
      </c>
      <c r="M1127" s="7" t="str">
        <f>IF(Table1[[#This Row],[discounted_price]]&lt;200, "&lt;200", IF(Table1[[#This Row],[discounted_price]]&lt;=500, "200-500", "&gt;500"))</f>
        <v>&gt;500</v>
      </c>
      <c r="N1127" s="5">
        <v>3.8</v>
      </c>
      <c r="O1127" s="8">
        <v>311</v>
      </c>
      <c r="P1127" s="9" t="str">
        <f>IF(Table1[[#This Row],[rating_count]]&gt;1000, "More than 1000", "Fewer than 1000")</f>
        <v>Fewer than 1000</v>
      </c>
      <c r="Q1127" s="8">
        <f>IFERROR( VALUE(Table1[[#This Row],[rating]]) * VALUE((Table1[[#This Row],[rating_count]]/1000)), 0)</f>
        <v>1.1818</v>
      </c>
      <c r="R1127" s="6">
        <f>IFERROR( VALUE(Table1[[#This Row],[actual_price]]) * VALUE(Table1[[#This Row],[rating_count]]), 0)</f>
        <v>621689</v>
      </c>
      <c r="S1127" s="5" t="s">
        <v>9602</v>
      </c>
      <c r="T1127" s="5" t="s">
        <v>9603</v>
      </c>
      <c r="U1127" s="5" t="s">
        <v>9604</v>
      </c>
      <c r="V1127" s="5" t="s">
        <v>9605</v>
      </c>
      <c r="W1127" s="5" t="s">
        <v>9606</v>
      </c>
      <c r="X1127" s="5" t="s">
        <v>9607</v>
      </c>
      <c r="Y1127" s="5" t="s">
        <v>9608</v>
      </c>
      <c r="Z1127" s="5" t="s">
        <v>9609</v>
      </c>
    </row>
    <row r="1128" spans="1:26" ht="15.75">
      <c r="A1128" s="5" t="s">
        <v>9610</v>
      </c>
      <c r="B1128" s="5" t="s">
        <v>9611</v>
      </c>
      <c r="C1128" s="5" t="str">
        <f>LEFT(Table1[[#This Row],[product_name]], 27)</f>
        <v>Kitchen Mart Stainless Stee</v>
      </c>
      <c r="D1128" s="5" t="s">
        <v>9612</v>
      </c>
      <c r="E1128" s="5" t="str">
        <f>TRIM(LEFT(Table1[[#This Row],[category]], FIND("|", Table1[[#This Row],[category]]) - 1))</f>
        <v>Home&amp;Kitchen</v>
      </c>
      <c r="F1128" s="5" t="str">
        <f>TRIM(MID(Table1[[#This Row],[category]], FIND("|", Table1[[#This Row],[category]]) + 1, FIND("|", Table1[[#This Row],[category]], FIND("|", Table1[[#This Row],[category]]) + 1) - FIND("|", Table1[[#This Row],[category]]) - 1))</f>
        <v>Kitchen&amp;HomeAppliances</v>
      </c>
      <c r="G1128"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128" s="5">
        <v>292</v>
      </c>
      <c r="I1128" s="6">
        <v>499</v>
      </c>
      <c r="J1128" s="7">
        <v>0.41</v>
      </c>
      <c r="K1128" s="7" t="str">
        <f>IF(Table1[[#This Row],[discount_percentage]]&gt;=50%, "YES", "NO")</f>
        <v>NO</v>
      </c>
      <c r="L1128" s="7" t="str">
        <f>IF(Table1[[#This Row],[discount_percentage]]&lt;20%, "&lt;20%", IF(Table1[[#This Row],[discount_percentage]]&lt;=40%, "20%-40%", IF(Table1[[#This Row],[discount_percentage]]&lt;=60%, "41%-60%", IF(Table1[[#This Row],[discount_percentage]]&lt;=80%, "61%-80%", "&gt;80%"))))</f>
        <v>41%-60%</v>
      </c>
      <c r="M1128" s="7" t="str">
        <f>IF(Table1[[#This Row],[discounted_price]]&lt;200, "&lt;200", IF(Table1[[#This Row],[discounted_price]]&lt;=500, "200-500", "&gt;500"))</f>
        <v>200-500</v>
      </c>
      <c r="N1128" s="5">
        <v>4.0999999999999996</v>
      </c>
      <c r="O1128" s="8">
        <v>4238</v>
      </c>
      <c r="P1128" s="9" t="str">
        <f>IF(Table1[[#This Row],[rating_count]]&gt;1000, "More than 1000", "Fewer than 1000")</f>
        <v>More than 1000</v>
      </c>
      <c r="Q1128" s="8">
        <f>IFERROR( VALUE(Table1[[#This Row],[rating]]) * VALUE((Table1[[#This Row],[rating_count]]/1000)), 0)</f>
        <v>17.375800000000002</v>
      </c>
      <c r="R1128" s="6">
        <f>IFERROR( VALUE(Table1[[#This Row],[actual_price]]) * VALUE(Table1[[#This Row],[rating_count]]), 0)</f>
        <v>2114762</v>
      </c>
      <c r="S1128" s="5" t="s">
        <v>9613</v>
      </c>
      <c r="T1128" s="5" t="s">
        <v>9614</v>
      </c>
      <c r="U1128" s="5" t="s">
        <v>9615</v>
      </c>
      <c r="V1128" s="5" t="s">
        <v>9616</v>
      </c>
      <c r="W1128" s="5" t="s">
        <v>9617</v>
      </c>
      <c r="X1128" s="5" t="s">
        <v>9618</v>
      </c>
      <c r="Y1128" s="5" t="s">
        <v>9619</v>
      </c>
      <c r="Z1128" s="5" t="s">
        <v>9620</v>
      </c>
    </row>
    <row r="1129" spans="1:26" ht="15.75">
      <c r="A1129" s="5" t="s">
        <v>9621</v>
      </c>
      <c r="B1129" s="5" t="s">
        <v>9622</v>
      </c>
      <c r="C1129" s="5" t="str">
        <f>LEFT(Table1[[#This Row],[product_name]], 27)</f>
        <v>Ikea 903.391.72 Polypropyle</v>
      </c>
      <c r="D1129" s="5" t="s">
        <v>9284</v>
      </c>
      <c r="E1129" s="5" t="str">
        <f>TRIM(LEFT(Table1[[#This Row],[category]], FIND("|", Table1[[#This Row],[category]]) - 1))</f>
        <v>Home&amp;Kitchen</v>
      </c>
      <c r="F1129" s="5" t="str">
        <f>TRIM(MID(Table1[[#This Row],[category]], FIND("|", Table1[[#This Row],[category]]) + 1, FIND("|", Table1[[#This Row],[category]], FIND("|", Table1[[#This Row],[category]]) + 1) - FIND("|", Table1[[#This Row],[category]]) - 1))</f>
        <v>Kitchen&amp;HomeAppliances</v>
      </c>
      <c r="G112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29" s="5">
        <v>160</v>
      </c>
      <c r="I1129" s="6">
        <v>299</v>
      </c>
      <c r="J1129" s="7">
        <v>0.46</v>
      </c>
      <c r="K1129" s="7" t="str">
        <f>IF(Table1[[#This Row],[discount_percentage]]&gt;=50%, "YES", "NO")</f>
        <v>NO</v>
      </c>
      <c r="L1129" s="7" t="str">
        <f>IF(Table1[[#This Row],[discount_percentage]]&lt;20%, "&lt;20%", IF(Table1[[#This Row],[discount_percentage]]&lt;=40%, "20%-40%", IF(Table1[[#This Row],[discount_percentage]]&lt;=60%, "41%-60%", IF(Table1[[#This Row],[discount_percentage]]&lt;=80%, "61%-80%", "&gt;80%"))))</f>
        <v>41%-60%</v>
      </c>
      <c r="M1129" s="7" t="str">
        <f>IF(Table1[[#This Row],[discounted_price]]&lt;200, "&lt;200", IF(Table1[[#This Row],[discounted_price]]&lt;=500, "200-500", "&gt;500"))</f>
        <v>&lt;200</v>
      </c>
      <c r="N1129" s="5">
        <v>4.5999999999999996</v>
      </c>
      <c r="O1129" s="8">
        <v>2781</v>
      </c>
      <c r="P1129" s="9" t="str">
        <f>IF(Table1[[#This Row],[rating_count]]&gt;1000, "More than 1000", "Fewer than 1000")</f>
        <v>More than 1000</v>
      </c>
      <c r="Q1129" s="8">
        <f>IFERROR( VALUE(Table1[[#This Row],[rating]]) * VALUE((Table1[[#This Row],[rating_count]]/1000)), 0)</f>
        <v>12.7926</v>
      </c>
      <c r="R1129" s="6">
        <f>IFERROR( VALUE(Table1[[#This Row],[actual_price]]) * VALUE(Table1[[#This Row],[rating_count]]), 0)</f>
        <v>831519</v>
      </c>
      <c r="S1129" s="5" t="s">
        <v>9623</v>
      </c>
      <c r="T1129" s="5" t="s">
        <v>9624</v>
      </c>
      <c r="U1129" s="5" t="s">
        <v>9625</v>
      </c>
      <c r="V1129" s="5" t="s">
        <v>9626</v>
      </c>
      <c r="W1129" s="5" t="s">
        <v>9627</v>
      </c>
      <c r="X1129" s="5" t="s">
        <v>9628</v>
      </c>
      <c r="Y1129" s="5" t="s">
        <v>9629</v>
      </c>
      <c r="Z1129" s="5" t="s">
        <v>9630</v>
      </c>
    </row>
    <row r="1130" spans="1:26" ht="15.75">
      <c r="A1130" s="5" t="s">
        <v>9631</v>
      </c>
      <c r="B1130" s="5" t="s">
        <v>9632</v>
      </c>
      <c r="C1130" s="5" t="str">
        <f>LEFT(Table1[[#This Row],[product_name]], 27)</f>
        <v>HUL Pureit Germkill kit for</v>
      </c>
      <c r="D1130" s="5" t="s">
        <v>9633</v>
      </c>
      <c r="E1130" s="5" t="str">
        <f>TRIM(LEFT(Table1[[#This Row],[category]], FIND("|", Table1[[#This Row],[category]]) - 1))</f>
        <v>Home&amp;Kitchen</v>
      </c>
      <c r="F1130" s="5" t="str">
        <f>TRIM(MID(Table1[[#This Row],[category]], FIND("|", Table1[[#This Row],[category]]) + 1, FIND("|", Table1[[#This Row],[category]], FIND("|", Table1[[#This Row],[category]]) + 1) - FIND("|", Table1[[#This Row],[category]]) - 1))</f>
        <v>Kitchen&amp;HomeAppliances</v>
      </c>
      <c r="G1130"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130" s="5">
        <v>600</v>
      </c>
      <c r="I1130" s="6">
        <v>600</v>
      </c>
      <c r="J1130" s="7">
        <v>0</v>
      </c>
      <c r="K1130" s="7" t="str">
        <f>IF(Table1[[#This Row],[discount_percentage]]&gt;=50%, "YES", "NO")</f>
        <v>NO</v>
      </c>
      <c r="L1130" s="7" t="str">
        <f>IF(Table1[[#This Row],[discount_percentage]]&lt;20%, "&lt;20%", IF(Table1[[#This Row],[discount_percentage]]&lt;=40%, "20%-40%", IF(Table1[[#This Row],[discount_percentage]]&lt;=60%, "41%-60%", IF(Table1[[#This Row],[discount_percentage]]&lt;=80%, "61%-80%", "&gt;80%"))))</f>
        <v>&lt;20%</v>
      </c>
      <c r="M1130" s="7" t="str">
        <f>IF(Table1[[#This Row],[discounted_price]]&lt;200, "&lt;200", IF(Table1[[#This Row],[discounted_price]]&lt;=500, "200-500", "&gt;500"))</f>
        <v>&gt;500</v>
      </c>
      <c r="N1130" s="5">
        <v>4.0999999999999996</v>
      </c>
      <c r="O1130" s="8">
        <v>10907</v>
      </c>
      <c r="P1130" s="9" t="str">
        <f>IF(Table1[[#This Row],[rating_count]]&gt;1000, "More than 1000", "Fewer than 1000")</f>
        <v>More than 1000</v>
      </c>
      <c r="Q1130" s="8">
        <f>IFERROR( VALUE(Table1[[#This Row],[rating]]) * VALUE((Table1[[#This Row],[rating_count]]/1000)), 0)</f>
        <v>44.718699999999998</v>
      </c>
      <c r="R1130" s="6">
        <f>IFERROR( VALUE(Table1[[#This Row],[actual_price]]) * VALUE(Table1[[#This Row],[rating_count]]), 0)</f>
        <v>6544200</v>
      </c>
      <c r="S1130" s="5" t="s">
        <v>9634</v>
      </c>
      <c r="T1130" s="5" t="s">
        <v>9635</v>
      </c>
      <c r="U1130" s="5" t="s">
        <v>9636</v>
      </c>
      <c r="V1130" s="5" t="s">
        <v>9637</v>
      </c>
      <c r="W1130" s="5" t="s">
        <v>9638</v>
      </c>
      <c r="X1130" s="5" t="s">
        <v>9639</v>
      </c>
      <c r="Y1130" s="5" t="s">
        <v>9640</v>
      </c>
      <c r="Z1130" s="5" t="s">
        <v>9641</v>
      </c>
    </row>
    <row r="1131" spans="1:26" ht="15.75">
      <c r="A1131" s="5" t="s">
        <v>9642</v>
      </c>
      <c r="B1131" s="5" t="s">
        <v>9643</v>
      </c>
      <c r="C1131" s="5" t="str">
        <f>LEFT(Table1[[#This Row],[product_name]], 27)</f>
        <v>HUL Pureit Germkill kit for</v>
      </c>
      <c r="D1131" s="5" t="s">
        <v>9644</v>
      </c>
      <c r="E1131" s="5" t="str">
        <f>TRIM(LEFT(Table1[[#This Row],[category]], FIND("|", Table1[[#This Row],[category]]) - 1))</f>
        <v>Home&amp;Kitchen</v>
      </c>
      <c r="F1131" s="5" t="str">
        <f>TRIM(MID(Table1[[#This Row],[category]], FIND("|", Table1[[#This Row],[category]]) + 1, FIND("|", Table1[[#This Row],[category]], FIND("|", Table1[[#This Row],[category]]) + 1) - FIND("|", Table1[[#This Row],[category]]) - 1))</f>
        <v>Kitchen&amp;HomeAppliances</v>
      </c>
      <c r="G1131"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131" s="6">
        <v>1130</v>
      </c>
      <c r="I1131" s="6">
        <v>1130</v>
      </c>
      <c r="J1131" s="7">
        <v>0</v>
      </c>
      <c r="K1131" s="7" t="str">
        <f>IF(Table1[[#This Row],[discount_percentage]]&gt;=50%, "YES", "NO")</f>
        <v>NO</v>
      </c>
      <c r="L1131" s="7" t="str">
        <f>IF(Table1[[#This Row],[discount_percentage]]&lt;20%, "&lt;20%", IF(Table1[[#This Row],[discount_percentage]]&lt;=40%, "20%-40%", IF(Table1[[#This Row],[discount_percentage]]&lt;=60%, "41%-60%", IF(Table1[[#This Row],[discount_percentage]]&lt;=80%, "61%-80%", "&gt;80%"))))</f>
        <v>&lt;20%</v>
      </c>
      <c r="M1131" s="7" t="str">
        <f>IF(Table1[[#This Row],[discounted_price]]&lt;200, "&lt;200", IF(Table1[[#This Row],[discounted_price]]&lt;=500, "200-500", "&gt;500"))</f>
        <v>&gt;500</v>
      </c>
      <c r="N1131" s="5">
        <v>4.2</v>
      </c>
      <c r="O1131" s="8">
        <v>13250</v>
      </c>
      <c r="P1131" s="9" t="str">
        <f>IF(Table1[[#This Row],[rating_count]]&gt;1000, "More than 1000", "Fewer than 1000")</f>
        <v>More than 1000</v>
      </c>
      <c r="Q1131" s="8">
        <f>IFERROR( VALUE(Table1[[#This Row],[rating]]) * VALUE((Table1[[#This Row],[rating_count]]/1000)), 0)</f>
        <v>55.650000000000006</v>
      </c>
      <c r="R1131" s="6">
        <f>IFERROR( VALUE(Table1[[#This Row],[actual_price]]) * VALUE(Table1[[#This Row],[rating_count]]), 0)</f>
        <v>14972500</v>
      </c>
      <c r="S1131" s="5" t="s">
        <v>9645</v>
      </c>
      <c r="T1131" s="5" t="s">
        <v>9646</v>
      </c>
      <c r="U1131" s="5" t="s">
        <v>9647</v>
      </c>
      <c r="V1131" s="5" t="s">
        <v>9648</v>
      </c>
      <c r="W1131" s="5" t="s">
        <v>9649</v>
      </c>
      <c r="X1131" s="5" t="s">
        <v>9650</v>
      </c>
      <c r="Y1131" s="5" t="s">
        <v>9651</v>
      </c>
      <c r="Z1131" s="5" t="s">
        <v>9652</v>
      </c>
    </row>
    <row r="1132" spans="1:26" ht="15.75">
      <c r="A1132" s="5" t="s">
        <v>9653</v>
      </c>
      <c r="B1132" s="5" t="s">
        <v>9654</v>
      </c>
      <c r="C1132" s="5" t="str">
        <f>LEFT(Table1[[#This Row],[product_name]], 27)</f>
        <v>Prestige Iris 750 Watt Mixe</v>
      </c>
      <c r="D1132" s="5" t="s">
        <v>8710</v>
      </c>
      <c r="E1132" s="5" t="str">
        <f>TRIM(LEFT(Table1[[#This Row],[category]], FIND("|", Table1[[#This Row],[category]]) - 1))</f>
        <v>Home&amp;Kitchen</v>
      </c>
      <c r="F1132" s="5" t="str">
        <f>TRIM(MID(Table1[[#This Row],[category]], FIND("|", Table1[[#This Row],[category]]) + 1, FIND("|", Table1[[#This Row],[category]], FIND("|", Table1[[#This Row],[category]]) + 1) - FIND("|", Table1[[#This Row],[category]]) - 1))</f>
        <v>Kitchen&amp;HomeAppliances</v>
      </c>
      <c r="G113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2" s="6">
        <v>3249</v>
      </c>
      <c r="I1132" s="6">
        <v>6295</v>
      </c>
      <c r="J1132" s="7">
        <v>0.48</v>
      </c>
      <c r="K1132" s="7" t="str">
        <f>IF(Table1[[#This Row],[discount_percentage]]&gt;=50%, "YES", "NO")</f>
        <v>NO</v>
      </c>
      <c r="L1132" s="7" t="str">
        <f>IF(Table1[[#This Row],[discount_percentage]]&lt;20%, "&lt;20%", IF(Table1[[#This Row],[discount_percentage]]&lt;=40%, "20%-40%", IF(Table1[[#This Row],[discount_percentage]]&lt;=60%, "41%-60%", IF(Table1[[#This Row],[discount_percentage]]&lt;=80%, "61%-80%", "&gt;80%"))))</f>
        <v>41%-60%</v>
      </c>
      <c r="M1132" s="7" t="str">
        <f>IF(Table1[[#This Row],[discounted_price]]&lt;200, "&lt;200", IF(Table1[[#This Row],[discounted_price]]&lt;=500, "200-500", "&gt;500"))</f>
        <v>&gt;500</v>
      </c>
      <c r="N1132" s="5">
        <v>3.9</v>
      </c>
      <c r="O1132" s="8">
        <v>43070</v>
      </c>
      <c r="P1132" s="9" t="str">
        <f>IF(Table1[[#This Row],[rating_count]]&gt;1000, "More than 1000", "Fewer than 1000")</f>
        <v>More than 1000</v>
      </c>
      <c r="Q1132" s="8">
        <f>IFERROR( VALUE(Table1[[#This Row],[rating]]) * VALUE((Table1[[#This Row],[rating_count]]/1000)), 0)</f>
        <v>167.97299999999998</v>
      </c>
      <c r="R1132" s="6">
        <f>IFERROR( VALUE(Table1[[#This Row],[actual_price]]) * VALUE(Table1[[#This Row],[rating_count]]), 0)</f>
        <v>271125650</v>
      </c>
      <c r="S1132" s="5" t="s">
        <v>9655</v>
      </c>
      <c r="T1132" s="5" t="s">
        <v>9656</v>
      </c>
      <c r="U1132" s="5" t="s">
        <v>9657</v>
      </c>
      <c r="V1132" s="5" t="s">
        <v>9658</v>
      </c>
      <c r="W1132" s="5" t="s">
        <v>9659</v>
      </c>
      <c r="X1132" s="5" t="s">
        <v>9660</v>
      </c>
      <c r="Y1132" s="5" t="s">
        <v>9661</v>
      </c>
      <c r="Z1132" s="5" t="s">
        <v>9662</v>
      </c>
    </row>
    <row r="1133" spans="1:26" ht="15.75">
      <c r="A1133" s="5" t="s">
        <v>9663</v>
      </c>
      <c r="B1133" s="5" t="s">
        <v>9664</v>
      </c>
      <c r="C1133" s="5" t="str">
        <f>LEFT(Table1[[#This Row],[product_name]], 27)</f>
        <v>Preethi Blue Leaf Diamond M</v>
      </c>
      <c r="D1133" s="5" t="s">
        <v>8710</v>
      </c>
      <c r="E1133" s="5" t="str">
        <f>TRIM(LEFT(Table1[[#This Row],[category]], FIND("|", Table1[[#This Row],[category]]) - 1))</f>
        <v>Home&amp;Kitchen</v>
      </c>
      <c r="F1133" s="5" t="str">
        <f>TRIM(MID(Table1[[#This Row],[category]], FIND("|", Table1[[#This Row],[category]]) + 1, FIND("|", Table1[[#This Row],[category]], FIND("|", Table1[[#This Row],[category]]) + 1) - FIND("|", Table1[[#This Row],[category]]) - 1))</f>
        <v>Kitchen&amp;HomeAppliances</v>
      </c>
      <c r="G113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3" s="6">
        <v>3599</v>
      </c>
      <c r="I1133" s="6">
        <v>9455</v>
      </c>
      <c r="J1133" s="7">
        <v>0.62</v>
      </c>
      <c r="K1133" s="7" t="str">
        <f>IF(Table1[[#This Row],[discount_percentage]]&gt;=50%, "YES", "NO")</f>
        <v>YES</v>
      </c>
      <c r="L1133" s="7" t="str">
        <f>IF(Table1[[#This Row],[discount_percentage]]&lt;20%, "&lt;20%", IF(Table1[[#This Row],[discount_percentage]]&lt;=40%, "20%-40%", IF(Table1[[#This Row],[discount_percentage]]&lt;=60%, "41%-60%", IF(Table1[[#This Row],[discount_percentage]]&lt;=80%, "61%-80%", "&gt;80%"))))</f>
        <v>61%-80%</v>
      </c>
      <c r="M1133" s="7" t="str">
        <f>IF(Table1[[#This Row],[discounted_price]]&lt;200, "&lt;200", IF(Table1[[#This Row],[discounted_price]]&lt;=500, "200-500", "&gt;500"))</f>
        <v>&gt;500</v>
      </c>
      <c r="N1133" s="5">
        <v>4.0999999999999996</v>
      </c>
      <c r="O1133" s="8">
        <v>11828</v>
      </c>
      <c r="P1133" s="9" t="str">
        <f>IF(Table1[[#This Row],[rating_count]]&gt;1000, "More than 1000", "Fewer than 1000")</f>
        <v>More than 1000</v>
      </c>
      <c r="Q1133" s="8">
        <f>IFERROR( VALUE(Table1[[#This Row],[rating]]) * VALUE((Table1[[#This Row],[rating_count]]/1000)), 0)</f>
        <v>48.494799999999991</v>
      </c>
      <c r="R1133" s="6">
        <f>IFERROR( VALUE(Table1[[#This Row],[actual_price]]) * VALUE(Table1[[#This Row],[rating_count]]), 0)</f>
        <v>111833740</v>
      </c>
      <c r="S1133" s="5" t="s">
        <v>9665</v>
      </c>
      <c r="T1133" s="5" t="s">
        <v>9666</v>
      </c>
      <c r="U1133" s="5" t="s">
        <v>9667</v>
      </c>
      <c r="V1133" s="5" t="s">
        <v>9668</v>
      </c>
      <c r="W1133" s="5" t="s">
        <v>9669</v>
      </c>
      <c r="X1133" s="5" t="s">
        <v>9670</v>
      </c>
      <c r="Y1133" s="5" t="s">
        <v>9671</v>
      </c>
      <c r="Z1133" s="5" t="s">
        <v>9672</v>
      </c>
    </row>
    <row r="1134" spans="1:26" ht="15.75">
      <c r="A1134" s="5" t="s">
        <v>9673</v>
      </c>
      <c r="B1134" s="5" t="s">
        <v>9674</v>
      </c>
      <c r="C1134" s="5" t="str">
        <f>LEFT(Table1[[#This Row],[product_name]], 27)</f>
        <v>Themisto 350 Watts Egg Boil</v>
      </c>
      <c r="D1134" s="5" t="s">
        <v>9030</v>
      </c>
      <c r="E1134" s="5" t="str">
        <f>TRIM(LEFT(Table1[[#This Row],[category]], FIND("|", Table1[[#This Row],[category]]) - 1))</f>
        <v>Home&amp;Kitchen</v>
      </c>
      <c r="F1134" s="5" t="str">
        <f>TRIM(MID(Table1[[#This Row],[category]], FIND("|", Table1[[#This Row],[category]]) + 1, FIND("|", Table1[[#This Row],[category]], FIND("|", Table1[[#This Row],[category]]) + 1) - FIND("|", Table1[[#This Row],[category]]) - 1))</f>
        <v>Kitchen&amp;HomeAppliances</v>
      </c>
      <c r="G113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4" s="5">
        <v>368</v>
      </c>
      <c r="I1134" s="6">
        <v>699</v>
      </c>
      <c r="J1134" s="7">
        <v>0.47</v>
      </c>
      <c r="K1134" s="7" t="str">
        <f>IF(Table1[[#This Row],[discount_percentage]]&gt;=50%, "YES", "NO")</f>
        <v>NO</v>
      </c>
      <c r="L1134" s="7" t="str">
        <f>IF(Table1[[#This Row],[discount_percentage]]&lt;20%, "&lt;20%", IF(Table1[[#This Row],[discount_percentage]]&lt;=40%, "20%-40%", IF(Table1[[#This Row],[discount_percentage]]&lt;=60%, "41%-60%", IF(Table1[[#This Row],[discount_percentage]]&lt;=80%, "61%-80%", "&gt;80%"))))</f>
        <v>41%-60%</v>
      </c>
      <c r="M1134" s="7" t="str">
        <f>IF(Table1[[#This Row],[discounted_price]]&lt;200, "&lt;200", IF(Table1[[#This Row],[discounted_price]]&lt;=500, "200-500", "&gt;500"))</f>
        <v>200-500</v>
      </c>
      <c r="N1134" s="5">
        <v>4.0999999999999996</v>
      </c>
      <c r="O1134" s="8">
        <v>1240</v>
      </c>
      <c r="P1134" s="9" t="str">
        <f>IF(Table1[[#This Row],[rating_count]]&gt;1000, "More than 1000", "Fewer than 1000")</f>
        <v>More than 1000</v>
      </c>
      <c r="Q1134" s="8">
        <f>IFERROR( VALUE(Table1[[#This Row],[rating]]) * VALUE((Table1[[#This Row],[rating_count]]/1000)), 0)</f>
        <v>5.0839999999999996</v>
      </c>
      <c r="R1134" s="6">
        <f>IFERROR( VALUE(Table1[[#This Row],[actual_price]]) * VALUE(Table1[[#This Row],[rating_count]]), 0)</f>
        <v>866760</v>
      </c>
      <c r="S1134" s="5" t="s">
        <v>9675</v>
      </c>
      <c r="T1134" s="5" t="s">
        <v>9676</v>
      </c>
      <c r="U1134" s="5" t="s">
        <v>9677</v>
      </c>
      <c r="V1134" s="5" t="s">
        <v>9678</v>
      </c>
      <c r="W1134" s="5" t="s">
        <v>9679</v>
      </c>
      <c r="X1134" s="5" t="s">
        <v>9680</v>
      </c>
      <c r="Y1134" s="5" t="s">
        <v>9681</v>
      </c>
      <c r="Z1134" s="5" t="s">
        <v>9682</v>
      </c>
    </row>
    <row r="1135" spans="1:26" ht="15.75">
      <c r="A1135" s="5" t="s">
        <v>9683</v>
      </c>
      <c r="B1135" s="5" t="s">
        <v>9684</v>
      </c>
      <c r="C1135" s="5" t="str">
        <f>LEFT(Table1[[#This Row],[product_name]], 27)</f>
        <v>Butterfly Smart Mixer Grind</v>
      </c>
      <c r="D1135" s="5" t="s">
        <v>8710</v>
      </c>
      <c r="E1135" s="5" t="str">
        <f>TRIM(LEFT(Table1[[#This Row],[category]], FIND("|", Table1[[#This Row],[category]]) - 1))</f>
        <v>Home&amp;Kitchen</v>
      </c>
      <c r="F1135" s="5" t="str">
        <f>TRIM(MID(Table1[[#This Row],[category]], FIND("|", Table1[[#This Row],[category]]) + 1, FIND("|", Table1[[#This Row],[category]], FIND("|", Table1[[#This Row],[category]]) + 1) - FIND("|", Table1[[#This Row],[category]]) - 1))</f>
        <v>Kitchen&amp;HomeAppliances</v>
      </c>
      <c r="G113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5" s="6">
        <v>3199</v>
      </c>
      <c r="I1135" s="6">
        <v>4999</v>
      </c>
      <c r="J1135" s="7">
        <v>0.36</v>
      </c>
      <c r="K1135" s="7" t="str">
        <f>IF(Table1[[#This Row],[discount_percentage]]&gt;=50%, "YES", "NO")</f>
        <v>NO</v>
      </c>
      <c r="L1135" s="7" t="str">
        <f>IF(Table1[[#This Row],[discount_percentage]]&lt;20%, "&lt;20%", IF(Table1[[#This Row],[discount_percentage]]&lt;=40%, "20%-40%", IF(Table1[[#This Row],[discount_percentage]]&lt;=60%, "41%-60%", IF(Table1[[#This Row],[discount_percentage]]&lt;=80%, "61%-80%", "&gt;80%"))))</f>
        <v>20%-40%</v>
      </c>
      <c r="M1135" s="7" t="str">
        <f>IF(Table1[[#This Row],[discounted_price]]&lt;200, "&lt;200", IF(Table1[[#This Row],[discounted_price]]&lt;=500, "200-500", "&gt;500"))</f>
        <v>&gt;500</v>
      </c>
      <c r="N1135" s="5">
        <v>4</v>
      </c>
      <c r="O1135" s="8">
        <v>20869</v>
      </c>
      <c r="P1135" s="9" t="str">
        <f>IF(Table1[[#This Row],[rating_count]]&gt;1000, "More than 1000", "Fewer than 1000")</f>
        <v>More than 1000</v>
      </c>
      <c r="Q1135" s="8">
        <f>IFERROR( VALUE(Table1[[#This Row],[rating]]) * VALUE((Table1[[#This Row],[rating_count]]/1000)), 0)</f>
        <v>83.475999999999999</v>
      </c>
      <c r="R1135" s="6">
        <f>IFERROR( VALUE(Table1[[#This Row],[actual_price]]) * VALUE(Table1[[#This Row],[rating_count]]), 0)</f>
        <v>104324131</v>
      </c>
      <c r="S1135" s="5" t="s">
        <v>9685</v>
      </c>
      <c r="T1135" s="5" t="s">
        <v>9686</v>
      </c>
      <c r="U1135" s="5" t="s">
        <v>9687</v>
      </c>
      <c r="V1135" s="5" t="s">
        <v>9688</v>
      </c>
      <c r="W1135" s="5" t="s">
        <v>9689</v>
      </c>
      <c r="X1135" s="5" t="s">
        <v>9690</v>
      </c>
      <c r="Y1135" s="5" t="s">
        <v>9691</v>
      </c>
      <c r="Z1135" s="5" t="s">
        <v>9692</v>
      </c>
    </row>
    <row r="1136" spans="1:26" ht="15.75">
      <c r="A1136" s="5" t="s">
        <v>9693</v>
      </c>
      <c r="B1136" s="5" t="s">
        <v>9694</v>
      </c>
      <c r="C1136" s="5" t="str">
        <f>LEFT(Table1[[#This Row],[product_name]], 27)</f>
        <v>KENT Smart Multi Cooker Cum</v>
      </c>
      <c r="D1136" s="5" t="s">
        <v>9695</v>
      </c>
      <c r="E1136" s="5" t="str">
        <f>TRIM(LEFT(Table1[[#This Row],[category]], FIND("|", Table1[[#This Row],[category]]) - 1))</f>
        <v>Home&amp;Kitchen</v>
      </c>
      <c r="F1136" s="5" t="str">
        <f>TRIM(MID(Table1[[#This Row],[category]], FIND("|", Table1[[#This Row],[category]]) + 1, FIND("|", Table1[[#This Row],[category]], FIND("|", Table1[[#This Row],[category]]) + 1) - FIND("|", Table1[[#This Row],[category]]) - 1))</f>
        <v>Kitchen&amp;HomeAppliances</v>
      </c>
      <c r="G113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6" s="6">
        <v>1599</v>
      </c>
      <c r="I1136" s="6">
        <v>2900</v>
      </c>
      <c r="J1136" s="7">
        <v>0.45</v>
      </c>
      <c r="K1136" s="7" t="str">
        <f>IF(Table1[[#This Row],[discount_percentage]]&gt;=50%, "YES", "NO")</f>
        <v>NO</v>
      </c>
      <c r="L1136" s="7" t="str">
        <f>IF(Table1[[#This Row],[discount_percentage]]&lt;20%, "&lt;20%", IF(Table1[[#This Row],[discount_percentage]]&lt;=40%, "20%-40%", IF(Table1[[#This Row],[discount_percentage]]&lt;=60%, "41%-60%", IF(Table1[[#This Row],[discount_percentage]]&lt;=80%, "61%-80%", "&gt;80%"))))</f>
        <v>41%-60%</v>
      </c>
      <c r="M1136" s="7" t="str">
        <f>IF(Table1[[#This Row],[discounted_price]]&lt;200, "&lt;200", IF(Table1[[#This Row],[discounted_price]]&lt;=500, "200-500", "&gt;500"))</f>
        <v>&gt;500</v>
      </c>
      <c r="N1136" s="5">
        <v>3.7</v>
      </c>
      <c r="O1136" s="8">
        <v>441</v>
      </c>
      <c r="P1136" s="9" t="str">
        <f>IF(Table1[[#This Row],[rating_count]]&gt;1000, "More than 1000", "Fewer than 1000")</f>
        <v>Fewer than 1000</v>
      </c>
      <c r="Q1136" s="8">
        <f>IFERROR( VALUE(Table1[[#This Row],[rating]]) * VALUE((Table1[[#This Row],[rating_count]]/1000)), 0)</f>
        <v>1.6317000000000002</v>
      </c>
      <c r="R1136" s="6">
        <f>IFERROR( VALUE(Table1[[#This Row],[actual_price]]) * VALUE(Table1[[#This Row],[rating_count]]), 0)</f>
        <v>1278900</v>
      </c>
      <c r="S1136" s="5" t="s">
        <v>9696</v>
      </c>
      <c r="T1136" s="5" t="s">
        <v>9697</v>
      </c>
      <c r="U1136" s="5" t="s">
        <v>9698</v>
      </c>
      <c r="V1136" s="5" t="s">
        <v>9699</v>
      </c>
      <c r="W1136" s="5" t="s">
        <v>9700</v>
      </c>
      <c r="X1136" s="5" t="s">
        <v>9701</v>
      </c>
      <c r="Y1136" s="5" t="s">
        <v>9702</v>
      </c>
      <c r="Z1136" s="5" t="s">
        <v>9703</v>
      </c>
    </row>
    <row r="1137" spans="1:26" ht="15.75">
      <c r="A1137" s="5" t="s">
        <v>9704</v>
      </c>
      <c r="B1137" s="5" t="s">
        <v>9705</v>
      </c>
      <c r="C1137" s="5" t="str">
        <f>LEFT(Table1[[#This Row],[product_name]], 27)</f>
        <v>InstaCuppa Portable Blender</v>
      </c>
      <c r="D1137" s="5" t="s">
        <v>8688</v>
      </c>
      <c r="E1137" s="5" t="str">
        <f>TRIM(LEFT(Table1[[#This Row],[category]], FIND("|", Table1[[#This Row],[category]]) - 1))</f>
        <v>Home&amp;Kitchen</v>
      </c>
      <c r="F1137" s="5" t="str">
        <f>TRIM(MID(Table1[[#This Row],[category]], FIND("|", Table1[[#This Row],[category]]) + 1, FIND("|", Table1[[#This Row],[category]], FIND("|", Table1[[#This Row],[category]]) + 1) - FIND("|", Table1[[#This Row],[category]]) - 1))</f>
        <v>Kitchen&amp;HomeAppliances</v>
      </c>
      <c r="G113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7" s="6">
        <v>1999</v>
      </c>
      <c r="I1137" s="6">
        <v>2499</v>
      </c>
      <c r="J1137" s="7">
        <v>0.2</v>
      </c>
      <c r="K1137" s="7" t="str">
        <f>IF(Table1[[#This Row],[discount_percentage]]&gt;=50%, "YES", "NO")</f>
        <v>NO</v>
      </c>
      <c r="L1137" s="7" t="str">
        <f>IF(Table1[[#This Row],[discount_percentage]]&lt;20%, "&lt;20%", IF(Table1[[#This Row],[discount_percentage]]&lt;=40%, "20%-40%", IF(Table1[[#This Row],[discount_percentage]]&lt;=60%, "41%-60%", IF(Table1[[#This Row],[discount_percentage]]&lt;=80%, "61%-80%", "&gt;80%"))))</f>
        <v>20%-40%</v>
      </c>
      <c r="M1137" s="7" t="str">
        <f>IF(Table1[[#This Row],[discounted_price]]&lt;200, "&lt;200", IF(Table1[[#This Row],[discounted_price]]&lt;=500, "200-500", "&gt;500"))</f>
        <v>&gt;500</v>
      </c>
      <c r="N1137" s="5">
        <v>4.0999999999999996</v>
      </c>
      <c r="O1137" s="8">
        <v>1034</v>
      </c>
      <c r="P1137" s="9" t="str">
        <f>IF(Table1[[#This Row],[rating_count]]&gt;1000, "More than 1000", "Fewer than 1000")</f>
        <v>More than 1000</v>
      </c>
      <c r="Q1137" s="8">
        <f>IFERROR( VALUE(Table1[[#This Row],[rating]]) * VALUE((Table1[[#This Row],[rating_count]]/1000)), 0)</f>
        <v>4.2393999999999998</v>
      </c>
      <c r="R1137" s="6">
        <f>IFERROR( VALUE(Table1[[#This Row],[actual_price]]) * VALUE(Table1[[#This Row],[rating_count]]), 0)</f>
        <v>2583966</v>
      </c>
      <c r="S1137" s="5" t="s">
        <v>9706</v>
      </c>
      <c r="T1137" s="5" t="s">
        <v>9707</v>
      </c>
      <c r="U1137" s="5" t="s">
        <v>9708</v>
      </c>
      <c r="V1137" s="5" t="s">
        <v>9709</v>
      </c>
      <c r="W1137" s="5" t="s">
        <v>9710</v>
      </c>
      <c r="X1137" s="5" t="s">
        <v>9711</v>
      </c>
      <c r="Y1137" s="5" t="s">
        <v>9712</v>
      </c>
      <c r="Z1137" s="5" t="s">
        <v>9713</v>
      </c>
    </row>
    <row r="1138" spans="1:26" ht="15.75">
      <c r="A1138" s="5" t="s">
        <v>9714</v>
      </c>
      <c r="B1138" s="5" t="s">
        <v>9715</v>
      </c>
      <c r="C1138" s="5" t="str">
        <f>LEFT(Table1[[#This Row],[product_name]], 27)</f>
        <v>USHA EI 1602 1000 W Lightwe</v>
      </c>
      <c r="D1138" s="5" t="s">
        <v>8699</v>
      </c>
      <c r="E1138" s="5" t="str">
        <f>TRIM(LEFT(Table1[[#This Row],[category]], FIND("|", Table1[[#This Row],[category]]) - 1))</f>
        <v>Home&amp;Kitchen</v>
      </c>
      <c r="F1138" s="5" t="str">
        <f>TRIM(MID(Table1[[#This Row],[category]], FIND("|", Table1[[#This Row],[category]]) + 1, FIND("|", Table1[[#This Row],[category]], FIND("|", Table1[[#This Row],[category]]) + 1) - FIND("|", Table1[[#This Row],[category]]) - 1))</f>
        <v>Kitchen&amp;HomeAppliances</v>
      </c>
      <c r="G113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38" s="5">
        <v>616</v>
      </c>
      <c r="I1138" s="6">
        <v>1190</v>
      </c>
      <c r="J1138" s="7">
        <v>0.48</v>
      </c>
      <c r="K1138" s="7" t="str">
        <f>IF(Table1[[#This Row],[discount_percentage]]&gt;=50%, "YES", "NO")</f>
        <v>NO</v>
      </c>
      <c r="L1138" s="7" t="str">
        <f>IF(Table1[[#This Row],[discount_percentage]]&lt;20%, "&lt;20%", IF(Table1[[#This Row],[discount_percentage]]&lt;=40%, "20%-40%", IF(Table1[[#This Row],[discount_percentage]]&lt;=60%, "41%-60%", IF(Table1[[#This Row],[discount_percentage]]&lt;=80%, "61%-80%", "&gt;80%"))))</f>
        <v>41%-60%</v>
      </c>
      <c r="M1138" s="7" t="str">
        <f>IF(Table1[[#This Row],[discounted_price]]&lt;200, "&lt;200", IF(Table1[[#This Row],[discounted_price]]&lt;=500, "200-500", "&gt;500"))</f>
        <v>&gt;500</v>
      </c>
      <c r="N1138" s="5">
        <v>4.0999999999999996</v>
      </c>
      <c r="O1138" s="8">
        <v>37126</v>
      </c>
      <c r="P1138" s="9" t="str">
        <f>IF(Table1[[#This Row],[rating_count]]&gt;1000, "More than 1000", "Fewer than 1000")</f>
        <v>More than 1000</v>
      </c>
      <c r="Q1138" s="8">
        <f>IFERROR( VALUE(Table1[[#This Row],[rating]]) * VALUE((Table1[[#This Row],[rating_count]]/1000)), 0)</f>
        <v>152.21659999999997</v>
      </c>
      <c r="R1138" s="6">
        <f>IFERROR( VALUE(Table1[[#This Row],[actual_price]]) * VALUE(Table1[[#This Row],[rating_count]]), 0)</f>
        <v>44179940</v>
      </c>
      <c r="S1138" s="5" t="s">
        <v>9716</v>
      </c>
      <c r="T1138" s="5" t="s">
        <v>9717</v>
      </c>
      <c r="U1138" s="5" t="s">
        <v>9718</v>
      </c>
      <c r="V1138" s="5" t="s">
        <v>9719</v>
      </c>
      <c r="W1138" s="5" t="s">
        <v>9720</v>
      </c>
      <c r="X1138" s="5" t="s">
        <v>9721</v>
      </c>
      <c r="Y1138" s="5" t="s">
        <v>9722</v>
      </c>
      <c r="Z1138" s="5" t="s">
        <v>9723</v>
      </c>
    </row>
    <row r="1139" spans="1:26" ht="15.75">
      <c r="A1139" s="5" t="s">
        <v>9724</v>
      </c>
      <c r="B1139" s="5" t="s">
        <v>9725</v>
      </c>
      <c r="C1139" s="5" t="str">
        <f>LEFT(Table1[[#This Row],[product_name]], 27)</f>
        <v>KENT 16044 Hand Blender Sta</v>
      </c>
      <c r="D1139" s="5" t="s">
        <v>8688</v>
      </c>
      <c r="E1139" s="5" t="str">
        <f>TRIM(LEFT(Table1[[#This Row],[category]], FIND("|", Table1[[#This Row],[category]]) - 1))</f>
        <v>Home&amp;Kitchen</v>
      </c>
      <c r="F1139" s="5" t="str">
        <f>TRIM(MID(Table1[[#This Row],[category]], FIND("|", Table1[[#This Row],[category]]) + 1, FIND("|", Table1[[#This Row],[category]], FIND("|", Table1[[#This Row],[category]]) + 1) - FIND("|", Table1[[#This Row],[category]]) - 1))</f>
        <v>Kitchen&amp;HomeAppliances</v>
      </c>
      <c r="G113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9" s="6">
        <v>1499</v>
      </c>
      <c r="I1139" s="6">
        <v>2100</v>
      </c>
      <c r="J1139" s="7">
        <v>0.28999999999999998</v>
      </c>
      <c r="K1139" s="7" t="str">
        <f>IF(Table1[[#This Row],[discount_percentage]]&gt;=50%, "YES", "NO")</f>
        <v>NO</v>
      </c>
      <c r="L1139" s="7" t="str">
        <f>IF(Table1[[#This Row],[discount_percentage]]&lt;20%, "&lt;20%", IF(Table1[[#This Row],[discount_percentage]]&lt;=40%, "20%-40%", IF(Table1[[#This Row],[discount_percentage]]&lt;=60%, "41%-60%", IF(Table1[[#This Row],[discount_percentage]]&lt;=80%, "61%-80%", "&gt;80%"))))</f>
        <v>20%-40%</v>
      </c>
      <c r="M1139" s="7" t="str">
        <f>IF(Table1[[#This Row],[discounted_price]]&lt;200, "&lt;200", IF(Table1[[#This Row],[discounted_price]]&lt;=500, "200-500", "&gt;500"))</f>
        <v>&gt;500</v>
      </c>
      <c r="N1139" s="5">
        <v>4.0999999999999996</v>
      </c>
      <c r="O1139" s="8">
        <v>6355</v>
      </c>
      <c r="P1139" s="9" t="str">
        <f>IF(Table1[[#This Row],[rating_count]]&gt;1000, "More than 1000", "Fewer than 1000")</f>
        <v>More than 1000</v>
      </c>
      <c r="Q1139" s="8">
        <f>IFERROR( VALUE(Table1[[#This Row],[rating]]) * VALUE((Table1[[#This Row],[rating_count]]/1000)), 0)</f>
        <v>26.055499999999999</v>
      </c>
      <c r="R1139" s="6">
        <f>IFERROR( VALUE(Table1[[#This Row],[actual_price]]) * VALUE(Table1[[#This Row],[rating_count]]), 0)</f>
        <v>13345500</v>
      </c>
      <c r="S1139" s="5" t="s">
        <v>9726</v>
      </c>
      <c r="T1139" s="5" t="s">
        <v>9727</v>
      </c>
      <c r="U1139" s="5" t="s">
        <v>9728</v>
      </c>
      <c r="V1139" s="5" t="s">
        <v>9729</v>
      </c>
      <c r="W1139" s="5" t="s">
        <v>9730</v>
      </c>
      <c r="X1139" s="5" t="s">
        <v>9731</v>
      </c>
      <c r="Y1139" s="5" t="s">
        <v>9732</v>
      </c>
      <c r="Z1139" s="5" t="s">
        <v>9733</v>
      </c>
    </row>
    <row r="1140" spans="1:26" ht="15.75">
      <c r="A1140" s="5" t="s">
        <v>9734</v>
      </c>
      <c r="B1140" s="5" t="s">
        <v>9735</v>
      </c>
      <c r="C1140" s="5" t="str">
        <f>LEFT(Table1[[#This Row],[product_name]], 27)</f>
        <v>White Feather Portable Heat</v>
      </c>
      <c r="D1140" s="5" t="s">
        <v>9284</v>
      </c>
      <c r="E1140" s="5" t="str">
        <f>TRIM(LEFT(Table1[[#This Row],[category]], FIND("|", Table1[[#This Row],[category]]) - 1))</f>
        <v>Home&amp;Kitchen</v>
      </c>
      <c r="F1140" s="5" t="str">
        <f>TRIM(MID(Table1[[#This Row],[category]], FIND("|", Table1[[#This Row],[category]]) + 1, FIND("|", Table1[[#This Row],[category]], FIND("|", Table1[[#This Row],[category]]) + 1) - FIND("|", Table1[[#This Row],[category]]) - 1))</f>
        <v>Kitchen&amp;HomeAppliances</v>
      </c>
      <c r="G114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0" s="5">
        <v>199</v>
      </c>
      <c r="I1140" s="6">
        <v>499</v>
      </c>
      <c r="J1140" s="7">
        <v>0.6</v>
      </c>
      <c r="K1140" s="7" t="str">
        <f>IF(Table1[[#This Row],[discount_percentage]]&gt;=50%, "YES", "NO")</f>
        <v>YES</v>
      </c>
      <c r="L1140" s="7" t="str">
        <f>IF(Table1[[#This Row],[discount_percentage]]&lt;20%, "&lt;20%", IF(Table1[[#This Row],[discount_percentage]]&lt;=40%, "20%-40%", IF(Table1[[#This Row],[discount_percentage]]&lt;=60%, "41%-60%", IF(Table1[[#This Row],[discount_percentage]]&lt;=80%, "61%-80%", "&gt;80%"))))</f>
        <v>41%-60%</v>
      </c>
      <c r="M1140" s="7" t="str">
        <f>IF(Table1[[#This Row],[discounted_price]]&lt;200, "&lt;200", IF(Table1[[#This Row],[discounted_price]]&lt;=500, "200-500", "&gt;500"))</f>
        <v>&lt;200</v>
      </c>
      <c r="N1140" s="5">
        <v>3.3</v>
      </c>
      <c r="O1140" s="8">
        <v>12</v>
      </c>
      <c r="P1140" s="9" t="str">
        <f>IF(Table1[[#This Row],[rating_count]]&gt;1000, "More than 1000", "Fewer than 1000")</f>
        <v>Fewer than 1000</v>
      </c>
      <c r="Q1140" s="8">
        <f>IFERROR( VALUE(Table1[[#This Row],[rating]]) * VALUE((Table1[[#This Row],[rating_count]]/1000)), 0)</f>
        <v>3.9599999999999996E-2</v>
      </c>
      <c r="R1140" s="6">
        <f>IFERROR( VALUE(Table1[[#This Row],[actual_price]]) * VALUE(Table1[[#This Row],[rating_count]]), 0)</f>
        <v>5988</v>
      </c>
      <c r="S1140" s="5" t="s">
        <v>9736</v>
      </c>
      <c r="T1140" s="5" t="s">
        <v>9737</v>
      </c>
      <c r="U1140" s="5" t="s">
        <v>9738</v>
      </c>
      <c r="V1140" s="5" t="s">
        <v>9739</v>
      </c>
      <c r="W1140" s="5" t="s">
        <v>9740</v>
      </c>
      <c r="X1140" s="5" t="s">
        <v>9741</v>
      </c>
      <c r="Y1140" s="5" t="s">
        <v>9742</v>
      </c>
      <c r="Z1140" s="5" t="s">
        <v>9743</v>
      </c>
    </row>
    <row r="1141" spans="1:26" ht="15.75">
      <c r="A1141" s="5" t="s">
        <v>9744</v>
      </c>
      <c r="B1141" s="5" t="s">
        <v>9745</v>
      </c>
      <c r="C1141" s="5" t="str">
        <f>LEFT(Table1[[#This Row],[product_name]], 27)</f>
        <v xml:space="preserve">Crompton IHL 152 1500-Watt </v>
      </c>
      <c r="D1141" s="5" t="s">
        <v>8844</v>
      </c>
      <c r="E1141" s="5" t="str">
        <f>TRIM(LEFT(Table1[[#This Row],[category]], FIND("|", Table1[[#This Row],[category]]) - 1))</f>
        <v>Home&amp;Kitchen</v>
      </c>
      <c r="F1141" s="5" t="str">
        <f>TRIM(MID(Table1[[#This Row],[category]], FIND("|", Table1[[#This Row],[category]]) + 1, FIND("|", Table1[[#This Row],[category]], FIND("|", Table1[[#This Row],[category]]) + 1) - FIND("|", Table1[[#This Row],[category]]) - 1))</f>
        <v>Heating,Cooling&amp;AirQuality</v>
      </c>
      <c r="G1141"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41" s="5">
        <v>610</v>
      </c>
      <c r="I1141" s="6">
        <v>825</v>
      </c>
      <c r="J1141" s="7">
        <v>0.26</v>
      </c>
      <c r="K1141" s="7" t="str">
        <f>IF(Table1[[#This Row],[discount_percentage]]&gt;=50%, "YES", "NO")</f>
        <v>NO</v>
      </c>
      <c r="L1141" s="7" t="str">
        <f>IF(Table1[[#This Row],[discount_percentage]]&lt;20%, "&lt;20%", IF(Table1[[#This Row],[discount_percentage]]&lt;=40%, "20%-40%", IF(Table1[[#This Row],[discount_percentage]]&lt;=60%, "41%-60%", IF(Table1[[#This Row],[discount_percentage]]&lt;=80%, "61%-80%", "&gt;80%"))))</f>
        <v>20%-40%</v>
      </c>
      <c r="M1141" s="7" t="str">
        <f>IF(Table1[[#This Row],[discounted_price]]&lt;200, "&lt;200", IF(Table1[[#This Row],[discounted_price]]&lt;=500, "200-500", "&gt;500"))</f>
        <v>&gt;500</v>
      </c>
      <c r="N1141" s="5">
        <v>4.0999999999999996</v>
      </c>
      <c r="O1141" s="8">
        <v>13165</v>
      </c>
      <c r="P1141" s="9" t="str">
        <f>IF(Table1[[#This Row],[rating_count]]&gt;1000, "More than 1000", "Fewer than 1000")</f>
        <v>More than 1000</v>
      </c>
      <c r="Q1141" s="8">
        <f>IFERROR( VALUE(Table1[[#This Row],[rating]]) * VALUE((Table1[[#This Row],[rating_count]]/1000)), 0)</f>
        <v>53.976499999999994</v>
      </c>
      <c r="R1141" s="6">
        <f>IFERROR( VALUE(Table1[[#This Row],[actual_price]]) * VALUE(Table1[[#This Row],[rating_count]]), 0)</f>
        <v>10861125</v>
      </c>
      <c r="S1141" s="5" t="s">
        <v>9746</v>
      </c>
      <c r="T1141" s="5" t="s">
        <v>9747</v>
      </c>
      <c r="U1141" s="5" t="s">
        <v>9748</v>
      </c>
      <c r="V1141" s="5" t="s">
        <v>9749</v>
      </c>
      <c r="W1141" s="5" t="s">
        <v>9750</v>
      </c>
      <c r="X1141" s="5" t="s">
        <v>9751</v>
      </c>
      <c r="Y1141" s="5" t="s">
        <v>9752</v>
      </c>
      <c r="Z1141" s="5" t="s">
        <v>9753</v>
      </c>
    </row>
    <row r="1142" spans="1:26" ht="15.75">
      <c r="A1142" s="5" t="s">
        <v>9754</v>
      </c>
      <c r="B1142" s="5" t="s">
        <v>9755</v>
      </c>
      <c r="C1142" s="5" t="str">
        <f>LEFT(Table1[[#This Row],[product_name]], 27)</f>
        <v>InstaCuppa Rechargeable Min</v>
      </c>
      <c r="D1142" s="5" t="s">
        <v>9192</v>
      </c>
      <c r="E1142" s="5" t="str">
        <f>TRIM(LEFT(Table1[[#This Row],[category]], FIND("|", Table1[[#This Row],[category]]) - 1))</f>
        <v>Home&amp;Kitchen</v>
      </c>
      <c r="F1142" s="5" t="str">
        <f>TRIM(MID(Table1[[#This Row],[category]], FIND("|", Table1[[#This Row],[category]]) + 1, FIND("|", Table1[[#This Row],[category]], FIND("|", Table1[[#This Row],[category]]) + 1) - FIND("|", Table1[[#This Row],[category]]) - 1))</f>
        <v>Kitchen&amp;HomeAppliances</v>
      </c>
      <c r="G114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2" s="5">
        <v>999</v>
      </c>
      <c r="I1142" s="6">
        <v>1499</v>
      </c>
      <c r="J1142" s="7">
        <v>0.33</v>
      </c>
      <c r="K1142" s="7" t="str">
        <f>IF(Table1[[#This Row],[discount_percentage]]&gt;=50%, "YES", "NO")</f>
        <v>NO</v>
      </c>
      <c r="L1142" s="7" t="str">
        <f>IF(Table1[[#This Row],[discount_percentage]]&lt;20%, "&lt;20%", IF(Table1[[#This Row],[discount_percentage]]&lt;=40%, "20%-40%", IF(Table1[[#This Row],[discount_percentage]]&lt;=60%, "41%-60%", IF(Table1[[#This Row],[discount_percentage]]&lt;=80%, "61%-80%", "&gt;80%"))))</f>
        <v>20%-40%</v>
      </c>
      <c r="M1142" s="7" t="str">
        <f>IF(Table1[[#This Row],[discounted_price]]&lt;200, "&lt;200", IF(Table1[[#This Row],[discounted_price]]&lt;=500, "200-500", "&gt;500"))</f>
        <v>&gt;500</v>
      </c>
      <c r="N1142" s="5">
        <v>4.0999999999999996</v>
      </c>
      <c r="O1142" s="8">
        <v>1646</v>
      </c>
      <c r="P1142" s="9" t="str">
        <f>IF(Table1[[#This Row],[rating_count]]&gt;1000, "More than 1000", "Fewer than 1000")</f>
        <v>More than 1000</v>
      </c>
      <c r="Q1142" s="8">
        <f>IFERROR( VALUE(Table1[[#This Row],[rating]]) * VALUE((Table1[[#This Row],[rating_count]]/1000)), 0)</f>
        <v>6.7485999999999988</v>
      </c>
      <c r="R1142" s="6">
        <f>IFERROR( VALUE(Table1[[#This Row],[actual_price]]) * VALUE(Table1[[#This Row],[rating_count]]), 0)</f>
        <v>2467354</v>
      </c>
      <c r="S1142" s="5" t="s">
        <v>9756</v>
      </c>
      <c r="T1142" s="5" t="s">
        <v>9757</v>
      </c>
      <c r="U1142" s="5" t="s">
        <v>9758</v>
      </c>
      <c r="V1142" s="5" t="s">
        <v>9759</v>
      </c>
      <c r="W1142" s="5" t="s">
        <v>9760</v>
      </c>
      <c r="X1142" s="5" t="s">
        <v>9761</v>
      </c>
      <c r="Y1142" s="5" t="s">
        <v>9762</v>
      </c>
      <c r="Z1142" s="5" t="s">
        <v>9763</v>
      </c>
    </row>
    <row r="1143" spans="1:26" ht="15.75">
      <c r="A1143" s="5" t="s">
        <v>9764</v>
      </c>
      <c r="B1143" s="5" t="s">
        <v>9765</v>
      </c>
      <c r="C1143" s="5" t="str">
        <f>LEFT(Table1[[#This Row],[product_name]], 27)</f>
        <v xml:space="preserve">Philips PowerPro FC9352/01 </v>
      </c>
      <c r="D1143" s="5" t="s">
        <v>9326</v>
      </c>
      <c r="E1143" s="5" t="str">
        <f>TRIM(LEFT(Table1[[#This Row],[category]], FIND("|", Table1[[#This Row],[category]]) - 1))</f>
        <v>Home&amp;Kitchen</v>
      </c>
      <c r="F1143" s="5" t="str">
        <f>TRIM(MID(Table1[[#This Row],[category]], FIND("|", Table1[[#This Row],[category]]) + 1, FIND("|", Table1[[#This Row],[category]], FIND("|", Table1[[#This Row],[category]]) + 1) - FIND("|", Table1[[#This Row],[category]]) - 1))</f>
        <v>Kitchen&amp;HomeAppliances</v>
      </c>
      <c r="G114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43" s="6">
        <v>8999</v>
      </c>
      <c r="I1143" s="6">
        <v>9995</v>
      </c>
      <c r="J1143" s="7">
        <v>0.1</v>
      </c>
      <c r="K1143" s="7" t="str">
        <f>IF(Table1[[#This Row],[discount_percentage]]&gt;=50%, "YES", "NO")</f>
        <v>NO</v>
      </c>
      <c r="L1143" s="7" t="str">
        <f>IF(Table1[[#This Row],[discount_percentage]]&lt;20%, "&lt;20%", IF(Table1[[#This Row],[discount_percentage]]&lt;=40%, "20%-40%", IF(Table1[[#This Row],[discount_percentage]]&lt;=60%, "41%-60%", IF(Table1[[#This Row],[discount_percentage]]&lt;=80%, "61%-80%", "&gt;80%"))))</f>
        <v>&lt;20%</v>
      </c>
      <c r="M1143" s="7" t="str">
        <f>IF(Table1[[#This Row],[discounted_price]]&lt;200, "&lt;200", IF(Table1[[#This Row],[discounted_price]]&lt;=500, "200-500", "&gt;500"))</f>
        <v>&gt;500</v>
      </c>
      <c r="N1143" s="5">
        <v>4.4000000000000004</v>
      </c>
      <c r="O1143" s="8">
        <v>17994</v>
      </c>
      <c r="P1143" s="9" t="str">
        <f>IF(Table1[[#This Row],[rating_count]]&gt;1000, "More than 1000", "Fewer than 1000")</f>
        <v>More than 1000</v>
      </c>
      <c r="Q1143" s="8">
        <f>IFERROR( VALUE(Table1[[#This Row],[rating]]) * VALUE((Table1[[#This Row],[rating_count]]/1000)), 0)</f>
        <v>79.173600000000008</v>
      </c>
      <c r="R1143" s="6">
        <f>IFERROR( VALUE(Table1[[#This Row],[actual_price]]) * VALUE(Table1[[#This Row],[rating_count]]), 0)</f>
        <v>179850030</v>
      </c>
      <c r="S1143" s="5" t="s">
        <v>9766</v>
      </c>
      <c r="T1143" s="5" t="s">
        <v>9767</v>
      </c>
      <c r="U1143" s="5" t="s">
        <v>9768</v>
      </c>
      <c r="V1143" s="5" t="s">
        <v>9769</v>
      </c>
      <c r="W1143" s="5" t="s">
        <v>9770</v>
      </c>
      <c r="X1143" s="5" t="s">
        <v>9771</v>
      </c>
      <c r="Y1143" s="5" t="s">
        <v>9772</v>
      </c>
      <c r="Z1143" s="5" t="s">
        <v>9773</v>
      </c>
    </row>
    <row r="1144" spans="1:26" ht="15.75">
      <c r="A1144" s="5" t="s">
        <v>9774</v>
      </c>
      <c r="B1144" s="5" t="s">
        <v>9775</v>
      </c>
      <c r="C1144" s="5" t="str">
        <f>LEFT(Table1[[#This Row],[product_name]], 27)</f>
        <v>SAIELLIN Electric Lint Remo</v>
      </c>
      <c r="D1144" s="5" t="s">
        <v>8574</v>
      </c>
      <c r="E1144" s="5" t="str">
        <f>TRIM(LEFT(Table1[[#This Row],[category]], FIND("|", Table1[[#This Row],[category]]) - 1))</f>
        <v>Home&amp;Kitchen</v>
      </c>
      <c r="F1144" s="5" t="str">
        <f>TRIM(MID(Table1[[#This Row],[category]], FIND("|", Table1[[#This Row],[category]]) + 1, FIND("|", Table1[[#This Row],[category]], FIND("|", Table1[[#This Row],[category]]) + 1) - FIND("|", Table1[[#This Row],[category]]) - 1))</f>
        <v>Kitchen&amp;HomeAppliances</v>
      </c>
      <c r="G114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44" s="5">
        <v>453</v>
      </c>
      <c r="I1144" s="6">
        <v>999</v>
      </c>
      <c r="J1144" s="7">
        <v>0.55000000000000004</v>
      </c>
      <c r="K1144" s="7" t="str">
        <f>IF(Table1[[#This Row],[discount_percentage]]&gt;=50%, "YES", "NO")</f>
        <v>YES</v>
      </c>
      <c r="L1144" s="7" t="str">
        <f>IF(Table1[[#This Row],[discount_percentage]]&lt;20%, "&lt;20%", IF(Table1[[#This Row],[discount_percentage]]&lt;=40%, "20%-40%", IF(Table1[[#This Row],[discount_percentage]]&lt;=60%, "41%-60%", IF(Table1[[#This Row],[discount_percentage]]&lt;=80%, "61%-80%", "&gt;80%"))))</f>
        <v>41%-60%</v>
      </c>
      <c r="M1144" s="7" t="str">
        <f>IF(Table1[[#This Row],[discounted_price]]&lt;200, "&lt;200", IF(Table1[[#This Row],[discounted_price]]&lt;=500, "200-500", "&gt;500"))</f>
        <v>200-500</v>
      </c>
      <c r="N1144" s="5">
        <v>4.3</v>
      </c>
      <c r="O1144" s="8">
        <v>610</v>
      </c>
      <c r="P1144" s="9" t="str">
        <f>IF(Table1[[#This Row],[rating_count]]&gt;1000, "More than 1000", "Fewer than 1000")</f>
        <v>Fewer than 1000</v>
      </c>
      <c r="Q1144" s="8">
        <f>IFERROR( VALUE(Table1[[#This Row],[rating]]) * VALUE((Table1[[#This Row],[rating_count]]/1000)), 0)</f>
        <v>2.6229999999999998</v>
      </c>
      <c r="R1144" s="6">
        <f>IFERROR( VALUE(Table1[[#This Row],[actual_price]]) * VALUE(Table1[[#This Row],[rating_count]]), 0)</f>
        <v>609390</v>
      </c>
      <c r="S1144" s="5" t="s">
        <v>9776</v>
      </c>
      <c r="T1144" s="5" t="s">
        <v>9777</v>
      </c>
      <c r="U1144" s="5" t="s">
        <v>9778</v>
      </c>
      <c r="V1144" s="5" t="s">
        <v>9779</v>
      </c>
      <c r="W1144" s="5" t="s">
        <v>9780</v>
      </c>
      <c r="X1144" s="5" t="s">
        <v>9781</v>
      </c>
      <c r="Y1144" s="5" t="s">
        <v>9782</v>
      </c>
      <c r="Z1144" s="5" t="s">
        <v>9783</v>
      </c>
    </row>
    <row r="1145" spans="1:26" ht="15.75">
      <c r="A1145" s="5" t="s">
        <v>9784</v>
      </c>
      <c r="B1145" s="5" t="s">
        <v>9785</v>
      </c>
      <c r="C1145" s="5" t="str">
        <f>LEFT(Table1[[#This Row],[product_name]], 27)</f>
        <v>Cookwell Bullet Mixer Grind</v>
      </c>
      <c r="D1145" s="5" t="s">
        <v>8710</v>
      </c>
      <c r="E1145" s="5" t="str">
        <f>TRIM(LEFT(Table1[[#This Row],[category]], FIND("|", Table1[[#This Row],[category]]) - 1))</f>
        <v>Home&amp;Kitchen</v>
      </c>
      <c r="F1145" s="5" t="str">
        <f>TRIM(MID(Table1[[#This Row],[category]], FIND("|", Table1[[#This Row],[category]]) + 1, FIND("|", Table1[[#This Row],[category]], FIND("|", Table1[[#This Row],[category]]) + 1) - FIND("|", Table1[[#This Row],[category]]) - 1))</f>
        <v>Kitchen&amp;HomeAppliances</v>
      </c>
      <c r="G114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5" s="6">
        <v>2464</v>
      </c>
      <c r="I1145" s="6">
        <v>6000</v>
      </c>
      <c r="J1145" s="7">
        <v>0.59</v>
      </c>
      <c r="K1145" s="7" t="str">
        <f>IF(Table1[[#This Row],[discount_percentage]]&gt;=50%, "YES", "NO")</f>
        <v>YES</v>
      </c>
      <c r="L1145" s="7" t="str">
        <f>IF(Table1[[#This Row],[discount_percentage]]&lt;20%, "&lt;20%", IF(Table1[[#This Row],[discount_percentage]]&lt;=40%, "20%-40%", IF(Table1[[#This Row],[discount_percentage]]&lt;=60%, "41%-60%", IF(Table1[[#This Row],[discount_percentage]]&lt;=80%, "61%-80%", "&gt;80%"))))</f>
        <v>41%-60%</v>
      </c>
      <c r="M1145" s="7" t="str">
        <f>IF(Table1[[#This Row],[discounted_price]]&lt;200, "&lt;200", IF(Table1[[#This Row],[discounted_price]]&lt;=500, "200-500", "&gt;500"))</f>
        <v>&gt;500</v>
      </c>
      <c r="N1145" s="5">
        <v>4.0999999999999996</v>
      </c>
      <c r="O1145" s="8">
        <v>8866</v>
      </c>
      <c r="P1145" s="9" t="str">
        <f>IF(Table1[[#This Row],[rating_count]]&gt;1000, "More than 1000", "Fewer than 1000")</f>
        <v>More than 1000</v>
      </c>
      <c r="Q1145" s="8">
        <f>IFERROR( VALUE(Table1[[#This Row],[rating]]) * VALUE((Table1[[#This Row],[rating_count]]/1000)), 0)</f>
        <v>36.350599999999993</v>
      </c>
      <c r="R1145" s="6">
        <f>IFERROR( VALUE(Table1[[#This Row],[actual_price]]) * VALUE(Table1[[#This Row],[rating_count]]), 0)</f>
        <v>53196000</v>
      </c>
      <c r="S1145" s="5" t="s">
        <v>9786</v>
      </c>
      <c r="T1145" s="5" t="s">
        <v>9787</v>
      </c>
      <c r="U1145" s="5" t="s">
        <v>9788</v>
      </c>
      <c r="V1145" s="5" t="s">
        <v>9789</v>
      </c>
      <c r="W1145" s="5" t="s">
        <v>9790</v>
      </c>
      <c r="X1145" s="5" t="s">
        <v>9791</v>
      </c>
      <c r="Y1145" s="5" t="s">
        <v>9792</v>
      </c>
      <c r="Z1145" s="5" t="s">
        <v>9793</v>
      </c>
    </row>
    <row r="1146" spans="1:26" ht="15.75">
      <c r="A1146" s="5" t="s">
        <v>9794</v>
      </c>
      <c r="B1146" s="5" t="s">
        <v>9795</v>
      </c>
      <c r="C1146" s="5" t="str">
        <f>LEFT(Table1[[#This Row],[product_name]], 27)</f>
        <v>Prestige PRWO 1.8-2 700-Wat</v>
      </c>
      <c r="D1146" s="5" t="s">
        <v>9695</v>
      </c>
      <c r="E1146" s="5" t="str">
        <f>TRIM(LEFT(Table1[[#This Row],[category]], FIND("|", Table1[[#This Row],[category]]) - 1))</f>
        <v>Home&amp;Kitchen</v>
      </c>
      <c r="F1146" s="5" t="str">
        <f>TRIM(MID(Table1[[#This Row],[category]], FIND("|", Table1[[#This Row],[category]]) + 1, FIND("|", Table1[[#This Row],[category]], FIND("|", Table1[[#This Row],[category]]) + 1) - FIND("|", Table1[[#This Row],[category]]) - 1))</f>
        <v>Kitchen&amp;HomeAppliances</v>
      </c>
      <c r="G114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6" s="6">
        <v>2719</v>
      </c>
      <c r="I1146" s="6">
        <v>3945</v>
      </c>
      <c r="J1146" s="7">
        <v>0.31</v>
      </c>
      <c r="K1146" s="7" t="str">
        <f>IF(Table1[[#This Row],[discount_percentage]]&gt;=50%, "YES", "NO")</f>
        <v>NO</v>
      </c>
      <c r="L1146" s="7" t="str">
        <f>IF(Table1[[#This Row],[discount_percentage]]&lt;20%, "&lt;20%", IF(Table1[[#This Row],[discount_percentage]]&lt;=40%, "20%-40%", IF(Table1[[#This Row],[discount_percentage]]&lt;=60%, "41%-60%", IF(Table1[[#This Row],[discount_percentage]]&lt;=80%, "61%-80%", "&gt;80%"))))</f>
        <v>20%-40%</v>
      </c>
      <c r="M1146" s="7" t="str">
        <f>IF(Table1[[#This Row],[discounted_price]]&lt;200, "&lt;200", IF(Table1[[#This Row],[discounted_price]]&lt;=500, "200-500", "&gt;500"))</f>
        <v>&gt;500</v>
      </c>
      <c r="N1146" s="5">
        <v>3.7</v>
      </c>
      <c r="O1146" s="8">
        <v>13406</v>
      </c>
      <c r="P1146" s="9" t="str">
        <f>IF(Table1[[#This Row],[rating_count]]&gt;1000, "More than 1000", "Fewer than 1000")</f>
        <v>More than 1000</v>
      </c>
      <c r="Q1146" s="8">
        <f>IFERROR( VALUE(Table1[[#This Row],[rating]]) * VALUE((Table1[[#This Row],[rating_count]]/1000)), 0)</f>
        <v>49.602200000000003</v>
      </c>
      <c r="R1146" s="6">
        <f>IFERROR( VALUE(Table1[[#This Row],[actual_price]]) * VALUE(Table1[[#This Row],[rating_count]]), 0)</f>
        <v>52886670</v>
      </c>
      <c r="S1146" s="5" t="s">
        <v>9796</v>
      </c>
      <c r="T1146" s="5" t="s">
        <v>9797</v>
      </c>
      <c r="U1146" s="5" t="s">
        <v>9798</v>
      </c>
      <c r="V1146" s="5" t="s">
        <v>9799</v>
      </c>
      <c r="W1146" s="5" t="s">
        <v>9800</v>
      </c>
      <c r="X1146" s="5" t="s">
        <v>9801</v>
      </c>
      <c r="Y1146" s="5" t="s">
        <v>9802</v>
      </c>
      <c r="Z1146" s="5" t="s">
        <v>9803</v>
      </c>
    </row>
    <row r="1147" spans="1:26" ht="15.75">
      <c r="A1147" s="5" t="s">
        <v>9804</v>
      </c>
      <c r="B1147" s="5" t="s">
        <v>9805</v>
      </c>
      <c r="C1147" s="5" t="str">
        <f>LEFT(Table1[[#This Row],[product_name]], 27)</f>
        <v>Swiffer Instant Electric Wa</v>
      </c>
      <c r="D1147" s="5" t="s">
        <v>8721</v>
      </c>
      <c r="E1147" s="5" t="str">
        <f>TRIM(LEFT(Table1[[#This Row],[category]], FIND("|", Table1[[#This Row],[category]]) - 1))</f>
        <v>Home&amp;Kitchen</v>
      </c>
      <c r="F1147" s="5" t="str">
        <f>TRIM(MID(Table1[[#This Row],[category]], FIND("|", Table1[[#This Row],[category]]) + 1, FIND("|", Table1[[#This Row],[category]], FIND("|", Table1[[#This Row],[category]]) + 1) - FIND("|", Table1[[#This Row],[category]]) - 1))</f>
        <v>Heating,Cooling&amp;AirQuality</v>
      </c>
      <c r="G1147"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47" s="6">
        <v>1439</v>
      </c>
      <c r="I1147" s="6">
        <v>1999</v>
      </c>
      <c r="J1147" s="7">
        <v>0.28000000000000003</v>
      </c>
      <c r="K1147" s="7" t="str">
        <f>IF(Table1[[#This Row],[discount_percentage]]&gt;=50%, "YES", "NO")</f>
        <v>NO</v>
      </c>
      <c r="L1147" s="7" t="str">
        <f>IF(Table1[[#This Row],[discount_percentage]]&lt;20%, "&lt;20%", IF(Table1[[#This Row],[discount_percentage]]&lt;=40%, "20%-40%", IF(Table1[[#This Row],[discount_percentage]]&lt;=60%, "41%-60%", IF(Table1[[#This Row],[discount_percentage]]&lt;=80%, "61%-80%", "&gt;80%"))))</f>
        <v>20%-40%</v>
      </c>
      <c r="M1147" s="7" t="str">
        <f>IF(Table1[[#This Row],[discounted_price]]&lt;200, "&lt;200", IF(Table1[[#This Row],[discounted_price]]&lt;=500, "200-500", "&gt;500"))</f>
        <v>&gt;500</v>
      </c>
      <c r="N1147" s="5">
        <v>4.8</v>
      </c>
      <c r="O1147" s="8">
        <v>53803</v>
      </c>
      <c r="P1147" s="9" t="str">
        <f>IF(Table1[[#This Row],[rating_count]]&gt;1000, "More than 1000", "Fewer than 1000")</f>
        <v>More than 1000</v>
      </c>
      <c r="Q1147" s="8">
        <f>IFERROR( VALUE(Table1[[#This Row],[rating]]) * VALUE((Table1[[#This Row],[rating_count]]/1000)), 0)</f>
        <v>258.25439999999998</v>
      </c>
      <c r="R1147" s="6">
        <f>IFERROR( VALUE(Table1[[#This Row],[actual_price]]) * VALUE(Table1[[#This Row],[rating_count]]), 0)</f>
        <v>107552197</v>
      </c>
      <c r="S1147" s="5" t="s">
        <v>9806</v>
      </c>
      <c r="T1147" s="5" t="s">
        <v>9807</v>
      </c>
      <c r="U1147" s="5" t="s">
        <v>9808</v>
      </c>
      <c r="V1147" s="5" t="s">
        <v>9809</v>
      </c>
      <c r="W1147" s="5" t="s">
        <v>9810</v>
      </c>
      <c r="X1147" s="5" t="s">
        <v>9811</v>
      </c>
      <c r="Y1147" s="5" t="s">
        <v>9812</v>
      </c>
      <c r="Z1147" s="5" t="s">
        <v>9813</v>
      </c>
    </row>
    <row r="1148" spans="1:26" ht="15.75">
      <c r="A1148" s="5" t="s">
        <v>9814</v>
      </c>
      <c r="B1148" s="5" t="s">
        <v>9815</v>
      </c>
      <c r="C1148" s="5" t="str">
        <f>LEFT(Table1[[#This Row],[product_name]], 27)</f>
        <v>InstaCuppa Portable Blender</v>
      </c>
      <c r="D1148" s="5" t="s">
        <v>8688</v>
      </c>
      <c r="E1148" s="5" t="str">
        <f>TRIM(LEFT(Table1[[#This Row],[category]], FIND("|", Table1[[#This Row],[category]]) - 1))</f>
        <v>Home&amp;Kitchen</v>
      </c>
      <c r="F1148" s="5" t="str">
        <f>TRIM(MID(Table1[[#This Row],[category]], FIND("|", Table1[[#This Row],[category]]) + 1, FIND("|", Table1[[#This Row],[category]], FIND("|", Table1[[#This Row],[category]]) + 1) - FIND("|", Table1[[#This Row],[category]]) - 1))</f>
        <v>Kitchen&amp;HomeAppliances</v>
      </c>
      <c r="G114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8" s="6">
        <v>2799</v>
      </c>
      <c r="I1148" s="6">
        <v>3499</v>
      </c>
      <c r="J1148" s="7">
        <v>0.2</v>
      </c>
      <c r="K1148" s="7" t="str">
        <f>IF(Table1[[#This Row],[discount_percentage]]&gt;=50%, "YES", "NO")</f>
        <v>NO</v>
      </c>
      <c r="L1148" s="7" t="str">
        <f>IF(Table1[[#This Row],[discount_percentage]]&lt;20%, "&lt;20%", IF(Table1[[#This Row],[discount_percentage]]&lt;=40%, "20%-40%", IF(Table1[[#This Row],[discount_percentage]]&lt;=60%, "41%-60%", IF(Table1[[#This Row],[discount_percentage]]&lt;=80%, "61%-80%", "&gt;80%"))))</f>
        <v>20%-40%</v>
      </c>
      <c r="M1148" s="7" t="str">
        <f>IF(Table1[[#This Row],[discounted_price]]&lt;200, "&lt;200", IF(Table1[[#This Row],[discounted_price]]&lt;=500, "200-500", "&gt;500"))</f>
        <v>&gt;500</v>
      </c>
      <c r="N1148" s="5">
        <v>4.5</v>
      </c>
      <c r="O1148" s="8">
        <v>546</v>
      </c>
      <c r="P1148" s="9" t="str">
        <f>IF(Table1[[#This Row],[rating_count]]&gt;1000, "More than 1000", "Fewer than 1000")</f>
        <v>Fewer than 1000</v>
      </c>
      <c r="Q1148" s="8">
        <f>IFERROR( VALUE(Table1[[#This Row],[rating]]) * VALUE((Table1[[#This Row],[rating_count]]/1000)), 0)</f>
        <v>2.4570000000000003</v>
      </c>
      <c r="R1148" s="6">
        <f>IFERROR( VALUE(Table1[[#This Row],[actual_price]]) * VALUE(Table1[[#This Row],[rating_count]]), 0)</f>
        <v>1910454</v>
      </c>
      <c r="S1148" s="5" t="s">
        <v>9816</v>
      </c>
      <c r="T1148" s="5" t="s">
        <v>9817</v>
      </c>
      <c r="U1148" s="5" t="s">
        <v>9818</v>
      </c>
      <c r="V1148" s="5" t="s">
        <v>9819</v>
      </c>
      <c r="W1148" s="5" t="s">
        <v>9820</v>
      </c>
      <c r="X1148" s="5" t="s">
        <v>9821</v>
      </c>
      <c r="Y1148" s="5" t="s">
        <v>9822</v>
      </c>
      <c r="Z1148" s="5" t="s">
        <v>9823</v>
      </c>
    </row>
    <row r="1149" spans="1:26" ht="15.75">
      <c r="A1149" s="5" t="s">
        <v>9824</v>
      </c>
      <c r="B1149" s="5" t="s">
        <v>9825</v>
      </c>
      <c r="C1149" s="5" t="str">
        <f>LEFT(Table1[[#This Row],[product_name]], 27)</f>
        <v>Lifelong LLWH106 Flash 3 Li</v>
      </c>
      <c r="D1149" s="5" t="s">
        <v>8721</v>
      </c>
      <c r="E1149" s="5" t="str">
        <f>TRIM(LEFT(Table1[[#This Row],[category]], FIND("|", Table1[[#This Row],[category]]) - 1))</f>
        <v>Home&amp;Kitchen</v>
      </c>
      <c r="F1149" s="5" t="str">
        <f>TRIM(MID(Table1[[#This Row],[category]], FIND("|", Table1[[#This Row],[category]]) + 1, FIND("|", Table1[[#This Row],[category]], FIND("|", Table1[[#This Row],[category]]) + 1) - FIND("|", Table1[[#This Row],[category]]) - 1))</f>
        <v>Heating,Cooling&amp;AirQuality</v>
      </c>
      <c r="G1149"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49" s="6">
        <v>2088</v>
      </c>
      <c r="I1149" s="6">
        <v>5550</v>
      </c>
      <c r="J1149" s="7">
        <v>0.62</v>
      </c>
      <c r="K1149" s="7" t="str">
        <f>IF(Table1[[#This Row],[discount_percentage]]&gt;=50%, "YES", "NO")</f>
        <v>YES</v>
      </c>
      <c r="L1149" s="7" t="str">
        <f>IF(Table1[[#This Row],[discount_percentage]]&lt;20%, "&lt;20%", IF(Table1[[#This Row],[discount_percentage]]&lt;=40%, "20%-40%", IF(Table1[[#This Row],[discount_percentage]]&lt;=60%, "41%-60%", IF(Table1[[#This Row],[discount_percentage]]&lt;=80%, "61%-80%", "&gt;80%"))))</f>
        <v>61%-80%</v>
      </c>
      <c r="M1149" s="7" t="str">
        <f>IF(Table1[[#This Row],[discounted_price]]&lt;200, "&lt;200", IF(Table1[[#This Row],[discounted_price]]&lt;=500, "200-500", "&gt;500"))</f>
        <v>&gt;500</v>
      </c>
      <c r="N1149" s="5">
        <v>4</v>
      </c>
      <c r="O1149" s="8">
        <v>5292</v>
      </c>
      <c r="P1149" s="9" t="str">
        <f>IF(Table1[[#This Row],[rating_count]]&gt;1000, "More than 1000", "Fewer than 1000")</f>
        <v>More than 1000</v>
      </c>
      <c r="Q1149" s="8">
        <f>IFERROR( VALUE(Table1[[#This Row],[rating]]) * VALUE((Table1[[#This Row],[rating_count]]/1000)), 0)</f>
        <v>21.167999999999999</v>
      </c>
      <c r="R1149" s="6">
        <f>IFERROR( VALUE(Table1[[#This Row],[actual_price]]) * VALUE(Table1[[#This Row],[rating_count]]), 0)</f>
        <v>29370600</v>
      </c>
      <c r="S1149" s="5" t="s">
        <v>9826</v>
      </c>
      <c r="T1149" s="5" t="s">
        <v>9827</v>
      </c>
      <c r="U1149" s="5" t="s">
        <v>9828</v>
      </c>
      <c r="V1149" s="5" t="s">
        <v>9829</v>
      </c>
      <c r="W1149" s="5" t="s">
        <v>9830</v>
      </c>
      <c r="X1149" s="5" t="s">
        <v>13066</v>
      </c>
      <c r="Y1149" s="5" t="s">
        <v>9831</v>
      </c>
      <c r="Z1149" s="5" t="s">
        <v>9832</v>
      </c>
    </row>
    <row r="1150" spans="1:26" ht="15.75">
      <c r="A1150" s="5" t="s">
        <v>9833</v>
      </c>
      <c r="B1150" s="5" t="s">
        <v>9834</v>
      </c>
      <c r="C1150" s="5" t="str">
        <f>LEFT(Table1[[#This Row],[product_name]], 27)</f>
        <v xml:space="preserve">Hindware Atlantic Compacto </v>
      </c>
      <c r="D1150" s="5" t="s">
        <v>8721</v>
      </c>
      <c r="E1150" s="5" t="str">
        <f>TRIM(LEFT(Table1[[#This Row],[category]], FIND("|", Table1[[#This Row],[category]]) - 1))</f>
        <v>Home&amp;Kitchen</v>
      </c>
      <c r="F1150" s="5" t="str">
        <f>TRIM(MID(Table1[[#This Row],[category]], FIND("|", Table1[[#This Row],[category]]) + 1, FIND("|", Table1[[#This Row],[category]], FIND("|", Table1[[#This Row],[category]]) + 1) - FIND("|", Table1[[#This Row],[category]]) - 1))</f>
        <v>Heating,Cooling&amp;AirQuality</v>
      </c>
      <c r="G115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50" s="6">
        <v>2399</v>
      </c>
      <c r="I1150" s="6">
        <v>4590</v>
      </c>
      <c r="J1150" s="7">
        <v>0.48</v>
      </c>
      <c r="K1150" s="7" t="str">
        <f>IF(Table1[[#This Row],[discount_percentage]]&gt;=50%, "YES", "NO")</f>
        <v>NO</v>
      </c>
      <c r="L1150" s="7" t="str">
        <f>IF(Table1[[#This Row],[discount_percentage]]&lt;20%, "&lt;20%", IF(Table1[[#This Row],[discount_percentage]]&lt;=40%, "20%-40%", IF(Table1[[#This Row],[discount_percentage]]&lt;=60%, "41%-60%", IF(Table1[[#This Row],[discount_percentage]]&lt;=80%, "61%-80%", "&gt;80%"))))</f>
        <v>41%-60%</v>
      </c>
      <c r="M1150" s="7" t="str">
        <f>IF(Table1[[#This Row],[discounted_price]]&lt;200, "&lt;200", IF(Table1[[#This Row],[discounted_price]]&lt;=500, "200-500", "&gt;500"))</f>
        <v>&gt;500</v>
      </c>
      <c r="N1150" s="5">
        <v>4.0999999999999996</v>
      </c>
      <c r="O1150" s="8">
        <v>444</v>
      </c>
      <c r="P1150" s="9" t="str">
        <f>IF(Table1[[#This Row],[rating_count]]&gt;1000, "More than 1000", "Fewer than 1000")</f>
        <v>Fewer than 1000</v>
      </c>
      <c r="Q1150" s="8">
        <f>IFERROR( VALUE(Table1[[#This Row],[rating]]) * VALUE((Table1[[#This Row],[rating_count]]/1000)), 0)</f>
        <v>1.8203999999999998</v>
      </c>
      <c r="R1150" s="6">
        <f>IFERROR( VALUE(Table1[[#This Row],[actual_price]]) * VALUE(Table1[[#This Row],[rating_count]]), 0)</f>
        <v>2037960</v>
      </c>
      <c r="S1150" s="5" t="s">
        <v>9835</v>
      </c>
      <c r="T1150" s="5" t="s">
        <v>9836</v>
      </c>
      <c r="U1150" s="5" t="s">
        <v>9837</v>
      </c>
      <c r="V1150" s="5" t="s">
        <v>9838</v>
      </c>
      <c r="W1150" s="5" t="s">
        <v>9839</v>
      </c>
      <c r="X1150" s="5" t="s">
        <v>9840</v>
      </c>
      <c r="Y1150" s="5" t="s">
        <v>9841</v>
      </c>
      <c r="Z1150" s="5" t="s">
        <v>9842</v>
      </c>
    </row>
    <row r="1151" spans="1:26" ht="15.75">
      <c r="A1151" s="5" t="s">
        <v>9843</v>
      </c>
      <c r="B1151" s="5" t="s">
        <v>9844</v>
      </c>
      <c r="C1151" s="5" t="str">
        <f>LEFT(Table1[[#This Row],[product_name]], 27)</f>
        <v>ATOM Selves-MH 200 GM Digit</v>
      </c>
      <c r="D1151" s="5" t="s">
        <v>8585</v>
      </c>
      <c r="E1151" s="5" t="str">
        <f>TRIM(LEFT(Table1[[#This Row],[category]], FIND("|", Table1[[#This Row],[category]]) - 1))</f>
        <v>Home&amp;Kitchen</v>
      </c>
      <c r="F1151" s="5" t="str">
        <f>TRIM(MID(Table1[[#This Row],[category]], FIND("|", Table1[[#This Row],[category]]) + 1, FIND("|", Table1[[#This Row],[category]], FIND("|", Table1[[#This Row],[category]]) + 1) - FIND("|", Table1[[#This Row],[category]]) - 1))</f>
        <v>Kitchen&amp;HomeAppliances</v>
      </c>
      <c r="G115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51" s="5">
        <v>308</v>
      </c>
      <c r="I1151" s="6">
        <v>499</v>
      </c>
      <c r="J1151" s="7">
        <v>0.38</v>
      </c>
      <c r="K1151" s="7" t="str">
        <f>IF(Table1[[#This Row],[discount_percentage]]&gt;=50%, "YES", "NO")</f>
        <v>NO</v>
      </c>
      <c r="L1151" s="7" t="str">
        <f>IF(Table1[[#This Row],[discount_percentage]]&lt;20%, "&lt;20%", IF(Table1[[#This Row],[discount_percentage]]&lt;=40%, "20%-40%", IF(Table1[[#This Row],[discount_percentage]]&lt;=60%, "41%-60%", IF(Table1[[#This Row],[discount_percentage]]&lt;=80%, "61%-80%", "&gt;80%"))))</f>
        <v>20%-40%</v>
      </c>
      <c r="M1151" s="7" t="str">
        <f>IF(Table1[[#This Row],[discounted_price]]&lt;200, "&lt;200", IF(Table1[[#This Row],[discounted_price]]&lt;=500, "200-500", "&gt;500"))</f>
        <v>200-500</v>
      </c>
      <c r="N1151" s="5">
        <v>3.9</v>
      </c>
      <c r="O1151" s="8">
        <v>4584</v>
      </c>
      <c r="P1151" s="9" t="str">
        <f>IF(Table1[[#This Row],[rating_count]]&gt;1000, "More than 1000", "Fewer than 1000")</f>
        <v>More than 1000</v>
      </c>
      <c r="Q1151" s="8">
        <f>IFERROR( VALUE(Table1[[#This Row],[rating]]) * VALUE((Table1[[#This Row],[rating_count]]/1000)), 0)</f>
        <v>17.877599999999997</v>
      </c>
      <c r="R1151" s="6">
        <f>IFERROR( VALUE(Table1[[#This Row],[actual_price]]) * VALUE(Table1[[#This Row],[rating_count]]), 0)</f>
        <v>2287416</v>
      </c>
      <c r="S1151" s="5" t="s">
        <v>9845</v>
      </c>
      <c r="T1151" s="5" t="s">
        <v>9846</v>
      </c>
      <c r="U1151" s="5" t="s">
        <v>9847</v>
      </c>
      <c r="V1151" s="5" t="s">
        <v>9848</v>
      </c>
      <c r="W1151" s="5" t="s">
        <v>9849</v>
      </c>
      <c r="X1151" s="5" t="s">
        <v>9850</v>
      </c>
      <c r="Y1151" s="5" t="s">
        <v>9851</v>
      </c>
      <c r="Z1151" s="5" t="s">
        <v>9852</v>
      </c>
    </row>
    <row r="1152" spans="1:26" ht="15.75">
      <c r="A1152" s="5" t="s">
        <v>9853</v>
      </c>
      <c r="B1152" s="5" t="s">
        <v>9854</v>
      </c>
      <c r="C1152" s="5" t="str">
        <f>LEFT(Table1[[#This Row],[product_name]], 27)</f>
        <v>Crompton InstaBliss 3-L Ins</v>
      </c>
      <c r="D1152" s="5" t="s">
        <v>8721</v>
      </c>
      <c r="E1152" s="5" t="str">
        <f>TRIM(LEFT(Table1[[#This Row],[category]], FIND("|", Table1[[#This Row],[category]]) - 1))</f>
        <v>Home&amp;Kitchen</v>
      </c>
      <c r="F1152" s="5" t="str">
        <f>TRIM(MID(Table1[[#This Row],[category]], FIND("|", Table1[[#This Row],[category]]) + 1, FIND("|", Table1[[#This Row],[category]], FIND("|", Table1[[#This Row],[category]]) + 1) - FIND("|", Table1[[#This Row],[category]]) - 1))</f>
        <v>Heating,Cooling&amp;AirQuality</v>
      </c>
      <c r="G1152"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52" s="6">
        <v>2599</v>
      </c>
      <c r="I1152" s="6">
        <v>4400</v>
      </c>
      <c r="J1152" s="7">
        <v>0.41</v>
      </c>
      <c r="K1152" s="7" t="str">
        <f>IF(Table1[[#This Row],[discount_percentage]]&gt;=50%, "YES", "NO")</f>
        <v>NO</v>
      </c>
      <c r="L1152" s="7" t="str">
        <f>IF(Table1[[#This Row],[discount_percentage]]&lt;20%, "&lt;20%", IF(Table1[[#This Row],[discount_percentage]]&lt;=40%, "20%-40%", IF(Table1[[#This Row],[discount_percentage]]&lt;=60%, "41%-60%", IF(Table1[[#This Row],[discount_percentage]]&lt;=80%, "61%-80%", "&gt;80%"))))</f>
        <v>41%-60%</v>
      </c>
      <c r="M1152" s="7" t="str">
        <f>IF(Table1[[#This Row],[discounted_price]]&lt;200, "&lt;200", IF(Table1[[#This Row],[discounted_price]]&lt;=500, "200-500", "&gt;500"))</f>
        <v>&gt;500</v>
      </c>
      <c r="N1152" s="5">
        <v>4.0999999999999996</v>
      </c>
      <c r="O1152" s="8">
        <v>14947</v>
      </c>
      <c r="P1152" s="9" t="str">
        <f>IF(Table1[[#This Row],[rating_count]]&gt;1000, "More than 1000", "Fewer than 1000")</f>
        <v>More than 1000</v>
      </c>
      <c r="Q1152" s="8">
        <f>IFERROR( VALUE(Table1[[#This Row],[rating]]) * VALUE((Table1[[#This Row],[rating_count]]/1000)), 0)</f>
        <v>61.282699999999991</v>
      </c>
      <c r="R1152" s="6">
        <f>IFERROR( VALUE(Table1[[#This Row],[actual_price]]) * VALUE(Table1[[#This Row],[rating_count]]), 0)</f>
        <v>65766800</v>
      </c>
      <c r="S1152" s="5" t="s">
        <v>9855</v>
      </c>
      <c r="T1152" s="5" t="s">
        <v>9856</v>
      </c>
      <c r="U1152" s="5" t="s">
        <v>9857</v>
      </c>
      <c r="V1152" s="5" t="s">
        <v>9858</v>
      </c>
      <c r="W1152" s="5" t="s">
        <v>9859</v>
      </c>
      <c r="X1152" s="5" t="s">
        <v>9860</v>
      </c>
      <c r="Y1152" s="5" t="s">
        <v>9861</v>
      </c>
      <c r="Z1152" s="5" t="s">
        <v>9862</v>
      </c>
    </row>
    <row r="1153" spans="1:26" ht="15.75">
      <c r="A1153" s="5" t="s">
        <v>9863</v>
      </c>
      <c r="B1153" s="5" t="s">
        <v>9864</v>
      </c>
      <c r="C1153" s="5" t="str">
        <f>LEFT(Table1[[#This Row],[product_name]], 27)</f>
        <v xml:space="preserve">Croma 1100 W Dry Iron with </v>
      </c>
      <c r="D1153" s="5" t="s">
        <v>8699</v>
      </c>
      <c r="E1153" s="5" t="str">
        <f>TRIM(LEFT(Table1[[#This Row],[category]], FIND("|", Table1[[#This Row],[category]]) - 1))</f>
        <v>Home&amp;Kitchen</v>
      </c>
      <c r="F1153" s="5" t="str">
        <f>TRIM(MID(Table1[[#This Row],[category]], FIND("|", Table1[[#This Row],[category]]) + 1, FIND("|", Table1[[#This Row],[category]], FIND("|", Table1[[#This Row],[category]]) + 1) - FIND("|", Table1[[#This Row],[category]]) - 1))</f>
        <v>Kitchen&amp;HomeAppliances</v>
      </c>
      <c r="G115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53" s="5">
        <v>479</v>
      </c>
      <c r="I1153" s="6">
        <v>1000</v>
      </c>
      <c r="J1153" s="7">
        <v>0.52</v>
      </c>
      <c r="K1153" s="7" t="str">
        <f>IF(Table1[[#This Row],[discount_percentage]]&gt;=50%, "YES", "NO")</f>
        <v>YES</v>
      </c>
      <c r="L1153" s="7" t="str">
        <f>IF(Table1[[#This Row],[discount_percentage]]&lt;20%, "&lt;20%", IF(Table1[[#This Row],[discount_percentage]]&lt;=40%, "20%-40%", IF(Table1[[#This Row],[discount_percentage]]&lt;=60%, "41%-60%", IF(Table1[[#This Row],[discount_percentage]]&lt;=80%, "61%-80%", "&gt;80%"))))</f>
        <v>41%-60%</v>
      </c>
      <c r="M1153" s="7" t="str">
        <f>IF(Table1[[#This Row],[discounted_price]]&lt;200, "&lt;200", IF(Table1[[#This Row],[discounted_price]]&lt;=500, "200-500", "&gt;500"))</f>
        <v>200-500</v>
      </c>
      <c r="N1153" s="5">
        <v>4.2</v>
      </c>
      <c r="O1153" s="8">
        <v>1559</v>
      </c>
      <c r="P1153" s="9" t="str">
        <f>IF(Table1[[#This Row],[rating_count]]&gt;1000, "More than 1000", "Fewer than 1000")</f>
        <v>More than 1000</v>
      </c>
      <c r="Q1153" s="8">
        <f>IFERROR( VALUE(Table1[[#This Row],[rating]]) * VALUE((Table1[[#This Row],[rating_count]]/1000)), 0)</f>
        <v>6.5477999999999996</v>
      </c>
      <c r="R1153" s="6">
        <f>IFERROR( VALUE(Table1[[#This Row],[actual_price]]) * VALUE(Table1[[#This Row],[rating_count]]), 0)</f>
        <v>1559000</v>
      </c>
      <c r="S1153" s="5" t="s">
        <v>9865</v>
      </c>
      <c r="T1153" s="5" t="s">
        <v>9866</v>
      </c>
      <c r="U1153" s="5" t="s">
        <v>9867</v>
      </c>
      <c r="V1153" s="5" t="s">
        <v>9868</v>
      </c>
      <c r="W1153" s="5" t="s">
        <v>9869</v>
      </c>
      <c r="X1153" s="5" t="s">
        <v>9870</v>
      </c>
      <c r="Y1153" s="5" t="s">
        <v>9871</v>
      </c>
      <c r="Z1153" s="5" t="s">
        <v>9872</v>
      </c>
    </row>
    <row r="1154" spans="1:26" ht="15.75">
      <c r="A1154" s="5" t="s">
        <v>9873</v>
      </c>
      <c r="B1154" s="5" t="s">
        <v>9874</v>
      </c>
      <c r="C1154" s="5" t="str">
        <f>LEFT(Table1[[#This Row],[product_name]], 27)</f>
        <v>Lint Roller with 40 Paper S</v>
      </c>
      <c r="D1154" s="5" t="s">
        <v>8574</v>
      </c>
      <c r="E1154" s="5" t="str">
        <f>TRIM(LEFT(Table1[[#This Row],[category]], FIND("|", Table1[[#This Row],[category]]) - 1))</f>
        <v>Home&amp;Kitchen</v>
      </c>
      <c r="F1154" s="5" t="str">
        <f>TRIM(MID(Table1[[#This Row],[category]], FIND("|", Table1[[#This Row],[category]]) + 1, FIND("|", Table1[[#This Row],[category]], FIND("|", Table1[[#This Row],[category]]) + 1) - FIND("|", Table1[[#This Row],[category]]) - 1))</f>
        <v>Kitchen&amp;HomeAppliances</v>
      </c>
      <c r="G115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54" s="5">
        <v>245</v>
      </c>
      <c r="I1154" s="6">
        <v>299</v>
      </c>
      <c r="J1154" s="7">
        <v>0.18</v>
      </c>
      <c r="K1154" s="7" t="str">
        <f>IF(Table1[[#This Row],[discount_percentage]]&gt;=50%, "YES", "NO")</f>
        <v>NO</v>
      </c>
      <c r="L1154" s="7" t="str">
        <f>IF(Table1[[#This Row],[discount_percentage]]&lt;20%, "&lt;20%", IF(Table1[[#This Row],[discount_percentage]]&lt;=40%, "20%-40%", IF(Table1[[#This Row],[discount_percentage]]&lt;=60%, "41%-60%", IF(Table1[[#This Row],[discount_percentage]]&lt;=80%, "61%-80%", "&gt;80%"))))</f>
        <v>&lt;20%</v>
      </c>
      <c r="M1154" s="7" t="str">
        <f>IF(Table1[[#This Row],[discounted_price]]&lt;200, "&lt;200", IF(Table1[[#This Row],[discounted_price]]&lt;=500, "200-500", "&gt;500"))</f>
        <v>200-500</v>
      </c>
      <c r="N1154" s="5">
        <v>4.0999999999999996</v>
      </c>
      <c r="O1154" s="8">
        <v>1660</v>
      </c>
      <c r="P1154" s="9" t="str">
        <f>IF(Table1[[#This Row],[rating_count]]&gt;1000, "More than 1000", "Fewer than 1000")</f>
        <v>More than 1000</v>
      </c>
      <c r="Q1154" s="8">
        <f>IFERROR( VALUE(Table1[[#This Row],[rating]]) * VALUE((Table1[[#This Row],[rating_count]]/1000)), 0)</f>
        <v>6.8059999999999992</v>
      </c>
      <c r="R1154" s="6">
        <f>IFERROR( VALUE(Table1[[#This Row],[actual_price]]) * VALUE(Table1[[#This Row],[rating_count]]), 0)</f>
        <v>496340</v>
      </c>
      <c r="S1154" s="5" t="s">
        <v>9875</v>
      </c>
      <c r="T1154" s="5" t="s">
        <v>9876</v>
      </c>
      <c r="U1154" s="5" t="s">
        <v>9877</v>
      </c>
      <c r="V1154" s="5" t="s">
        <v>9878</v>
      </c>
      <c r="W1154" s="5" t="s">
        <v>9879</v>
      </c>
      <c r="X1154" s="5" t="s">
        <v>9880</v>
      </c>
      <c r="Y1154" s="5" t="s">
        <v>9881</v>
      </c>
      <c r="Z1154" s="5" t="s">
        <v>9882</v>
      </c>
    </row>
    <row r="1155" spans="1:26" ht="15.75">
      <c r="A1155" s="5" t="s">
        <v>9883</v>
      </c>
      <c r="B1155" s="5" t="s">
        <v>9884</v>
      </c>
      <c r="C1155" s="5" t="str">
        <f>LEFT(Table1[[#This Row],[product_name]], 27)</f>
        <v>Portable Lint Remover Pet F</v>
      </c>
      <c r="D1155" s="5" t="s">
        <v>8574</v>
      </c>
      <c r="E1155" s="5" t="str">
        <f>TRIM(LEFT(Table1[[#This Row],[category]], FIND("|", Table1[[#This Row],[category]]) - 1))</f>
        <v>Home&amp;Kitchen</v>
      </c>
      <c r="F1155" s="5" t="str">
        <f>TRIM(MID(Table1[[#This Row],[category]], FIND("|", Table1[[#This Row],[category]]) + 1, FIND("|", Table1[[#This Row],[category]], FIND("|", Table1[[#This Row],[category]]) + 1) - FIND("|", Table1[[#This Row],[category]]) - 1))</f>
        <v>Kitchen&amp;HomeAppliances</v>
      </c>
      <c r="G115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55" s="5">
        <v>179</v>
      </c>
      <c r="I1155" s="6">
        <v>799</v>
      </c>
      <c r="J1155" s="7">
        <v>0.78</v>
      </c>
      <c r="K1155" s="7" t="str">
        <f>IF(Table1[[#This Row],[discount_percentage]]&gt;=50%, "YES", "NO")</f>
        <v>YES</v>
      </c>
      <c r="L1155" s="7" t="str">
        <f>IF(Table1[[#This Row],[discount_percentage]]&lt;20%, "&lt;20%", IF(Table1[[#This Row],[discount_percentage]]&lt;=40%, "20%-40%", IF(Table1[[#This Row],[discount_percentage]]&lt;=60%, "41%-60%", IF(Table1[[#This Row],[discount_percentage]]&lt;=80%, "61%-80%", "&gt;80%"))))</f>
        <v>61%-80%</v>
      </c>
      <c r="M1155" s="7" t="str">
        <f>IF(Table1[[#This Row],[discounted_price]]&lt;200, "&lt;200", IF(Table1[[#This Row],[discounted_price]]&lt;=500, "200-500", "&gt;500"))</f>
        <v>&lt;200</v>
      </c>
      <c r="N1155" s="5">
        <v>3.5</v>
      </c>
      <c r="O1155" s="8">
        <v>132</v>
      </c>
      <c r="P1155" s="9" t="str">
        <f>IF(Table1[[#This Row],[rating_count]]&gt;1000, "More than 1000", "Fewer than 1000")</f>
        <v>Fewer than 1000</v>
      </c>
      <c r="Q1155" s="8">
        <f>IFERROR( VALUE(Table1[[#This Row],[rating]]) * VALUE((Table1[[#This Row],[rating_count]]/1000)), 0)</f>
        <v>0.46200000000000002</v>
      </c>
      <c r="R1155" s="6">
        <f>IFERROR( VALUE(Table1[[#This Row],[actual_price]]) * VALUE(Table1[[#This Row],[rating_count]]), 0)</f>
        <v>105468</v>
      </c>
      <c r="S1155" s="5" t="s">
        <v>9885</v>
      </c>
      <c r="T1155" s="5" t="s">
        <v>9886</v>
      </c>
      <c r="U1155" s="5" t="s">
        <v>9887</v>
      </c>
      <c r="V1155" s="5" t="s">
        <v>9888</v>
      </c>
      <c r="W1155" s="5" t="s">
        <v>9889</v>
      </c>
      <c r="X1155" s="5" t="s">
        <v>9890</v>
      </c>
      <c r="Y1155" s="5" t="s">
        <v>9891</v>
      </c>
      <c r="Z1155" s="5" t="s">
        <v>9892</v>
      </c>
    </row>
    <row r="1156" spans="1:26" ht="15.75">
      <c r="A1156" s="5" t="s">
        <v>9893</v>
      </c>
      <c r="B1156" s="5" t="s">
        <v>9894</v>
      </c>
      <c r="C1156" s="5" t="str">
        <f>LEFT(Table1[[#This Row],[product_name]], 27)</f>
        <v>atomberg Renesa 1200mm BLDC</v>
      </c>
      <c r="D1156" s="5" t="s">
        <v>9295</v>
      </c>
      <c r="E1156" s="5" t="str">
        <f>TRIM(LEFT(Table1[[#This Row],[category]], FIND("|", Table1[[#This Row],[category]]) - 1))</f>
        <v>Home&amp;Kitchen</v>
      </c>
      <c r="F1156" s="5" t="str">
        <f>TRIM(MID(Table1[[#This Row],[category]], FIND("|", Table1[[#This Row],[category]]) + 1, FIND("|", Table1[[#This Row],[category]], FIND("|", Table1[[#This Row],[category]]) + 1) - FIND("|", Table1[[#This Row],[category]]) - 1))</f>
        <v>Heating,Cooling&amp;AirQuality</v>
      </c>
      <c r="G1156" s="5" t="str">
        <f>TRIM(MID(Table1[[#This Row],[category]], FIND("|", Table1[[#This Row],[category]], FIND("|", Table1[[#This Row],[category]]) + 1) + 1, FIND("|", Table1[[#This Row],[category]], FIND("|", Table1[[#This Row],[category]], FIND("|", Table1[[#This Row],[category]]) + 1) + 1) - FIND("|", Table1[[#This Row],[category]], FIND("|", Table1[[#This Row],[category]]) + 1) - 1))</f>
        <v>Fans</v>
      </c>
      <c r="H1156" s="6">
        <v>3569</v>
      </c>
      <c r="I1156" s="6">
        <v>5190</v>
      </c>
      <c r="J1156" s="7">
        <v>0.31</v>
      </c>
      <c r="K1156" s="7" t="str">
        <f>IF(Table1[[#This Row],[discount_percentage]]&gt;=50%, "YES", "NO")</f>
        <v>NO</v>
      </c>
      <c r="L1156" s="7" t="str">
        <f>IF(Table1[[#This Row],[discount_percentage]]&lt;20%, "&lt;20%", IF(Table1[[#This Row],[discount_percentage]]&lt;=40%, "20%-40%", IF(Table1[[#This Row],[discount_percentage]]&lt;=60%, "41%-60%", IF(Table1[[#This Row],[discount_percentage]]&lt;=80%, "61%-80%", "&gt;80%"))))</f>
        <v>20%-40%</v>
      </c>
      <c r="M1156" s="7" t="str">
        <f>IF(Table1[[#This Row],[discounted_price]]&lt;200, "&lt;200", IF(Table1[[#This Row],[discounted_price]]&lt;=500, "200-500", "&gt;500"))</f>
        <v>&gt;500</v>
      </c>
      <c r="N1156" s="5">
        <v>4.3</v>
      </c>
      <c r="O1156" s="8">
        <v>28629</v>
      </c>
      <c r="P1156" s="9" t="str">
        <f>IF(Table1[[#This Row],[rating_count]]&gt;1000, "More than 1000", "Fewer than 1000")</f>
        <v>More than 1000</v>
      </c>
      <c r="Q1156" s="8">
        <f>IFERROR( VALUE(Table1[[#This Row],[rating]]) * VALUE((Table1[[#This Row],[rating_count]]/1000)), 0)</f>
        <v>123.10469999999999</v>
      </c>
      <c r="R1156" s="6">
        <f>IFERROR( VALUE(Table1[[#This Row],[actual_price]]) * VALUE(Table1[[#This Row],[rating_count]]), 0)</f>
        <v>148584510</v>
      </c>
      <c r="S1156" s="5" t="s">
        <v>9895</v>
      </c>
      <c r="T1156" s="5" t="s">
        <v>9896</v>
      </c>
      <c r="U1156" s="5" t="s">
        <v>9897</v>
      </c>
      <c r="V1156" s="5" t="s">
        <v>9898</v>
      </c>
      <c r="W1156" s="5" t="s">
        <v>13067</v>
      </c>
      <c r="X1156" s="5" t="s">
        <v>13068</v>
      </c>
      <c r="Y1156" s="5" t="s">
        <v>9899</v>
      </c>
      <c r="Z1156" s="5" t="s">
        <v>9900</v>
      </c>
    </row>
    <row r="1157" spans="1:26" ht="15.75">
      <c r="A1157" s="5" t="s">
        <v>9901</v>
      </c>
      <c r="B1157" s="5" t="s">
        <v>9902</v>
      </c>
      <c r="C1157" s="5" t="str">
        <f>LEFT(Table1[[#This Row],[product_name]], 27)</f>
        <v xml:space="preserve">Pigeon by Stovekraft Amaze </v>
      </c>
      <c r="D1157" s="5" t="s">
        <v>8541</v>
      </c>
      <c r="E1157" s="5" t="str">
        <f>TRIM(LEFT(Table1[[#This Row],[category]], FIND("|", Table1[[#This Row],[category]]) - 1))</f>
        <v>Home&amp;Kitchen</v>
      </c>
      <c r="F1157" s="5" t="str">
        <f>TRIM(MID(Table1[[#This Row],[category]], FIND("|", Table1[[#This Row],[category]]) + 1, FIND("|", Table1[[#This Row],[category]], FIND("|", Table1[[#This Row],[category]]) + 1) - FIND("|", Table1[[#This Row],[category]]) - 1))</f>
        <v>Kitchen&amp;HomeAppliances</v>
      </c>
      <c r="G115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57" s="5">
        <v>699</v>
      </c>
      <c r="I1157" s="6">
        <v>1345</v>
      </c>
      <c r="J1157" s="7">
        <v>0.48</v>
      </c>
      <c r="K1157" s="7" t="str">
        <f>IF(Table1[[#This Row],[discount_percentage]]&gt;=50%, "YES", "NO")</f>
        <v>NO</v>
      </c>
      <c r="L1157" s="7" t="str">
        <f>IF(Table1[[#This Row],[discount_percentage]]&lt;20%, "&lt;20%", IF(Table1[[#This Row],[discount_percentage]]&lt;=40%, "20%-40%", IF(Table1[[#This Row],[discount_percentage]]&lt;=60%, "41%-60%", IF(Table1[[#This Row],[discount_percentage]]&lt;=80%, "61%-80%", "&gt;80%"))))</f>
        <v>41%-60%</v>
      </c>
      <c r="M1157" s="7" t="str">
        <f>IF(Table1[[#This Row],[discounted_price]]&lt;200, "&lt;200", IF(Table1[[#This Row],[discounted_price]]&lt;=500, "200-500", "&gt;500"))</f>
        <v>&gt;500</v>
      </c>
      <c r="N1157" s="5">
        <v>3.9</v>
      </c>
      <c r="O1157" s="8">
        <v>8446</v>
      </c>
      <c r="P1157" s="9" t="str">
        <f>IF(Table1[[#This Row],[rating_count]]&gt;1000, "More than 1000", "Fewer than 1000")</f>
        <v>More than 1000</v>
      </c>
      <c r="Q1157" s="8">
        <f>IFERROR( VALUE(Table1[[#This Row],[rating]]) * VALUE((Table1[[#This Row],[rating_count]]/1000)), 0)</f>
        <v>32.939399999999999</v>
      </c>
      <c r="R1157" s="6">
        <f>IFERROR( VALUE(Table1[[#This Row],[actual_price]]) * VALUE(Table1[[#This Row],[rating_count]]), 0)</f>
        <v>11359870</v>
      </c>
      <c r="S1157" s="5" t="s">
        <v>9903</v>
      </c>
      <c r="T1157" s="5" t="s">
        <v>9904</v>
      </c>
      <c r="U1157" s="5" t="s">
        <v>9905</v>
      </c>
      <c r="V1157" s="5" t="s">
        <v>9906</v>
      </c>
      <c r="W1157" s="5" t="s">
        <v>9907</v>
      </c>
      <c r="X1157" s="5" t="s">
        <v>9908</v>
      </c>
      <c r="Y1157" s="5" t="s">
        <v>9909</v>
      </c>
      <c r="Z1157" s="5" t="s">
        <v>9910</v>
      </c>
    </row>
    <row r="1158" spans="1:26" ht="15.75">
      <c r="A1158" s="5" t="s">
        <v>9911</v>
      </c>
      <c r="B1158" s="5" t="s">
        <v>9912</v>
      </c>
      <c r="C1158" s="5" t="str">
        <f>LEFT(Table1[[#This Row],[product_name]], 27)</f>
        <v>Usha CookJoy (CJ1600WPC) 16</v>
      </c>
      <c r="D1158" s="5" t="s">
        <v>8647</v>
      </c>
      <c r="E1158" s="5" t="str">
        <f>TRIM(LEFT(Table1[[#This Row],[category]], FIND("|", Table1[[#This Row],[category]]) - 1))</f>
        <v>Home&amp;Kitchen</v>
      </c>
      <c r="F1158" s="5" t="str">
        <f>TRIM(MID(Table1[[#This Row],[category]], FIND("|", Table1[[#This Row],[category]]) + 1, FIND("|", Table1[[#This Row],[category]], FIND("|", Table1[[#This Row],[category]]) + 1) - FIND("|", Table1[[#This Row],[category]]) - 1))</f>
        <v>Kitchen&amp;HomeAppliances</v>
      </c>
      <c r="G115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58" s="6">
        <v>2089</v>
      </c>
      <c r="I1158" s="6">
        <v>4000</v>
      </c>
      <c r="J1158" s="7">
        <v>0.48</v>
      </c>
      <c r="K1158" s="7" t="str">
        <f>IF(Table1[[#This Row],[discount_percentage]]&gt;=50%, "YES", "NO")</f>
        <v>NO</v>
      </c>
      <c r="L1158" s="7" t="str">
        <f>IF(Table1[[#This Row],[discount_percentage]]&lt;20%, "&lt;20%", IF(Table1[[#This Row],[discount_percentage]]&lt;=40%, "20%-40%", IF(Table1[[#This Row],[discount_percentage]]&lt;=60%, "41%-60%", IF(Table1[[#This Row],[discount_percentage]]&lt;=80%, "61%-80%", "&gt;80%"))))</f>
        <v>41%-60%</v>
      </c>
      <c r="M1158" s="7" t="str">
        <f>IF(Table1[[#This Row],[discounted_price]]&lt;200, "&lt;200", IF(Table1[[#This Row],[discounted_price]]&lt;=500, "200-500", "&gt;500"))</f>
        <v>&gt;500</v>
      </c>
      <c r="N1158" s="5">
        <v>4.2</v>
      </c>
      <c r="O1158" s="8">
        <v>11199</v>
      </c>
      <c r="P1158" s="9" t="str">
        <f>IF(Table1[[#This Row],[rating_count]]&gt;1000, "More than 1000", "Fewer than 1000")</f>
        <v>More than 1000</v>
      </c>
      <c r="Q1158" s="8">
        <f>IFERROR( VALUE(Table1[[#This Row],[rating]]) * VALUE((Table1[[#This Row],[rating_count]]/1000)), 0)</f>
        <v>47.035800000000002</v>
      </c>
      <c r="R1158" s="6">
        <f>IFERROR( VALUE(Table1[[#This Row],[actual_price]]) * VALUE(Table1[[#This Row],[rating_count]]), 0)</f>
        <v>44796000</v>
      </c>
      <c r="S1158" s="5" t="s">
        <v>9913</v>
      </c>
      <c r="T1158" s="5" t="s">
        <v>9914</v>
      </c>
      <c r="U1158" s="5" t="s">
        <v>9915</v>
      </c>
      <c r="V1158" s="5" t="s">
        <v>9916</v>
      </c>
      <c r="W1158" s="5" t="s">
        <v>9917</v>
      </c>
      <c r="X1158" s="5" t="s">
        <v>9918</v>
      </c>
      <c r="Y1158" s="5" t="s">
        <v>9919</v>
      </c>
      <c r="Z1158" s="5" t="s">
        <v>9920</v>
      </c>
    </row>
    <row r="1159" spans="1:26" ht="15.75">
      <c r="A1159" s="5" t="s">
        <v>9921</v>
      </c>
      <c r="B1159" s="5" t="s">
        <v>9922</v>
      </c>
      <c r="C1159" s="5" t="str">
        <f>LEFT(Table1[[#This Row],[product_name]], 27)</f>
        <v>Reffair AX30 [MAX] Portable</v>
      </c>
      <c r="D1159" s="5" t="s">
        <v>9923</v>
      </c>
      <c r="E1159" s="5" t="str">
        <f>TRIM(LEFT(Table1[[#This Row],[category]], FIND("|", Table1[[#This Row],[category]]) - 1))</f>
        <v>Car&amp;Motorbike</v>
      </c>
      <c r="F1159" s="5" t="str">
        <f>TRIM(MID(Table1[[#This Row],[category]], FIND("|", Table1[[#This Row],[category]]) + 1, FIND("|", Table1[[#This Row],[category]], FIND("|", Table1[[#This Row],[category]]) + 1) - FIND("|", Table1[[#This Row],[category]]) - 1))</f>
        <v>CarAccessories</v>
      </c>
      <c r="G1159" s="5" t="str">
        <f>TRIM(MID(Table1[[#This Row],[category]], FIND("|", Table1[[#This Row],[category]], FIND("|", Table1[[#This Row],[category]]) + 1) + 1, FIND("|", Table1[[#This Row],[category]], FIND("|", Table1[[#This Row],[category]], FIND("|", Table1[[#This Row],[category]]) + 1) + 1) - FIND("|", Table1[[#This Row],[category]], FIND("|", Table1[[#This Row],[category]]) + 1) - 1))</f>
        <v>InteriorAccessories</v>
      </c>
      <c r="H1159" s="6">
        <v>2339</v>
      </c>
      <c r="I1159" s="6">
        <v>4000</v>
      </c>
      <c r="J1159" s="7">
        <v>0.42</v>
      </c>
      <c r="K1159" s="7" t="str">
        <f>IF(Table1[[#This Row],[discount_percentage]]&gt;=50%, "YES", "NO")</f>
        <v>NO</v>
      </c>
      <c r="L1159" s="7" t="str">
        <f>IF(Table1[[#This Row],[discount_percentage]]&lt;20%, "&lt;20%", IF(Table1[[#This Row],[discount_percentage]]&lt;=40%, "20%-40%", IF(Table1[[#This Row],[discount_percentage]]&lt;=60%, "41%-60%", IF(Table1[[#This Row],[discount_percentage]]&lt;=80%, "61%-80%", "&gt;80%"))))</f>
        <v>41%-60%</v>
      </c>
      <c r="M1159" s="7" t="str">
        <f>IF(Table1[[#This Row],[discounted_price]]&lt;200, "&lt;200", IF(Table1[[#This Row],[discounted_price]]&lt;=500, "200-500", "&gt;500"))</f>
        <v>&gt;500</v>
      </c>
      <c r="N1159" s="5">
        <v>3.8</v>
      </c>
      <c r="O1159" s="8">
        <v>1118</v>
      </c>
      <c r="P1159" s="9" t="str">
        <f>IF(Table1[[#This Row],[rating_count]]&gt;1000, "More than 1000", "Fewer than 1000")</f>
        <v>More than 1000</v>
      </c>
      <c r="Q1159" s="8">
        <f>IFERROR( VALUE(Table1[[#This Row],[rating]]) * VALUE((Table1[[#This Row],[rating_count]]/1000)), 0)</f>
        <v>4.2484000000000002</v>
      </c>
      <c r="R1159" s="6">
        <f>IFERROR( VALUE(Table1[[#This Row],[actual_price]]) * VALUE(Table1[[#This Row],[rating_count]]), 0)</f>
        <v>4472000</v>
      </c>
      <c r="S1159" s="5" t="s">
        <v>9924</v>
      </c>
      <c r="T1159" s="5" t="s">
        <v>9925</v>
      </c>
      <c r="U1159" s="5" t="s">
        <v>9926</v>
      </c>
      <c r="V1159" s="5" t="s">
        <v>9927</v>
      </c>
      <c r="W1159" s="5" t="s">
        <v>9928</v>
      </c>
      <c r="X1159" s="5" t="s">
        <v>9929</v>
      </c>
      <c r="Y1159" s="5" t="s">
        <v>9930</v>
      </c>
      <c r="Z1159" s="5" t="s">
        <v>9931</v>
      </c>
    </row>
    <row r="1160" spans="1:26" ht="15.75">
      <c r="A1160" s="5" t="s">
        <v>9932</v>
      </c>
      <c r="B1160" s="5" t="s">
        <v>9933</v>
      </c>
      <c r="C1160" s="5" t="str">
        <f>LEFT(Table1[[#This Row],[product_name]], 27)</f>
        <v xml:space="preserve">!!1000 Watt/2000-Watt Room </v>
      </c>
      <c r="D1160" s="5" t="s">
        <v>8563</v>
      </c>
      <c r="E1160" s="5" t="str">
        <f>TRIM(LEFT(Table1[[#This Row],[category]], FIND("|", Table1[[#This Row],[category]]) - 1))</f>
        <v>Home&amp;Kitchen</v>
      </c>
      <c r="F1160" s="5" t="str">
        <f>TRIM(MID(Table1[[#This Row],[category]], FIND("|", Table1[[#This Row],[category]]) + 1, FIND("|", Table1[[#This Row],[category]], FIND("|", Table1[[#This Row],[category]]) + 1) - FIND("|", Table1[[#This Row],[category]]) - 1))</f>
        <v>Heating,Cooling&amp;AirQuality</v>
      </c>
      <c r="G1160" s="5" t="str">
        <f>TRIM(MID(Table1[[#This Row],[category]], FIND("|", Table1[[#This Row],[category]], FIND("|", Table1[[#This Row],[category]]) + 1) + 1, FIND("|", Table1[[#This Row],[category]], FIND("|", Table1[[#This Row],[category]], FIND("|", Table1[[#This Row],[category]]) + 1) + 1) - FIND("|", Table1[[#This Row],[category]], FIND("|", Table1[[#This Row],[category]]) + 1) - 1))</f>
        <v>RoomHeaters</v>
      </c>
      <c r="H1160" s="5">
        <v>784</v>
      </c>
      <c r="I1160" s="6">
        <v>1599</v>
      </c>
      <c r="J1160" s="7">
        <v>0.51</v>
      </c>
      <c r="K1160" s="7" t="str">
        <f>IF(Table1[[#This Row],[discount_percentage]]&gt;=50%, "YES", "NO")</f>
        <v>YES</v>
      </c>
      <c r="L1160" s="7" t="str">
        <f>IF(Table1[[#This Row],[discount_percentage]]&lt;20%, "&lt;20%", IF(Table1[[#This Row],[discount_percentage]]&lt;=40%, "20%-40%", IF(Table1[[#This Row],[discount_percentage]]&lt;=60%, "41%-60%", IF(Table1[[#This Row],[discount_percentage]]&lt;=80%, "61%-80%", "&gt;80%"))))</f>
        <v>41%-60%</v>
      </c>
      <c r="M1160" s="7" t="str">
        <f>IF(Table1[[#This Row],[discounted_price]]&lt;200, "&lt;200", IF(Table1[[#This Row],[discounted_price]]&lt;=500, "200-500", "&gt;500"))</f>
        <v>&gt;500</v>
      </c>
      <c r="N1160" s="5">
        <v>4.5</v>
      </c>
      <c r="O1160" s="8">
        <v>11</v>
      </c>
      <c r="P1160" s="9" t="str">
        <f>IF(Table1[[#This Row],[rating_count]]&gt;1000, "More than 1000", "Fewer than 1000")</f>
        <v>Fewer than 1000</v>
      </c>
      <c r="Q1160" s="8">
        <f>IFERROR( VALUE(Table1[[#This Row],[rating]]) * VALUE((Table1[[#This Row],[rating_count]]/1000)), 0)</f>
        <v>4.9499999999999995E-2</v>
      </c>
      <c r="R1160" s="6">
        <f>IFERROR( VALUE(Table1[[#This Row],[actual_price]]) * VALUE(Table1[[#This Row],[rating_count]]), 0)</f>
        <v>17589</v>
      </c>
      <c r="S1160" s="5" t="s">
        <v>9934</v>
      </c>
      <c r="T1160" s="5" t="s">
        <v>9935</v>
      </c>
      <c r="U1160" s="5" t="s">
        <v>9936</v>
      </c>
      <c r="V1160" s="5" t="s">
        <v>9937</v>
      </c>
      <c r="W1160" s="5" t="s">
        <v>9938</v>
      </c>
      <c r="X1160" s="5" t="s">
        <v>9939</v>
      </c>
      <c r="Y1160" s="5" t="s">
        <v>9940</v>
      </c>
      <c r="Z1160" s="5" t="s">
        <v>9941</v>
      </c>
    </row>
    <row r="1161" spans="1:26" ht="15.75">
      <c r="A1161" s="5" t="s">
        <v>9942</v>
      </c>
      <c r="B1161" s="5" t="s">
        <v>9943</v>
      </c>
      <c r="C1161" s="5" t="str">
        <f>LEFT(Table1[[#This Row],[product_name]], 27)</f>
        <v>Eureka Forbes Wet &amp; Dry Ult</v>
      </c>
      <c r="D1161" s="5" t="s">
        <v>9944</v>
      </c>
      <c r="E1161" s="5" t="str">
        <f>TRIM(LEFT(Table1[[#This Row],[category]], FIND("|", Table1[[#This Row],[category]]) - 1))</f>
        <v>Home&amp;Kitchen</v>
      </c>
      <c r="F1161" s="5" t="str">
        <f>TRIM(MID(Table1[[#This Row],[category]], FIND("|", Table1[[#This Row],[category]]) + 1, FIND("|", Table1[[#This Row],[category]], FIND("|", Table1[[#This Row],[category]]) + 1) - FIND("|", Table1[[#This Row],[category]]) - 1))</f>
        <v>Kitchen&amp;HomeAppliances</v>
      </c>
      <c r="G116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61" s="6">
        <v>5499</v>
      </c>
      <c r="I1161" s="6">
        <v>9999</v>
      </c>
      <c r="J1161" s="7">
        <v>0.45</v>
      </c>
      <c r="K1161" s="7" t="str">
        <f>IF(Table1[[#This Row],[discount_percentage]]&gt;=50%, "YES", "NO")</f>
        <v>NO</v>
      </c>
      <c r="L1161" s="7" t="str">
        <f>IF(Table1[[#This Row],[discount_percentage]]&lt;20%, "&lt;20%", IF(Table1[[#This Row],[discount_percentage]]&lt;=40%, "20%-40%", IF(Table1[[#This Row],[discount_percentage]]&lt;=60%, "41%-60%", IF(Table1[[#This Row],[discount_percentage]]&lt;=80%, "61%-80%", "&gt;80%"))))</f>
        <v>41%-60%</v>
      </c>
      <c r="M1161" s="7" t="str">
        <f>IF(Table1[[#This Row],[discounted_price]]&lt;200, "&lt;200", IF(Table1[[#This Row],[discounted_price]]&lt;=500, "200-500", "&gt;500"))</f>
        <v>&gt;500</v>
      </c>
      <c r="N1161" s="5">
        <v>3.8</v>
      </c>
      <c r="O1161" s="8">
        <v>4353</v>
      </c>
      <c r="P1161" s="9" t="str">
        <f>IF(Table1[[#This Row],[rating_count]]&gt;1000, "More than 1000", "Fewer than 1000")</f>
        <v>More than 1000</v>
      </c>
      <c r="Q1161" s="8">
        <f>IFERROR( VALUE(Table1[[#This Row],[rating]]) * VALUE((Table1[[#This Row],[rating_count]]/1000)), 0)</f>
        <v>16.541399999999999</v>
      </c>
      <c r="R1161" s="6">
        <f>IFERROR( VALUE(Table1[[#This Row],[actual_price]]) * VALUE(Table1[[#This Row],[rating_count]]), 0)</f>
        <v>43525647</v>
      </c>
      <c r="S1161" s="5" t="s">
        <v>9945</v>
      </c>
      <c r="T1161" s="5" t="s">
        <v>9946</v>
      </c>
      <c r="U1161" s="5" t="s">
        <v>9947</v>
      </c>
      <c r="V1161" s="5" t="s">
        <v>9948</v>
      </c>
      <c r="W1161" s="5" t="s">
        <v>9949</v>
      </c>
      <c r="X1161" s="5" t="s">
        <v>9950</v>
      </c>
      <c r="Y1161" s="5" t="s">
        <v>9951</v>
      </c>
      <c r="Z1161" s="5" t="s">
        <v>9952</v>
      </c>
    </row>
    <row r="1162" spans="1:26" ht="15.75">
      <c r="A1162" s="5" t="s">
        <v>9953</v>
      </c>
      <c r="B1162" s="5" t="s">
        <v>9954</v>
      </c>
      <c r="C1162" s="5" t="str">
        <f>LEFT(Table1[[#This Row],[product_name]], 27)</f>
        <v xml:space="preserve">Activa Heat-Max 2000 Watts </v>
      </c>
      <c r="D1162" s="5" t="s">
        <v>8563</v>
      </c>
      <c r="E1162" s="5" t="str">
        <f>TRIM(LEFT(Table1[[#This Row],[category]], FIND("|", Table1[[#This Row],[category]]) - 1))</f>
        <v>Home&amp;Kitchen</v>
      </c>
      <c r="F1162" s="5" t="str">
        <f>TRIM(MID(Table1[[#This Row],[category]], FIND("|", Table1[[#This Row],[category]]) + 1, FIND("|", Table1[[#This Row],[category]], FIND("|", Table1[[#This Row],[category]]) + 1) - FIND("|", Table1[[#This Row],[category]]) - 1))</f>
        <v>Heating,Cooling&amp;AirQuality</v>
      </c>
      <c r="G1162" s="5" t="str">
        <f>TRIM(MID(Table1[[#This Row],[category]], FIND("|", Table1[[#This Row],[category]], FIND("|", Table1[[#This Row],[category]]) + 1) + 1, FIND("|", Table1[[#This Row],[category]], FIND("|", Table1[[#This Row],[category]], FIND("|", Table1[[#This Row],[category]]) + 1) + 1) - FIND("|", Table1[[#This Row],[category]], FIND("|", Table1[[#This Row],[category]]) + 1) - 1))</f>
        <v>RoomHeaters</v>
      </c>
      <c r="H1162" s="5">
        <v>899</v>
      </c>
      <c r="I1162" s="6">
        <v>1990</v>
      </c>
      <c r="J1162" s="7">
        <v>0.55000000000000004</v>
      </c>
      <c r="K1162" s="7" t="str">
        <f>IF(Table1[[#This Row],[discount_percentage]]&gt;=50%, "YES", "NO")</f>
        <v>YES</v>
      </c>
      <c r="L1162" s="7" t="str">
        <f>IF(Table1[[#This Row],[discount_percentage]]&lt;20%, "&lt;20%", IF(Table1[[#This Row],[discount_percentage]]&lt;=40%, "20%-40%", IF(Table1[[#This Row],[discount_percentage]]&lt;=60%, "41%-60%", IF(Table1[[#This Row],[discount_percentage]]&lt;=80%, "61%-80%", "&gt;80%"))))</f>
        <v>41%-60%</v>
      </c>
      <c r="M1162" s="7" t="str">
        <f>IF(Table1[[#This Row],[discounted_price]]&lt;200, "&lt;200", IF(Table1[[#This Row],[discounted_price]]&lt;=500, "200-500", "&gt;500"))</f>
        <v>&gt;500</v>
      </c>
      <c r="N1162" s="5">
        <v>4.0999999999999996</v>
      </c>
      <c r="O1162" s="8">
        <v>185</v>
      </c>
      <c r="P1162" s="9" t="str">
        <f>IF(Table1[[#This Row],[rating_count]]&gt;1000, "More than 1000", "Fewer than 1000")</f>
        <v>Fewer than 1000</v>
      </c>
      <c r="Q1162" s="8">
        <f>IFERROR( VALUE(Table1[[#This Row],[rating]]) * VALUE((Table1[[#This Row],[rating_count]]/1000)), 0)</f>
        <v>0.75849999999999995</v>
      </c>
      <c r="R1162" s="6">
        <f>IFERROR( VALUE(Table1[[#This Row],[actual_price]]) * VALUE(Table1[[#This Row],[rating_count]]), 0)</f>
        <v>368150</v>
      </c>
      <c r="S1162" s="5" t="s">
        <v>9955</v>
      </c>
      <c r="T1162" s="5" t="s">
        <v>9956</v>
      </c>
      <c r="U1162" s="5" t="s">
        <v>9957</v>
      </c>
      <c r="V1162" s="5" t="s">
        <v>9958</v>
      </c>
      <c r="W1162" s="5" t="s">
        <v>9959</v>
      </c>
      <c r="X1162" s="5" t="s">
        <v>9960</v>
      </c>
      <c r="Y1162" s="5" t="s">
        <v>9961</v>
      </c>
      <c r="Z1162" s="5" t="s">
        <v>9962</v>
      </c>
    </row>
    <row r="1163" spans="1:26" ht="15.75">
      <c r="A1163" s="5" t="s">
        <v>9963</v>
      </c>
      <c r="B1163" s="5" t="s">
        <v>9964</v>
      </c>
      <c r="C1163" s="5" t="str">
        <f>LEFT(Table1[[#This Row],[product_name]], 27)</f>
        <v>PHILIPS HL1655/00 Hand Blen</v>
      </c>
      <c r="D1163" s="5" t="s">
        <v>8688</v>
      </c>
      <c r="E1163" s="5" t="str">
        <f>TRIM(LEFT(Table1[[#This Row],[category]], FIND("|", Table1[[#This Row],[category]]) - 1))</f>
        <v>Home&amp;Kitchen</v>
      </c>
      <c r="F1163" s="5" t="str">
        <f>TRIM(MID(Table1[[#This Row],[category]], FIND("|", Table1[[#This Row],[category]]) + 1, FIND("|", Table1[[#This Row],[category]], FIND("|", Table1[[#This Row],[category]]) + 1) - FIND("|", Table1[[#This Row],[category]]) - 1))</f>
        <v>Kitchen&amp;HomeAppliances</v>
      </c>
      <c r="G116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63" s="6">
        <v>1695</v>
      </c>
      <c r="I1163" s="6">
        <v>1695</v>
      </c>
      <c r="J1163" s="7">
        <v>0</v>
      </c>
      <c r="K1163" s="7" t="str">
        <f>IF(Table1[[#This Row],[discount_percentage]]&gt;=50%, "YES", "NO")</f>
        <v>NO</v>
      </c>
      <c r="L1163" s="7" t="str">
        <f>IF(Table1[[#This Row],[discount_percentage]]&lt;20%, "&lt;20%", IF(Table1[[#This Row],[discount_percentage]]&lt;=40%, "20%-40%", IF(Table1[[#This Row],[discount_percentage]]&lt;=60%, "41%-60%", IF(Table1[[#This Row],[discount_percentage]]&lt;=80%, "61%-80%", "&gt;80%"))))</f>
        <v>&lt;20%</v>
      </c>
      <c r="M1163" s="7" t="str">
        <f>IF(Table1[[#This Row],[discounted_price]]&lt;200, "&lt;200", IF(Table1[[#This Row],[discounted_price]]&lt;=500, "200-500", "&gt;500"))</f>
        <v>&gt;500</v>
      </c>
      <c r="N1163" s="5">
        <v>4.2</v>
      </c>
      <c r="O1163" s="8">
        <v>14290</v>
      </c>
      <c r="P1163" s="9" t="str">
        <f>IF(Table1[[#This Row],[rating_count]]&gt;1000, "More than 1000", "Fewer than 1000")</f>
        <v>More than 1000</v>
      </c>
      <c r="Q1163" s="8">
        <f>IFERROR( VALUE(Table1[[#This Row],[rating]]) * VALUE((Table1[[#This Row],[rating_count]]/1000)), 0)</f>
        <v>60.018000000000001</v>
      </c>
      <c r="R1163" s="6">
        <f>IFERROR( VALUE(Table1[[#This Row],[actual_price]]) * VALUE(Table1[[#This Row],[rating_count]]), 0)</f>
        <v>24221550</v>
      </c>
      <c r="S1163" s="5" t="s">
        <v>9965</v>
      </c>
      <c r="T1163" s="5" t="s">
        <v>9966</v>
      </c>
      <c r="U1163" s="5" t="s">
        <v>9967</v>
      </c>
      <c r="V1163" s="5" t="s">
        <v>9968</v>
      </c>
      <c r="W1163" s="5" t="s">
        <v>9969</v>
      </c>
      <c r="X1163" s="5" t="s">
        <v>9970</v>
      </c>
      <c r="Y1163" s="5" t="s">
        <v>9971</v>
      </c>
      <c r="Z1163" s="5" t="s">
        <v>9972</v>
      </c>
    </row>
    <row r="1164" spans="1:26" ht="15.75">
      <c r="A1164" s="5" t="s">
        <v>9973</v>
      </c>
      <c r="B1164" s="5" t="s">
        <v>9974</v>
      </c>
      <c r="C1164" s="5" t="str">
        <f>LEFT(Table1[[#This Row],[product_name]], 27)</f>
        <v>Bajaj DX-2 600W Dry Iron wi</v>
      </c>
      <c r="D1164" s="5" t="s">
        <v>8699</v>
      </c>
      <c r="E1164" s="5" t="str">
        <f>TRIM(LEFT(Table1[[#This Row],[category]], FIND("|", Table1[[#This Row],[category]]) - 1))</f>
        <v>Home&amp;Kitchen</v>
      </c>
      <c r="F1164" s="5" t="str">
        <f>TRIM(MID(Table1[[#This Row],[category]], FIND("|", Table1[[#This Row],[category]]) + 1, FIND("|", Table1[[#This Row],[category]], FIND("|", Table1[[#This Row],[category]]) + 1) - FIND("|", Table1[[#This Row],[category]]) - 1))</f>
        <v>Kitchen&amp;HomeAppliances</v>
      </c>
      <c r="G116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64" s="5">
        <v>499</v>
      </c>
      <c r="I1164" s="6">
        <v>940</v>
      </c>
      <c r="J1164" s="7">
        <v>0.47</v>
      </c>
      <c r="K1164" s="7" t="str">
        <f>IF(Table1[[#This Row],[discount_percentage]]&gt;=50%, "YES", "NO")</f>
        <v>NO</v>
      </c>
      <c r="L1164" s="7" t="str">
        <f>IF(Table1[[#This Row],[discount_percentage]]&lt;20%, "&lt;20%", IF(Table1[[#This Row],[discount_percentage]]&lt;=40%, "20%-40%", IF(Table1[[#This Row],[discount_percentage]]&lt;=60%, "41%-60%", IF(Table1[[#This Row],[discount_percentage]]&lt;=80%, "61%-80%", "&gt;80%"))))</f>
        <v>41%-60%</v>
      </c>
      <c r="M1164" s="7" t="str">
        <f>IF(Table1[[#This Row],[discounted_price]]&lt;200, "&lt;200", IF(Table1[[#This Row],[discounted_price]]&lt;=500, "200-500", "&gt;500"))</f>
        <v>200-500</v>
      </c>
      <c r="N1164" s="5">
        <v>4.0999999999999996</v>
      </c>
      <c r="O1164" s="8">
        <v>3036</v>
      </c>
      <c r="P1164" s="9" t="str">
        <f>IF(Table1[[#This Row],[rating_count]]&gt;1000, "More than 1000", "Fewer than 1000")</f>
        <v>More than 1000</v>
      </c>
      <c r="Q1164" s="8">
        <f>IFERROR( VALUE(Table1[[#This Row],[rating]]) * VALUE((Table1[[#This Row],[rating_count]]/1000)), 0)</f>
        <v>12.4476</v>
      </c>
      <c r="R1164" s="6">
        <f>IFERROR( VALUE(Table1[[#This Row],[actual_price]]) * VALUE(Table1[[#This Row],[rating_count]]), 0)</f>
        <v>2853840</v>
      </c>
      <c r="S1164" s="5" t="s">
        <v>9367</v>
      </c>
      <c r="T1164" s="5" t="s">
        <v>9975</v>
      </c>
      <c r="U1164" s="5" t="s">
        <v>9976</v>
      </c>
      <c r="V1164" s="5" t="s">
        <v>9977</v>
      </c>
      <c r="W1164" s="5" t="s">
        <v>9978</v>
      </c>
      <c r="X1164" s="5" t="s">
        <v>9979</v>
      </c>
      <c r="Y1164" s="5" t="s">
        <v>9980</v>
      </c>
      <c r="Z1164" s="5" t="s">
        <v>9981</v>
      </c>
    </row>
    <row r="1165" spans="1:26" ht="15.75">
      <c r="A1165" s="5" t="s">
        <v>9982</v>
      </c>
      <c r="B1165" s="5" t="s">
        <v>9983</v>
      </c>
      <c r="C1165" s="5" t="str">
        <f>LEFT(Table1[[#This Row],[product_name]], 27)</f>
        <v>V-Guard Zio Instant Water G</v>
      </c>
      <c r="D1165" s="5" t="s">
        <v>8721</v>
      </c>
      <c r="E1165" s="5" t="str">
        <f>TRIM(LEFT(Table1[[#This Row],[category]], FIND("|", Table1[[#This Row],[category]]) - 1))</f>
        <v>Home&amp;Kitchen</v>
      </c>
      <c r="F1165" s="5" t="str">
        <f>TRIM(MID(Table1[[#This Row],[category]], FIND("|", Table1[[#This Row],[category]]) + 1, FIND("|", Table1[[#This Row],[category]], FIND("|", Table1[[#This Row],[category]]) + 1) - FIND("|", Table1[[#This Row],[category]]) - 1))</f>
        <v>Heating,Cooling&amp;AirQuality</v>
      </c>
      <c r="G1165"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65" s="6">
        <v>2699</v>
      </c>
      <c r="I1165" s="6">
        <v>4700</v>
      </c>
      <c r="J1165" s="7">
        <v>0.43</v>
      </c>
      <c r="K1165" s="7" t="str">
        <f>IF(Table1[[#This Row],[discount_percentage]]&gt;=50%, "YES", "NO")</f>
        <v>NO</v>
      </c>
      <c r="L1165" s="7" t="str">
        <f>IF(Table1[[#This Row],[discount_percentage]]&lt;20%, "&lt;20%", IF(Table1[[#This Row],[discount_percentage]]&lt;=40%, "20%-40%", IF(Table1[[#This Row],[discount_percentage]]&lt;=60%, "41%-60%", IF(Table1[[#This Row],[discount_percentage]]&lt;=80%, "61%-80%", "&gt;80%"))))</f>
        <v>41%-60%</v>
      </c>
      <c r="M1165" s="7" t="str">
        <f>IF(Table1[[#This Row],[discounted_price]]&lt;200, "&lt;200", IF(Table1[[#This Row],[discounted_price]]&lt;=500, "200-500", "&gt;500"))</f>
        <v>&gt;500</v>
      </c>
      <c r="N1165" s="5">
        <v>4.2</v>
      </c>
      <c r="O1165" s="8">
        <v>1296</v>
      </c>
      <c r="P1165" s="9" t="str">
        <f>IF(Table1[[#This Row],[rating_count]]&gt;1000, "More than 1000", "Fewer than 1000")</f>
        <v>More than 1000</v>
      </c>
      <c r="Q1165" s="8">
        <f>IFERROR( VALUE(Table1[[#This Row],[rating]]) * VALUE((Table1[[#This Row],[rating_count]]/1000)), 0)</f>
        <v>5.4432</v>
      </c>
      <c r="R1165" s="6">
        <f>IFERROR( VALUE(Table1[[#This Row],[actual_price]]) * VALUE(Table1[[#This Row],[rating_count]]), 0)</f>
        <v>6091200</v>
      </c>
      <c r="S1165" s="5" t="s">
        <v>9984</v>
      </c>
      <c r="T1165" s="5" t="s">
        <v>9985</v>
      </c>
      <c r="U1165" s="5" t="s">
        <v>9986</v>
      </c>
      <c r="V1165" s="5" t="s">
        <v>9987</v>
      </c>
      <c r="W1165" s="5" t="s">
        <v>9988</v>
      </c>
      <c r="X1165" s="5" t="s">
        <v>9989</v>
      </c>
      <c r="Y1165" s="5" t="s">
        <v>9990</v>
      </c>
      <c r="Z1165" s="5" t="s">
        <v>9991</v>
      </c>
    </row>
    <row r="1166" spans="1:26" ht="15.75">
      <c r="A1166" s="5" t="s">
        <v>9992</v>
      </c>
      <c r="B1166" s="5" t="s">
        <v>9993</v>
      </c>
      <c r="C1166" s="5" t="str">
        <f>LEFT(Table1[[#This Row],[product_name]], 27)</f>
        <v>Homeistic Applience‚Ñ¢ Inst</v>
      </c>
      <c r="D1166" s="5" t="s">
        <v>8721</v>
      </c>
      <c r="E1166" s="5" t="str">
        <f>TRIM(LEFT(Table1[[#This Row],[category]], FIND("|", Table1[[#This Row],[category]]) - 1))</f>
        <v>Home&amp;Kitchen</v>
      </c>
      <c r="F1166" s="5" t="str">
        <f>TRIM(MID(Table1[[#This Row],[category]], FIND("|", Table1[[#This Row],[category]]) + 1, FIND("|", Table1[[#This Row],[category]], FIND("|", Table1[[#This Row],[category]]) + 1) - FIND("|", Table1[[#This Row],[category]]) - 1))</f>
        <v>Heating,Cooling&amp;AirQuality</v>
      </c>
      <c r="G1166"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66" s="6">
        <v>1448</v>
      </c>
      <c r="I1166" s="6">
        <v>2999</v>
      </c>
      <c r="J1166" s="7">
        <v>0.52</v>
      </c>
      <c r="K1166" s="7" t="str">
        <f>IF(Table1[[#This Row],[discount_percentage]]&gt;=50%, "YES", "NO")</f>
        <v>YES</v>
      </c>
      <c r="L1166" s="7" t="str">
        <f>IF(Table1[[#This Row],[discount_percentage]]&lt;20%, "&lt;20%", IF(Table1[[#This Row],[discount_percentage]]&lt;=40%, "20%-40%", IF(Table1[[#This Row],[discount_percentage]]&lt;=60%, "41%-60%", IF(Table1[[#This Row],[discount_percentage]]&lt;=80%, "61%-80%", "&gt;80%"))))</f>
        <v>41%-60%</v>
      </c>
      <c r="M1166" s="7" t="str">
        <f>IF(Table1[[#This Row],[discounted_price]]&lt;200, "&lt;200", IF(Table1[[#This Row],[discounted_price]]&lt;=500, "200-500", "&gt;500"))</f>
        <v>&gt;500</v>
      </c>
      <c r="N1166" s="5">
        <v>4.5</v>
      </c>
      <c r="O1166" s="8">
        <v>19</v>
      </c>
      <c r="P1166" s="9" t="str">
        <f>IF(Table1[[#This Row],[rating_count]]&gt;1000, "More than 1000", "Fewer than 1000")</f>
        <v>Fewer than 1000</v>
      </c>
      <c r="Q1166" s="8">
        <f>IFERROR( VALUE(Table1[[#This Row],[rating]]) * VALUE((Table1[[#This Row],[rating_count]]/1000)), 0)</f>
        <v>8.5499999999999993E-2</v>
      </c>
      <c r="R1166" s="6">
        <f>IFERROR( VALUE(Table1[[#This Row],[actual_price]]) * VALUE(Table1[[#This Row],[rating_count]]), 0)</f>
        <v>56981</v>
      </c>
      <c r="S1166" s="5" t="s">
        <v>9994</v>
      </c>
      <c r="T1166" s="5" t="s">
        <v>9995</v>
      </c>
      <c r="U1166" s="5" t="s">
        <v>9996</v>
      </c>
      <c r="V1166" s="5" t="s">
        <v>9997</v>
      </c>
      <c r="W1166" s="5" t="s">
        <v>9998</v>
      </c>
      <c r="X1166" s="5" t="s">
        <v>9999</v>
      </c>
      <c r="Y1166" s="5" t="s">
        <v>10000</v>
      </c>
      <c r="Z1166" s="5" t="s">
        <v>10001</v>
      </c>
    </row>
    <row r="1167" spans="1:26" ht="15.75">
      <c r="A1167" s="5" t="s">
        <v>10002</v>
      </c>
      <c r="B1167" s="5" t="s">
        <v>10003</v>
      </c>
      <c r="C1167" s="5" t="str">
        <f>LEFT(Table1[[#This Row],[product_name]], 27)</f>
        <v>Kitchenwell 18Pc Plastic Fo</v>
      </c>
      <c r="D1167" s="5" t="s">
        <v>9284</v>
      </c>
      <c r="E1167" s="5" t="str">
        <f>TRIM(LEFT(Table1[[#This Row],[category]], FIND("|", Table1[[#This Row],[category]]) - 1))</f>
        <v>Home&amp;Kitchen</v>
      </c>
      <c r="F1167" s="5" t="str">
        <f>TRIM(MID(Table1[[#This Row],[category]], FIND("|", Table1[[#This Row],[category]]) + 1, FIND("|", Table1[[#This Row],[category]], FIND("|", Table1[[#This Row],[category]]) + 1) - FIND("|", Table1[[#This Row],[category]]) - 1))</f>
        <v>Kitchen&amp;HomeAppliances</v>
      </c>
      <c r="G116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67" s="5">
        <v>79</v>
      </c>
      <c r="I1167" s="6">
        <v>79</v>
      </c>
      <c r="J1167" s="7">
        <v>0</v>
      </c>
      <c r="K1167" s="7" t="str">
        <f>IF(Table1[[#This Row],[discount_percentage]]&gt;=50%, "YES", "NO")</f>
        <v>NO</v>
      </c>
      <c r="L1167" s="7" t="str">
        <f>IF(Table1[[#This Row],[discount_percentage]]&lt;20%, "&lt;20%", IF(Table1[[#This Row],[discount_percentage]]&lt;=40%, "20%-40%", IF(Table1[[#This Row],[discount_percentage]]&lt;=60%, "41%-60%", IF(Table1[[#This Row],[discount_percentage]]&lt;=80%, "61%-80%", "&gt;80%"))))</f>
        <v>&lt;20%</v>
      </c>
      <c r="M1167" s="7" t="str">
        <f>IF(Table1[[#This Row],[discounted_price]]&lt;200, "&lt;200", IF(Table1[[#This Row],[discounted_price]]&lt;=500, "200-500", "&gt;500"))</f>
        <v>&lt;200</v>
      </c>
      <c r="N1167" s="5">
        <v>4</v>
      </c>
      <c r="O1167" s="8">
        <v>97</v>
      </c>
      <c r="P1167" s="9" t="str">
        <f>IF(Table1[[#This Row],[rating_count]]&gt;1000, "More than 1000", "Fewer than 1000")</f>
        <v>Fewer than 1000</v>
      </c>
      <c r="Q1167" s="8">
        <f>IFERROR( VALUE(Table1[[#This Row],[rating]]) * VALUE((Table1[[#This Row],[rating_count]]/1000)), 0)</f>
        <v>0.38800000000000001</v>
      </c>
      <c r="R1167" s="6">
        <f>IFERROR( VALUE(Table1[[#This Row],[actual_price]]) * VALUE(Table1[[#This Row],[rating_count]]), 0)</f>
        <v>7663</v>
      </c>
      <c r="S1167" s="5" t="s">
        <v>10004</v>
      </c>
      <c r="T1167" s="5" t="s">
        <v>10005</v>
      </c>
      <c r="U1167" s="5" t="s">
        <v>10006</v>
      </c>
      <c r="V1167" s="5" t="s">
        <v>10007</v>
      </c>
      <c r="W1167" s="5" t="s">
        <v>10008</v>
      </c>
      <c r="X1167" s="5" t="s">
        <v>13069</v>
      </c>
      <c r="Y1167" s="5" t="s">
        <v>10009</v>
      </c>
      <c r="Z1167" s="5" t="s">
        <v>10010</v>
      </c>
    </row>
    <row r="1168" spans="1:26" ht="15.75">
      <c r="A1168" s="5" t="s">
        <v>10011</v>
      </c>
      <c r="B1168" s="5" t="s">
        <v>10012</v>
      </c>
      <c r="C1168" s="5" t="str">
        <f>LEFT(Table1[[#This Row],[product_name]], 27)</f>
        <v>Havells Instanio 10 Litre S</v>
      </c>
      <c r="D1168" s="5" t="s">
        <v>8773</v>
      </c>
      <c r="E1168" s="5" t="str">
        <f>TRIM(LEFT(Table1[[#This Row],[category]], FIND("|", Table1[[#This Row],[category]]) - 1))</f>
        <v>Home&amp;Kitchen</v>
      </c>
      <c r="F1168" s="5" t="str">
        <f>TRIM(MID(Table1[[#This Row],[category]], FIND("|", Table1[[#This Row],[category]]) + 1, FIND("|", Table1[[#This Row],[category]], FIND("|", Table1[[#This Row],[category]]) + 1) - FIND("|", Table1[[#This Row],[category]]) - 1))</f>
        <v>Heating,Cooling&amp;AirQuality</v>
      </c>
      <c r="G1168"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68" s="6">
        <v>6990</v>
      </c>
      <c r="I1168" s="6">
        <v>14290</v>
      </c>
      <c r="J1168" s="7">
        <v>0.51</v>
      </c>
      <c r="K1168" s="7" t="str">
        <f>IF(Table1[[#This Row],[discount_percentage]]&gt;=50%, "YES", "NO")</f>
        <v>YES</v>
      </c>
      <c r="L1168" s="7" t="str">
        <f>IF(Table1[[#This Row],[discount_percentage]]&lt;20%, "&lt;20%", IF(Table1[[#This Row],[discount_percentage]]&lt;=40%, "20%-40%", IF(Table1[[#This Row],[discount_percentage]]&lt;=60%, "41%-60%", IF(Table1[[#This Row],[discount_percentage]]&lt;=80%, "61%-80%", "&gt;80%"))))</f>
        <v>41%-60%</v>
      </c>
      <c r="M1168" s="7" t="str">
        <f>IF(Table1[[#This Row],[discounted_price]]&lt;200, "&lt;200", IF(Table1[[#This Row],[discounted_price]]&lt;=500, "200-500", "&gt;500"))</f>
        <v>&gt;500</v>
      </c>
      <c r="N1168" s="5">
        <v>4.4000000000000004</v>
      </c>
      <c r="O1168" s="8">
        <v>1771</v>
      </c>
      <c r="P1168" s="9" t="str">
        <f>IF(Table1[[#This Row],[rating_count]]&gt;1000, "More than 1000", "Fewer than 1000")</f>
        <v>More than 1000</v>
      </c>
      <c r="Q1168" s="8">
        <f>IFERROR( VALUE(Table1[[#This Row],[rating]]) * VALUE((Table1[[#This Row],[rating_count]]/1000)), 0)</f>
        <v>7.7924000000000007</v>
      </c>
      <c r="R1168" s="6">
        <f>IFERROR( VALUE(Table1[[#This Row],[actual_price]]) * VALUE(Table1[[#This Row],[rating_count]]), 0)</f>
        <v>25307590</v>
      </c>
      <c r="S1168" s="5" t="s">
        <v>10013</v>
      </c>
      <c r="T1168" s="5" t="s">
        <v>10014</v>
      </c>
      <c r="U1168" s="5" t="s">
        <v>10015</v>
      </c>
      <c r="V1168" s="5" t="s">
        <v>10016</v>
      </c>
      <c r="W1168" s="5" t="s">
        <v>10017</v>
      </c>
      <c r="X1168" s="5" t="s">
        <v>10018</v>
      </c>
      <c r="Y1168" s="5" t="s">
        <v>10019</v>
      </c>
      <c r="Z1168" s="5" t="s">
        <v>10020</v>
      </c>
    </row>
    <row r="1169" spans="1:26" ht="15.75">
      <c r="A1169" s="5" t="s">
        <v>10021</v>
      </c>
      <c r="B1169" s="5" t="s">
        <v>10022</v>
      </c>
      <c r="C1169" s="5" t="str">
        <f>LEFT(Table1[[#This Row],[product_name]], 27)</f>
        <v>Prestige PIC 16.0+ 1900W In</v>
      </c>
      <c r="D1169" s="5" t="s">
        <v>8647</v>
      </c>
      <c r="E1169" s="5" t="str">
        <f>TRIM(LEFT(Table1[[#This Row],[category]], FIND("|", Table1[[#This Row],[category]]) - 1))</f>
        <v>Home&amp;Kitchen</v>
      </c>
      <c r="F1169" s="5" t="str">
        <f>TRIM(MID(Table1[[#This Row],[category]], FIND("|", Table1[[#This Row],[category]]) + 1, FIND("|", Table1[[#This Row],[category]], FIND("|", Table1[[#This Row],[category]]) + 1) - FIND("|", Table1[[#This Row],[category]]) - 1))</f>
        <v>Kitchen&amp;HomeAppliances</v>
      </c>
      <c r="G116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69" s="6">
        <v>2698</v>
      </c>
      <c r="I1169" s="6">
        <v>3945</v>
      </c>
      <c r="J1169" s="7">
        <v>0.32</v>
      </c>
      <c r="K1169" s="7" t="str">
        <f>IF(Table1[[#This Row],[discount_percentage]]&gt;=50%, "YES", "NO")</f>
        <v>NO</v>
      </c>
      <c r="L1169" s="7" t="str">
        <f>IF(Table1[[#This Row],[discount_percentage]]&lt;20%, "&lt;20%", IF(Table1[[#This Row],[discount_percentage]]&lt;=40%, "20%-40%", IF(Table1[[#This Row],[discount_percentage]]&lt;=60%, "41%-60%", IF(Table1[[#This Row],[discount_percentage]]&lt;=80%, "61%-80%", "&gt;80%"))))</f>
        <v>20%-40%</v>
      </c>
      <c r="M1169" s="7" t="str">
        <f>IF(Table1[[#This Row],[discounted_price]]&lt;200, "&lt;200", IF(Table1[[#This Row],[discounted_price]]&lt;=500, "200-500", "&gt;500"))</f>
        <v>&gt;500</v>
      </c>
      <c r="N1169" s="5">
        <v>4</v>
      </c>
      <c r="O1169" s="8">
        <v>15034</v>
      </c>
      <c r="P1169" s="9" t="str">
        <f>IF(Table1[[#This Row],[rating_count]]&gt;1000, "More than 1000", "Fewer than 1000")</f>
        <v>More than 1000</v>
      </c>
      <c r="Q1169" s="8">
        <f>IFERROR( VALUE(Table1[[#This Row],[rating]]) * VALUE((Table1[[#This Row],[rating_count]]/1000)), 0)</f>
        <v>60.136000000000003</v>
      </c>
      <c r="R1169" s="6">
        <f>IFERROR( VALUE(Table1[[#This Row],[actual_price]]) * VALUE(Table1[[#This Row],[rating_count]]), 0)</f>
        <v>59309130</v>
      </c>
      <c r="S1169" s="5" t="s">
        <v>10023</v>
      </c>
      <c r="T1169" s="5" t="s">
        <v>10024</v>
      </c>
      <c r="U1169" s="5" t="s">
        <v>10025</v>
      </c>
      <c r="V1169" s="5" t="s">
        <v>10026</v>
      </c>
      <c r="W1169" s="5" t="s">
        <v>10027</v>
      </c>
      <c r="X1169" s="5" t="s">
        <v>10028</v>
      </c>
      <c r="Y1169" s="5" t="s">
        <v>10029</v>
      </c>
      <c r="Z1169" s="5" t="s">
        <v>10030</v>
      </c>
    </row>
    <row r="1170" spans="1:26" ht="15.75">
      <c r="A1170" s="5" t="s">
        <v>10031</v>
      </c>
      <c r="B1170" s="5" t="s">
        <v>10032</v>
      </c>
      <c r="C1170" s="5" t="str">
        <f>LEFT(Table1[[#This Row],[product_name]], 27)</f>
        <v>AGARO 33398 Rapid 1000-Watt</v>
      </c>
      <c r="D1170" s="5" t="s">
        <v>9944</v>
      </c>
      <c r="E1170" s="5" t="str">
        <f>TRIM(LEFT(Table1[[#This Row],[category]], FIND("|", Table1[[#This Row],[category]]) - 1))</f>
        <v>Home&amp;Kitchen</v>
      </c>
      <c r="F1170" s="5" t="str">
        <f>TRIM(MID(Table1[[#This Row],[category]], FIND("|", Table1[[#This Row],[category]]) + 1, FIND("|", Table1[[#This Row],[category]], FIND("|", Table1[[#This Row],[category]]) + 1) - FIND("|", Table1[[#This Row],[category]]) - 1))</f>
        <v>Kitchen&amp;HomeAppliances</v>
      </c>
      <c r="G117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70" s="6">
        <v>3199</v>
      </c>
      <c r="I1170" s="6">
        <v>5999</v>
      </c>
      <c r="J1170" s="7">
        <v>0.47</v>
      </c>
      <c r="K1170" s="7" t="str">
        <f>IF(Table1[[#This Row],[discount_percentage]]&gt;=50%, "YES", "NO")</f>
        <v>NO</v>
      </c>
      <c r="L1170" s="7" t="str">
        <f>IF(Table1[[#This Row],[discount_percentage]]&lt;20%, "&lt;20%", IF(Table1[[#This Row],[discount_percentage]]&lt;=40%, "20%-40%", IF(Table1[[#This Row],[discount_percentage]]&lt;=60%, "41%-60%", IF(Table1[[#This Row],[discount_percentage]]&lt;=80%, "61%-80%", "&gt;80%"))))</f>
        <v>41%-60%</v>
      </c>
      <c r="M1170" s="7" t="str">
        <f>IF(Table1[[#This Row],[discounted_price]]&lt;200, "&lt;200", IF(Table1[[#This Row],[discounted_price]]&lt;=500, "200-500", "&gt;500"))</f>
        <v>&gt;500</v>
      </c>
      <c r="N1170" s="5">
        <v>4</v>
      </c>
      <c r="O1170" s="8">
        <v>3242</v>
      </c>
      <c r="P1170" s="9" t="str">
        <f>IF(Table1[[#This Row],[rating_count]]&gt;1000, "More than 1000", "Fewer than 1000")</f>
        <v>More than 1000</v>
      </c>
      <c r="Q1170" s="8">
        <f>IFERROR( VALUE(Table1[[#This Row],[rating]]) * VALUE((Table1[[#This Row],[rating_count]]/1000)), 0)</f>
        <v>12.968</v>
      </c>
      <c r="R1170" s="6">
        <f>IFERROR( VALUE(Table1[[#This Row],[actual_price]]) * VALUE(Table1[[#This Row],[rating_count]]), 0)</f>
        <v>19448758</v>
      </c>
      <c r="S1170" s="5" t="s">
        <v>10033</v>
      </c>
      <c r="T1170" s="5" t="s">
        <v>10034</v>
      </c>
      <c r="U1170" s="5" t="s">
        <v>10035</v>
      </c>
      <c r="V1170" s="5" t="s">
        <v>10036</v>
      </c>
      <c r="W1170" s="5" t="s">
        <v>10037</v>
      </c>
      <c r="X1170" s="5" t="s">
        <v>10038</v>
      </c>
      <c r="Y1170" s="5" t="s">
        <v>10039</v>
      </c>
      <c r="Z1170" s="5" t="s">
        <v>10040</v>
      </c>
    </row>
    <row r="1171" spans="1:26" ht="15.75">
      <c r="A1171" s="5" t="s">
        <v>10041</v>
      </c>
      <c r="B1171" s="5" t="s">
        <v>10042</v>
      </c>
      <c r="C1171" s="5" t="str">
        <f>LEFT(Table1[[#This Row],[product_name]], 27)</f>
        <v xml:space="preserve">KENT 16026 Electric Kettle </v>
      </c>
      <c r="D1171" s="5" t="s">
        <v>8762</v>
      </c>
      <c r="E1171" s="5" t="str">
        <f>TRIM(LEFT(Table1[[#This Row],[category]], FIND("|", Table1[[#This Row],[category]]) - 1))</f>
        <v>Home&amp;Kitchen</v>
      </c>
      <c r="F1171" s="5" t="str">
        <f>TRIM(MID(Table1[[#This Row],[category]], FIND("|", Table1[[#This Row],[category]]) + 1, FIND("|", Table1[[#This Row],[category]], FIND("|", Table1[[#This Row],[category]]) + 1) - FIND("|", Table1[[#This Row],[category]]) - 1))</f>
        <v>Kitchen&amp;HomeAppliances</v>
      </c>
      <c r="G117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71" s="6">
        <v>1199</v>
      </c>
      <c r="I1171" s="6">
        <v>1950</v>
      </c>
      <c r="J1171" s="7">
        <v>0.39</v>
      </c>
      <c r="K1171" s="7" t="str">
        <f>IF(Table1[[#This Row],[discount_percentage]]&gt;=50%, "YES", "NO")</f>
        <v>NO</v>
      </c>
      <c r="L1171" s="7" t="str">
        <f>IF(Table1[[#This Row],[discount_percentage]]&lt;20%, "&lt;20%", IF(Table1[[#This Row],[discount_percentage]]&lt;=40%, "20%-40%", IF(Table1[[#This Row],[discount_percentage]]&lt;=60%, "41%-60%", IF(Table1[[#This Row],[discount_percentage]]&lt;=80%, "61%-80%", "&gt;80%"))))</f>
        <v>20%-40%</v>
      </c>
      <c r="M1171" s="7" t="str">
        <f>IF(Table1[[#This Row],[discounted_price]]&lt;200, "&lt;200", IF(Table1[[#This Row],[discounted_price]]&lt;=500, "200-500", "&gt;500"))</f>
        <v>&gt;500</v>
      </c>
      <c r="N1171" s="5">
        <v>3.9</v>
      </c>
      <c r="O1171" s="8">
        <v>2832</v>
      </c>
      <c r="P1171" s="9" t="str">
        <f>IF(Table1[[#This Row],[rating_count]]&gt;1000, "More than 1000", "Fewer than 1000")</f>
        <v>More than 1000</v>
      </c>
      <c r="Q1171" s="8">
        <f>IFERROR( VALUE(Table1[[#This Row],[rating]]) * VALUE((Table1[[#This Row],[rating_count]]/1000)), 0)</f>
        <v>11.044799999999999</v>
      </c>
      <c r="R1171" s="6">
        <f>IFERROR( VALUE(Table1[[#This Row],[actual_price]]) * VALUE(Table1[[#This Row],[rating_count]]), 0)</f>
        <v>5522400</v>
      </c>
      <c r="S1171" s="5" t="s">
        <v>10043</v>
      </c>
      <c r="T1171" s="5" t="s">
        <v>10044</v>
      </c>
      <c r="U1171" s="5" t="s">
        <v>10045</v>
      </c>
      <c r="V1171" s="5" t="s">
        <v>10046</v>
      </c>
      <c r="W1171" s="5" t="s">
        <v>10047</v>
      </c>
      <c r="X1171" s="5" t="s">
        <v>10048</v>
      </c>
      <c r="Y1171" s="5" t="s">
        <v>10049</v>
      </c>
      <c r="Z1171" s="5" t="s">
        <v>10050</v>
      </c>
    </row>
    <row r="1172" spans="1:26" ht="15.75">
      <c r="A1172" s="5" t="s">
        <v>10051</v>
      </c>
      <c r="B1172" s="5" t="s">
        <v>10052</v>
      </c>
      <c r="C1172" s="5" t="str">
        <f>LEFT(Table1[[#This Row],[product_name]], 27)</f>
        <v>SKYTONE Stainless Steel Ele</v>
      </c>
      <c r="D1172" s="5" t="s">
        <v>9192</v>
      </c>
      <c r="E1172" s="5" t="str">
        <f>TRIM(LEFT(Table1[[#This Row],[category]], FIND("|", Table1[[#This Row],[category]]) - 1))</f>
        <v>Home&amp;Kitchen</v>
      </c>
      <c r="F1172" s="5" t="str">
        <f>TRIM(MID(Table1[[#This Row],[category]], FIND("|", Table1[[#This Row],[category]]) + 1, FIND("|", Table1[[#This Row],[category]], FIND("|", Table1[[#This Row],[category]]) + 1) - FIND("|", Table1[[#This Row],[category]]) - 1))</f>
        <v>Kitchen&amp;HomeAppliances</v>
      </c>
      <c r="G117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72" s="6">
        <v>1414</v>
      </c>
      <c r="I1172" s="6">
        <v>2799</v>
      </c>
      <c r="J1172" s="7">
        <v>0.49</v>
      </c>
      <c r="K1172" s="7" t="str">
        <f>IF(Table1[[#This Row],[discount_percentage]]&gt;=50%, "YES", "NO")</f>
        <v>NO</v>
      </c>
      <c r="L1172" s="7" t="str">
        <f>IF(Table1[[#This Row],[discount_percentage]]&lt;20%, "&lt;20%", IF(Table1[[#This Row],[discount_percentage]]&lt;=40%, "20%-40%", IF(Table1[[#This Row],[discount_percentage]]&lt;=60%, "41%-60%", IF(Table1[[#This Row],[discount_percentage]]&lt;=80%, "61%-80%", "&gt;80%"))))</f>
        <v>41%-60%</v>
      </c>
      <c r="M1172" s="7" t="str">
        <f>IF(Table1[[#This Row],[discounted_price]]&lt;200, "&lt;200", IF(Table1[[#This Row],[discounted_price]]&lt;=500, "200-500", "&gt;500"))</f>
        <v>&gt;500</v>
      </c>
      <c r="N1172" s="5">
        <v>4</v>
      </c>
      <c r="O1172" s="8">
        <v>1498</v>
      </c>
      <c r="P1172" s="9" t="str">
        <f>IF(Table1[[#This Row],[rating_count]]&gt;1000, "More than 1000", "Fewer than 1000")</f>
        <v>More than 1000</v>
      </c>
      <c r="Q1172" s="8">
        <f>IFERROR( VALUE(Table1[[#This Row],[rating]]) * VALUE((Table1[[#This Row],[rating_count]]/1000)), 0)</f>
        <v>5.992</v>
      </c>
      <c r="R1172" s="6">
        <f>IFERROR( VALUE(Table1[[#This Row],[actual_price]]) * VALUE(Table1[[#This Row],[rating_count]]), 0)</f>
        <v>4192902</v>
      </c>
      <c r="S1172" s="5" t="s">
        <v>10053</v>
      </c>
      <c r="T1172" s="5" t="s">
        <v>10054</v>
      </c>
      <c r="U1172" s="5" t="s">
        <v>10055</v>
      </c>
      <c r="V1172" s="5" t="s">
        <v>10056</v>
      </c>
      <c r="W1172" s="5" t="s">
        <v>10057</v>
      </c>
      <c r="X1172" s="5" t="s">
        <v>10058</v>
      </c>
      <c r="Y1172" s="5" t="s">
        <v>10059</v>
      </c>
      <c r="Z1172" s="5" t="s">
        <v>10060</v>
      </c>
    </row>
    <row r="1173" spans="1:26" ht="15.75">
      <c r="A1173" s="5" t="s">
        <v>10061</v>
      </c>
      <c r="B1173" s="5" t="s">
        <v>10062</v>
      </c>
      <c r="C1173" s="5" t="str">
        <f>LEFT(Table1[[#This Row],[product_name]], 27)</f>
        <v>KENT 16088 Vogue Electric K</v>
      </c>
      <c r="D1173" s="5" t="s">
        <v>8541</v>
      </c>
      <c r="E1173" s="5" t="str">
        <f>TRIM(LEFT(Table1[[#This Row],[category]], FIND("|", Table1[[#This Row],[category]]) - 1))</f>
        <v>Home&amp;Kitchen</v>
      </c>
      <c r="F1173" s="5" t="str">
        <f>TRIM(MID(Table1[[#This Row],[category]], FIND("|", Table1[[#This Row],[category]]) + 1, FIND("|", Table1[[#This Row],[category]], FIND("|", Table1[[#This Row],[category]]) + 1) - FIND("|", Table1[[#This Row],[category]]) - 1))</f>
        <v>Kitchen&amp;HomeAppliances</v>
      </c>
      <c r="G117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73" s="5">
        <v>999</v>
      </c>
      <c r="I1173" s="6">
        <v>1950</v>
      </c>
      <c r="J1173" s="7">
        <v>0.49</v>
      </c>
      <c r="K1173" s="7" t="str">
        <f>IF(Table1[[#This Row],[discount_percentage]]&gt;=50%, "YES", "NO")</f>
        <v>NO</v>
      </c>
      <c r="L1173" s="7" t="str">
        <f>IF(Table1[[#This Row],[discount_percentage]]&lt;20%, "&lt;20%", IF(Table1[[#This Row],[discount_percentage]]&lt;=40%, "20%-40%", IF(Table1[[#This Row],[discount_percentage]]&lt;=60%, "41%-60%", IF(Table1[[#This Row],[discount_percentage]]&lt;=80%, "61%-80%", "&gt;80%"))))</f>
        <v>41%-60%</v>
      </c>
      <c r="M1173" s="7" t="str">
        <f>IF(Table1[[#This Row],[discounted_price]]&lt;200, "&lt;200", IF(Table1[[#This Row],[discounted_price]]&lt;=500, "200-500", "&gt;500"))</f>
        <v>&gt;500</v>
      </c>
      <c r="N1173" s="5">
        <v>3.8</v>
      </c>
      <c r="O1173" s="8">
        <v>305</v>
      </c>
      <c r="P1173" s="9" t="str">
        <f>IF(Table1[[#This Row],[rating_count]]&gt;1000, "More than 1000", "Fewer than 1000")</f>
        <v>Fewer than 1000</v>
      </c>
      <c r="Q1173" s="8">
        <f>IFERROR( VALUE(Table1[[#This Row],[rating]]) * VALUE((Table1[[#This Row],[rating_count]]/1000)), 0)</f>
        <v>1.159</v>
      </c>
      <c r="R1173" s="6">
        <f>IFERROR( VALUE(Table1[[#This Row],[actual_price]]) * VALUE(Table1[[#This Row],[rating_count]]), 0)</f>
        <v>594750</v>
      </c>
      <c r="S1173" s="5" t="s">
        <v>10063</v>
      </c>
      <c r="T1173" s="5" t="s">
        <v>10064</v>
      </c>
      <c r="U1173" s="5" t="s">
        <v>10065</v>
      </c>
      <c r="V1173" s="5" t="s">
        <v>10066</v>
      </c>
      <c r="W1173" s="5" t="s">
        <v>10067</v>
      </c>
      <c r="X1173" s="5" t="s">
        <v>10068</v>
      </c>
      <c r="Y1173" s="5" t="s">
        <v>10069</v>
      </c>
      <c r="Z1173" s="5" t="s">
        <v>10070</v>
      </c>
    </row>
    <row r="1174" spans="1:26" ht="15.75">
      <c r="A1174" s="5" t="s">
        <v>10071</v>
      </c>
      <c r="B1174" s="5" t="s">
        <v>10072</v>
      </c>
      <c r="C1174" s="5" t="str">
        <f>LEFT(Table1[[#This Row],[product_name]], 27)</f>
        <v>Eureka Forbes Supervac 1600</v>
      </c>
      <c r="D1174" s="5" t="s">
        <v>9326</v>
      </c>
      <c r="E1174" s="5" t="str">
        <f>TRIM(LEFT(Table1[[#This Row],[category]], FIND("|", Table1[[#This Row],[category]]) - 1))</f>
        <v>Home&amp;Kitchen</v>
      </c>
      <c r="F1174" s="5" t="str">
        <f>TRIM(MID(Table1[[#This Row],[category]], FIND("|", Table1[[#This Row],[category]]) + 1, FIND("|", Table1[[#This Row],[category]], FIND("|", Table1[[#This Row],[category]]) + 1) - FIND("|", Table1[[#This Row],[category]]) - 1))</f>
        <v>Kitchen&amp;HomeAppliances</v>
      </c>
      <c r="G117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74" s="6">
        <v>5999</v>
      </c>
      <c r="I1174" s="6">
        <v>9999</v>
      </c>
      <c r="J1174" s="7">
        <v>0.4</v>
      </c>
      <c r="K1174" s="7" t="str">
        <f>IF(Table1[[#This Row],[discount_percentage]]&gt;=50%, "YES", "NO")</f>
        <v>NO</v>
      </c>
      <c r="L1174" s="7" t="str">
        <f>IF(Table1[[#This Row],[discount_percentage]]&lt;20%, "&lt;20%", IF(Table1[[#This Row],[discount_percentage]]&lt;=40%, "20%-40%", IF(Table1[[#This Row],[discount_percentage]]&lt;=60%, "41%-60%", IF(Table1[[#This Row],[discount_percentage]]&lt;=80%, "61%-80%", "&gt;80%"))))</f>
        <v>20%-40%</v>
      </c>
      <c r="M1174" s="7" t="str">
        <f>IF(Table1[[#This Row],[discounted_price]]&lt;200, "&lt;200", IF(Table1[[#This Row],[discounted_price]]&lt;=500, "200-500", "&gt;500"))</f>
        <v>&gt;500</v>
      </c>
      <c r="N1174" s="5">
        <v>4.2</v>
      </c>
      <c r="O1174" s="8">
        <v>1191</v>
      </c>
      <c r="P1174" s="9" t="str">
        <f>IF(Table1[[#This Row],[rating_count]]&gt;1000, "More than 1000", "Fewer than 1000")</f>
        <v>More than 1000</v>
      </c>
      <c r="Q1174" s="8">
        <f>IFERROR( VALUE(Table1[[#This Row],[rating]]) * VALUE((Table1[[#This Row],[rating_count]]/1000)), 0)</f>
        <v>5.0022000000000002</v>
      </c>
      <c r="R1174" s="6">
        <f>IFERROR( VALUE(Table1[[#This Row],[actual_price]]) * VALUE(Table1[[#This Row],[rating_count]]), 0)</f>
        <v>11908809</v>
      </c>
      <c r="S1174" s="5" t="s">
        <v>10073</v>
      </c>
      <c r="T1174" s="5" t="s">
        <v>10074</v>
      </c>
      <c r="U1174" s="5" t="s">
        <v>10075</v>
      </c>
      <c r="V1174" s="5" t="s">
        <v>10076</v>
      </c>
      <c r="W1174" s="5" t="s">
        <v>10077</v>
      </c>
      <c r="X1174" s="5" t="s">
        <v>10078</v>
      </c>
      <c r="Y1174" s="5" t="s">
        <v>10079</v>
      </c>
      <c r="Z1174" s="5" t="s">
        <v>10080</v>
      </c>
    </row>
    <row r="1175" spans="1:26" ht="15.75">
      <c r="A1175" s="5" t="s">
        <v>10081</v>
      </c>
      <c r="B1175" s="5" t="s">
        <v>10082</v>
      </c>
      <c r="C1175" s="5" t="str">
        <f>LEFT(Table1[[#This Row],[product_name]], 27)</f>
        <v>Mi Air Purifier 3 with True</v>
      </c>
      <c r="D1175" s="5" t="s">
        <v>10083</v>
      </c>
      <c r="E1175" s="5" t="str">
        <f>TRIM(LEFT(Table1[[#This Row],[category]], FIND("|", Table1[[#This Row],[category]]) - 1))</f>
        <v>Home&amp;Kitchen</v>
      </c>
      <c r="F1175" s="5" t="str">
        <f>TRIM(MID(Table1[[#This Row],[category]], FIND("|", Table1[[#This Row],[category]]) + 1, FIND("|", Table1[[#This Row],[category]], FIND("|", Table1[[#This Row],[category]]) + 1) - FIND("|", Table1[[#This Row],[category]]) - 1))</f>
        <v>Heating,Cooling&amp;AirQuality</v>
      </c>
      <c r="G1175" s="5" t="str">
        <f>TRIM(MID(Table1[[#This Row],[category]], FIND("|", Table1[[#This Row],[category]], FIND("|", Table1[[#This Row],[category]]) + 1) + 1, FIND("|", Table1[[#This Row],[category]], FIND("|", Table1[[#This Row],[category]], FIND("|", Table1[[#This Row],[category]]) + 1) + 1) - FIND("|", Table1[[#This Row],[category]], FIND("|", Table1[[#This Row],[category]]) + 1) - 1))</f>
        <v>AirPurifiers</v>
      </c>
      <c r="H1175" s="6">
        <v>9970</v>
      </c>
      <c r="I1175" s="6">
        <v>12999</v>
      </c>
      <c r="J1175" s="7">
        <v>0.23</v>
      </c>
      <c r="K1175" s="7" t="str">
        <f>IF(Table1[[#This Row],[discount_percentage]]&gt;=50%, "YES", "NO")</f>
        <v>NO</v>
      </c>
      <c r="L1175" s="7" t="str">
        <f>IF(Table1[[#This Row],[discount_percentage]]&lt;20%, "&lt;20%", IF(Table1[[#This Row],[discount_percentage]]&lt;=40%, "20%-40%", IF(Table1[[#This Row],[discount_percentage]]&lt;=60%, "41%-60%", IF(Table1[[#This Row],[discount_percentage]]&lt;=80%, "61%-80%", "&gt;80%"))))</f>
        <v>20%-40%</v>
      </c>
      <c r="M1175" s="7" t="str">
        <f>IF(Table1[[#This Row],[discounted_price]]&lt;200, "&lt;200", IF(Table1[[#This Row],[discounted_price]]&lt;=500, "200-500", "&gt;500"))</f>
        <v>&gt;500</v>
      </c>
      <c r="N1175" s="5">
        <v>4.3</v>
      </c>
      <c r="O1175" s="8">
        <v>4049</v>
      </c>
      <c r="P1175" s="9" t="str">
        <f>IF(Table1[[#This Row],[rating_count]]&gt;1000, "More than 1000", "Fewer than 1000")</f>
        <v>More than 1000</v>
      </c>
      <c r="Q1175" s="8">
        <f>IFERROR( VALUE(Table1[[#This Row],[rating]]) * VALUE((Table1[[#This Row],[rating_count]]/1000)), 0)</f>
        <v>17.410700000000002</v>
      </c>
      <c r="R1175" s="6">
        <f>IFERROR( VALUE(Table1[[#This Row],[actual_price]]) * VALUE(Table1[[#This Row],[rating_count]]), 0)</f>
        <v>52632951</v>
      </c>
      <c r="S1175" s="5" t="s">
        <v>10084</v>
      </c>
      <c r="T1175" s="5" t="s">
        <v>10085</v>
      </c>
      <c r="U1175" s="5" t="s">
        <v>10086</v>
      </c>
      <c r="V1175" s="5" t="s">
        <v>10087</v>
      </c>
      <c r="W1175" s="5" t="s">
        <v>10088</v>
      </c>
      <c r="X1175" s="5" t="s">
        <v>10089</v>
      </c>
      <c r="Y1175" s="5" t="s">
        <v>10090</v>
      </c>
      <c r="Z1175" s="5" t="s">
        <v>10091</v>
      </c>
    </row>
    <row r="1176" spans="1:26" ht="15.75">
      <c r="A1176" s="5" t="s">
        <v>10092</v>
      </c>
      <c r="B1176" s="5" t="s">
        <v>10093</v>
      </c>
      <c r="C1176" s="5" t="str">
        <f>LEFT(Table1[[#This Row],[product_name]], 27)</f>
        <v xml:space="preserve">Tata Swach Bulb 6000-Litre </v>
      </c>
      <c r="D1176" s="5" t="s">
        <v>10094</v>
      </c>
      <c r="E1176" s="5" t="str">
        <f>TRIM(LEFT(Table1[[#This Row],[category]], FIND("|", Table1[[#This Row],[category]]) - 1))</f>
        <v>Home&amp;Kitchen</v>
      </c>
      <c r="F1176" s="5" t="str">
        <f>TRIM(MID(Table1[[#This Row],[category]], FIND("|", Table1[[#This Row],[category]]) + 1, FIND("|", Table1[[#This Row],[category]], FIND("|", Table1[[#This Row],[category]]) + 1) - FIND("|", Table1[[#This Row],[category]]) - 1))</f>
        <v>Kitchen&amp;HomeAppliances</v>
      </c>
      <c r="G1176"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176" s="5">
        <v>698</v>
      </c>
      <c r="I1176" s="6">
        <v>699</v>
      </c>
      <c r="J1176" s="7">
        <v>0</v>
      </c>
      <c r="K1176" s="7" t="str">
        <f>IF(Table1[[#This Row],[discount_percentage]]&gt;=50%, "YES", "NO")</f>
        <v>NO</v>
      </c>
      <c r="L1176" s="7" t="str">
        <f>IF(Table1[[#This Row],[discount_percentage]]&lt;20%, "&lt;20%", IF(Table1[[#This Row],[discount_percentage]]&lt;=40%, "20%-40%", IF(Table1[[#This Row],[discount_percentage]]&lt;=60%, "41%-60%", IF(Table1[[#This Row],[discount_percentage]]&lt;=80%, "61%-80%", "&gt;80%"))))</f>
        <v>&lt;20%</v>
      </c>
      <c r="M1176" s="7" t="str">
        <f>IF(Table1[[#This Row],[discounted_price]]&lt;200, "&lt;200", IF(Table1[[#This Row],[discounted_price]]&lt;=500, "200-500", "&gt;500"))</f>
        <v>&gt;500</v>
      </c>
      <c r="N1176" s="5">
        <v>4.2</v>
      </c>
      <c r="O1176" s="8">
        <v>3160</v>
      </c>
      <c r="P1176" s="9" t="str">
        <f>IF(Table1[[#This Row],[rating_count]]&gt;1000, "More than 1000", "Fewer than 1000")</f>
        <v>More than 1000</v>
      </c>
      <c r="Q1176" s="8">
        <f>IFERROR( VALUE(Table1[[#This Row],[rating]]) * VALUE((Table1[[#This Row],[rating_count]]/1000)), 0)</f>
        <v>13.272000000000002</v>
      </c>
      <c r="R1176" s="6">
        <f>IFERROR( VALUE(Table1[[#This Row],[actual_price]]) * VALUE(Table1[[#This Row],[rating_count]]), 0)</f>
        <v>2208840</v>
      </c>
      <c r="S1176" s="5" t="s">
        <v>10095</v>
      </c>
      <c r="T1176" s="5" t="s">
        <v>10096</v>
      </c>
      <c r="U1176" s="5" t="s">
        <v>10097</v>
      </c>
      <c r="V1176" s="5" t="s">
        <v>10098</v>
      </c>
      <c r="W1176" s="5" t="s">
        <v>10099</v>
      </c>
      <c r="X1176" s="5" t="s">
        <v>10100</v>
      </c>
      <c r="Y1176" s="5" t="s">
        <v>10101</v>
      </c>
      <c r="Z1176" s="5" t="s">
        <v>10102</v>
      </c>
    </row>
    <row r="1177" spans="1:26" ht="15.75">
      <c r="A1177" s="5" t="s">
        <v>10103</v>
      </c>
      <c r="B1177" s="5" t="s">
        <v>10104</v>
      </c>
      <c r="C1177" s="5" t="str">
        <f>LEFT(Table1[[#This Row],[product_name]], 27)</f>
        <v>Havells Ambrose 1200mm Ceil</v>
      </c>
      <c r="D1177" s="5" t="s">
        <v>9295</v>
      </c>
      <c r="E1177" s="5" t="str">
        <f>TRIM(LEFT(Table1[[#This Row],[category]], FIND("|", Table1[[#This Row],[category]]) - 1))</f>
        <v>Home&amp;Kitchen</v>
      </c>
      <c r="F1177" s="5" t="str">
        <f>TRIM(MID(Table1[[#This Row],[category]], FIND("|", Table1[[#This Row],[category]]) + 1, FIND("|", Table1[[#This Row],[category]], FIND("|", Table1[[#This Row],[category]]) + 1) - FIND("|", Table1[[#This Row],[category]]) - 1))</f>
        <v>Heating,Cooling&amp;AirQuality</v>
      </c>
      <c r="G1177" s="5" t="str">
        <f>TRIM(MID(Table1[[#This Row],[category]], FIND("|", Table1[[#This Row],[category]], FIND("|", Table1[[#This Row],[category]]) + 1) + 1, FIND("|", Table1[[#This Row],[category]], FIND("|", Table1[[#This Row],[category]], FIND("|", Table1[[#This Row],[category]]) + 1) + 1) - FIND("|", Table1[[#This Row],[category]], FIND("|", Table1[[#This Row],[category]]) + 1) - 1))</f>
        <v>Fans</v>
      </c>
      <c r="H1177" s="6">
        <v>2199</v>
      </c>
      <c r="I1177" s="6">
        <v>3190</v>
      </c>
      <c r="J1177" s="7">
        <v>0.31</v>
      </c>
      <c r="K1177" s="7" t="str">
        <f>IF(Table1[[#This Row],[discount_percentage]]&gt;=50%, "YES", "NO")</f>
        <v>NO</v>
      </c>
      <c r="L1177" s="7" t="str">
        <f>IF(Table1[[#This Row],[discount_percentage]]&lt;20%, "&lt;20%", IF(Table1[[#This Row],[discount_percentage]]&lt;=40%, "20%-40%", IF(Table1[[#This Row],[discount_percentage]]&lt;=60%, "41%-60%", IF(Table1[[#This Row],[discount_percentage]]&lt;=80%, "61%-80%", "&gt;80%"))))</f>
        <v>20%-40%</v>
      </c>
      <c r="M1177" s="7" t="str">
        <f>IF(Table1[[#This Row],[discounted_price]]&lt;200, "&lt;200", IF(Table1[[#This Row],[discounted_price]]&lt;=500, "200-500", "&gt;500"))</f>
        <v>&gt;500</v>
      </c>
      <c r="N1177" s="5">
        <v>4.3</v>
      </c>
      <c r="O1177" s="8">
        <v>9650</v>
      </c>
      <c r="P1177" s="9" t="str">
        <f>IF(Table1[[#This Row],[rating_count]]&gt;1000, "More than 1000", "Fewer than 1000")</f>
        <v>More than 1000</v>
      </c>
      <c r="Q1177" s="8">
        <f>IFERROR( VALUE(Table1[[#This Row],[rating]]) * VALUE((Table1[[#This Row],[rating_count]]/1000)), 0)</f>
        <v>41.494999999999997</v>
      </c>
      <c r="R1177" s="6">
        <f>IFERROR( VALUE(Table1[[#This Row],[actual_price]]) * VALUE(Table1[[#This Row],[rating_count]]), 0)</f>
        <v>30783500</v>
      </c>
      <c r="S1177" s="5" t="s">
        <v>10105</v>
      </c>
      <c r="T1177" s="5" t="s">
        <v>10106</v>
      </c>
      <c r="U1177" s="5" t="s">
        <v>10107</v>
      </c>
      <c r="V1177" s="5" t="s">
        <v>10108</v>
      </c>
      <c r="W1177" s="5" t="s">
        <v>10109</v>
      </c>
      <c r="X1177" s="5" t="s">
        <v>10110</v>
      </c>
      <c r="Y1177" s="5" t="s">
        <v>10111</v>
      </c>
      <c r="Z1177" s="5" t="s">
        <v>10112</v>
      </c>
    </row>
    <row r="1178" spans="1:26" ht="15.75">
      <c r="A1178" s="5" t="s">
        <v>10113</v>
      </c>
      <c r="B1178" s="5" t="s">
        <v>10114</v>
      </c>
      <c r="C1178" s="5" t="str">
        <f>LEFT(Table1[[#This Row],[product_name]], 27)</f>
        <v xml:space="preserve">PrettyKrafts Laundry Bag / </v>
      </c>
      <c r="D1178" s="5" t="s">
        <v>10115</v>
      </c>
      <c r="E1178" s="5" t="str">
        <f>TRIM(LEFT(Table1[[#This Row],[category]], FIND("|", Table1[[#This Row],[category]]) - 1))</f>
        <v>Home&amp;Kitchen</v>
      </c>
      <c r="F1178" s="5" t="str">
        <f>TRIM(MID(Table1[[#This Row],[category]], FIND("|", Table1[[#This Row],[category]]) + 1, FIND("|", Table1[[#This Row],[category]], FIND("|", Table1[[#This Row],[category]]) + 1) - FIND("|", Table1[[#This Row],[category]]) - 1))</f>
        <v>HomeStorage&amp;Organization</v>
      </c>
      <c r="G1178"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178" s="5">
        <v>320</v>
      </c>
      <c r="I1178" s="6">
        <v>799</v>
      </c>
      <c r="J1178" s="7">
        <v>0.6</v>
      </c>
      <c r="K1178" s="7" t="str">
        <f>IF(Table1[[#This Row],[discount_percentage]]&gt;=50%, "YES", "NO")</f>
        <v>YES</v>
      </c>
      <c r="L1178" s="7" t="str">
        <f>IF(Table1[[#This Row],[discount_percentage]]&lt;20%, "&lt;20%", IF(Table1[[#This Row],[discount_percentage]]&lt;=40%, "20%-40%", IF(Table1[[#This Row],[discount_percentage]]&lt;=60%, "41%-60%", IF(Table1[[#This Row],[discount_percentage]]&lt;=80%, "61%-80%", "&gt;80%"))))</f>
        <v>41%-60%</v>
      </c>
      <c r="M1178" s="7" t="str">
        <f>IF(Table1[[#This Row],[discounted_price]]&lt;200, "&lt;200", IF(Table1[[#This Row],[discounted_price]]&lt;=500, "200-500", "&gt;500"))</f>
        <v>200-500</v>
      </c>
      <c r="N1178" s="5">
        <v>4.2</v>
      </c>
      <c r="O1178" s="8">
        <v>3846</v>
      </c>
      <c r="P1178" s="9" t="str">
        <f>IF(Table1[[#This Row],[rating_count]]&gt;1000, "More than 1000", "Fewer than 1000")</f>
        <v>More than 1000</v>
      </c>
      <c r="Q1178" s="8">
        <f>IFERROR( VALUE(Table1[[#This Row],[rating]]) * VALUE((Table1[[#This Row],[rating_count]]/1000)), 0)</f>
        <v>16.153200000000002</v>
      </c>
      <c r="R1178" s="6">
        <f>IFERROR( VALUE(Table1[[#This Row],[actual_price]]) * VALUE(Table1[[#This Row],[rating_count]]), 0)</f>
        <v>3072954</v>
      </c>
      <c r="S1178" s="5" t="s">
        <v>10116</v>
      </c>
      <c r="T1178" s="5" t="s">
        <v>10117</v>
      </c>
      <c r="U1178" s="5" t="s">
        <v>10118</v>
      </c>
      <c r="V1178" s="5" t="s">
        <v>10119</v>
      </c>
      <c r="W1178" s="5" t="s">
        <v>10120</v>
      </c>
      <c r="X1178" s="5" t="s">
        <v>10121</v>
      </c>
      <c r="Y1178" s="5" t="s">
        <v>10122</v>
      </c>
      <c r="Z1178" s="5" t="s">
        <v>10123</v>
      </c>
    </row>
    <row r="1179" spans="1:26" ht="15.75">
      <c r="A1179" s="5" t="s">
        <v>10124</v>
      </c>
      <c r="B1179" s="5" t="s">
        <v>10125</v>
      </c>
      <c r="C1179" s="5" t="str">
        <f>LEFT(Table1[[#This Row],[product_name]], 27)</f>
        <v>FABWARE Lint Remover for Cl</v>
      </c>
      <c r="D1179" s="5" t="s">
        <v>8574</v>
      </c>
      <c r="E1179" s="5" t="str">
        <f>TRIM(LEFT(Table1[[#This Row],[category]], FIND("|", Table1[[#This Row],[category]]) - 1))</f>
        <v>Home&amp;Kitchen</v>
      </c>
      <c r="F1179" s="5" t="str">
        <f>TRIM(MID(Table1[[#This Row],[category]], FIND("|", Table1[[#This Row],[category]]) + 1, FIND("|", Table1[[#This Row],[category]], FIND("|", Table1[[#This Row],[category]]) + 1) - FIND("|", Table1[[#This Row],[category]]) - 1))</f>
        <v>Kitchen&amp;HomeAppliances</v>
      </c>
      <c r="G117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79" s="5">
        <v>298</v>
      </c>
      <c r="I1179" s="6">
        <v>499</v>
      </c>
      <c r="J1179" s="7">
        <v>0.4</v>
      </c>
      <c r="K1179" s="7" t="str">
        <f>IF(Table1[[#This Row],[discount_percentage]]&gt;=50%, "YES", "NO")</f>
        <v>NO</v>
      </c>
      <c r="L1179" s="7" t="str">
        <f>IF(Table1[[#This Row],[discount_percentage]]&lt;20%, "&lt;20%", IF(Table1[[#This Row],[discount_percentage]]&lt;=40%, "20%-40%", IF(Table1[[#This Row],[discount_percentage]]&lt;=60%, "41%-60%", IF(Table1[[#This Row],[discount_percentage]]&lt;=80%, "61%-80%", "&gt;80%"))))</f>
        <v>20%-40%</v>
      </c>
      <c r="M1179" s="7" t="str">
        <f>IF(Table1[[#This Row],[discounted_price]]&lt;200, "&lt;200", IF(Table1[[#This Row],[discounted_price]]&lt;=500, "200-500", "&gt;500"))</f>
        <v>200-500</v>
      </c>
      <c r="N1179" s="5">
        <v>4.4000000000000004</v>
      </c>
      <c r="O1179" s="8">
        <v>290</v>
      </c>
      <c r="P1179" s="9" t="str">
        <f>IF(Table1[[#This Row],[rating_count]]&gt;1000, "More than 1000", "Fewer than 1000")</f>
        <v>Fewer than 1000</v>
      </c>
      <c r="Q1179" s="8">
        <f>IFERROR( VALUE(Table1[[#This Row],[rating]]) * VALUE((Table1[[#This Row],[rating_count]]/1000)), 0)</f>
        <v>1.276</v>
      </c>
      <c r="R1179" s="6">
        <f>IFERROR( VALUE(Table1[[#This Row],[actual_price]]) * VALUE(Table1[[#This Row],[rating_count]]), 0)</f>
        <v>144710</v>
      </c>
      <c r="S1179" s="5" t="s">
        <v>10126</v>
      </c>
      <c r="T1179" s="5" t="s">
        <v>10127</v>
      </c>
      <c r="U1179" s="5" t="s">
        <v>10128</v>
      </c>
      <c r="V1179" s="5" t="s">
        <v>10129</v>
      </c>
      <c r="W1179" s="5" t="s">
        <v>10130</v>
      </c>
      <c r="X1179" s="5" t="s">
        <v>10131</v>
      </c>
      <c r="Y1179" s="5" t="s">
        <v>10132</v>
      </c>
      <c r="Z1179" s="5" t="s">
        <v>10133</v>
      </c>
    </row>
    <row r="1180" spans="1:26" ht="15.75">
      <c r="A1180" s="5" t="s">
        <v>10134</v>
      </c>
      <c r="B1180" s="5" t="s">
        <v>10135</v>
      </c>
      <c r="C1180" s="5" t="str">
        <f>LEFT(Table1[[#This Row],[product_name]], 27)</f>
        <v>Brayden Fito Atom Rechargea</v>
      </c>
      <c r="D1180" s="5" t="s">
        <v>8938</v>
      </c>
      <c r="E1180" s="5" t="str">
        <f>TRIM(LEFT(Table1[[#This Row],[category]], FIND("|", Table1[[#This Row],[category]]) - 1))</f>
        <v>Home&amp;Kitchen</v>
      </c>
      <c r="F1180" s="5" t="str">
        <f>TRIM(MID(Table1[[#This Row],[category]], FIND("|", Table1[[#This Row],[category]]) + 1, FIND("|", Table1[[#This Row],[category]], FIND("|", Table1[[#This Row],[category]]) + 1) - FIND("|", Table1[[#This Row],[category]]) - 1))</f>
        <v>Kitchen&amp;HomeAppliances</v>
      </c>
      <c r="G118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0" s="6">
        <v>1199</v>
      </c>
      <c r="I1180" s="6">
        <v>1499</v>
      </c>
      <c r="J1180" s="7">
        <v>0.2</v>
      </c>
      <c r="K1180" s="7" t="str">
        <f>IF(Table1[[#This Row],[discount_percentage]]&gt;=50%, "YES", "NO")</f>
        <v>NO</v>
      </c>
      <c r="L1180" s="7" t="str">
        <f>IF(Table1[[#This Row],[discount_percentage]]&lt;20%, "&lt;20%", IF(Table1[[#This Row],[discount_percentage]]&lt;=40%, "20%-40%", IF(Table1[[#This Row],[discount_percentage]]&lt;=60%, "41%-60%", IF(Table1[[#This Row],[discount_percentage]]&lt;=80%, "61%-80%", "&gt;80%"))))</f>
        <v>20%-40%</v>
      </c>
      <c r="M1180" s="7" t="str">
        <f>IF(Table1[[#This Row],[discounted_price]]&lt;200, "&lt;200", IF(Table1[[#This Row],[discounted_price]]&lt;=500, "200-500", "&gt;500"))</f>
        <v>&gt;500</v>
      </c>
      <c r="N1180" s="5">
        <v>3.8</v>
      </c>
      <c r="O1180" s="8">
        <v>2206</v>
      </c>
      <c r="P1180" s="9" t="str">
        <f>IF(Table1[[#This Row],[rating_count]]&gt;1000, "More than 1000", "Fewer than 1000")</f>
        <v>More than 1000</v>
      </c>
      <c r="Q1180" s="8">
        <f>IFERROR( VALUE(Table1[[#This Row],[rating]]) * VALUE((Table1[[#This Row],[rating_count]]/1000)), 0)</f>
        <v>8.3827999999999996</v>
      </c>
      <c r="R1180" s="6">
        <f>IFERROR( VALUE(Table1[[#This Row],[actual_price]]) * VALUE(Table1[[#This Row],[rating_count]]), 0)</f>
        <v>3306794</v>
      </c>
      <c r="S1180" s="5" t="s">
        <v>10136</v>
      </c>
      <c r="T1180" s="5" t="s">
        <v>10137</v>
      </c>
      <c r="U1180" s="5" t="s">
        <v>10138</v>
      </c>
      <c r="V1180" s="5" t="s">
        <v>10139</v>
      </c>
      <c r="W1180" s="5" t="s">
        <v>10140</v>
      </c>
      <c r="X1180" s="5" t="s">
        <v>10141</v>
      </c>
      <c r="Y1180" s="5" t="s">
        <v>10142</v>
      </c>
      <c r="Z1180" s="5" t="s">
        <v>10143</v>
      </c>
    </row>
    <row r="1181" spans="1:26" ht="15.75">
      <c r="A1181" s="5" t="s">
        <v>10144</v>
      </c>
      <c r="B1181" s="5" t="s">
        <v>10145</v>
      </c>
      <c r="C1181" s="5" t="str">
        <f>LEFT(Table1[[#This Row],[product_name]], 27)</f>
        <v>Bajaj Frore 1200 mm Ceiling</v>
      </c>
      <c r="D1181" s="5" t="s">
        <v>9295</v>
      </c>
      <c r="E1181" s="5" t="str">
        <f>TRIM(LEFT(Table1[[#This Row],[category]], FIND("|", Table1[[#This Row],[category]]) - 1))</f>
        <v>Home&amp;Kitchen</v>
      </c>
      <c r="F1181" s="5" t="str">
        <f>TRIM(MID(Table1[[#This Row],[category]], FIND("|", Table1[[#This Row],[category]]) + 1, FIND("|", Table1[[#This Row],[category]], FIND("|", Table1[[#This Row],[category]]) + 1) - FIND("|", Table1[[#This Row],[category]]) - 1))</f>
        <v>Heating,Cooling&amp;AirQuality</v>
      </c>
      <c r="G1181" s="5" t="str">
        <f>TRIM(MID(Table1[[#This Row],[category]], FIND("|", Table1[[#This Row],[category]], FIND("|", Table1[[#This Row],[category]]) + 1) + 1, FIND("|", Table1[[#This Row],[category]], FIND("|", Table1[[#This Row],[category]], FIND("|", Table1[[#This Row],[category]]) + 1) + 1) - FIND("|", Table1[[#This Row],[category]], FIND("|", Table1[[#This Row],[category]]) + 1) - 1))</f>
        <v>Fans</v>
      </c>
      <c r="H1181" s="6">
        <v>1399</v>
      </c>
      <c r="I1181" s="6">
        <v>2660</v>
      </c>
      <c r="J1181" s="7">
        <v>0.47</v>
      </c>
      <c r="K1181" s="7" t="str">
        <f>IF(Table1[[#This Row],[discount_percentage]]&gt;=50%, "YES", "NO")</f>
        <v>NO</v>
      </c>
      <c r="L1181" s="7" t="str">
        <f>IF(Table1[[#This Row],[discount_percentage]]&lt;20%, "&lt;20%", IF(Table1[[#This Row],[discount_percentage]]&lt;=40%, "20%-40%", IF(Table1[[#This Row],[discount_percentage]]&lt;=60%, "41%-60%", IF(Table1[[#This Row],[discount_percentage]]&lt;=80%, "61%-80%", "&gt;80%"))))</f>
        <v>41%-60%</v>
      </c>
      <c r="M1181" s="7" t="str">
        <f>IF(Table1[[#This Row],[discounted_price]]&lt;200, "&lt;200", IF(Table1[[#This Row],[discounted_price]]&lt;=500, "200-500", "&gt;500"))</f>
        <v>&gt;500</v>
      </c>
      <c r="N1181" s="5">
        <v>4.0999999999999996</v>
      </c>
      <c r="O1181" s="8">
        <v>9349</v>
      </c>
      <c r="P1181" s="9" t="str">
        <f>IF(Table1[[#This Row],[rating_count]]&gt;1000, "More than 1000", "Fewer than 1000")</f>
        <v>More than 1000</v>
      </c>
      <c r="Q1181" s="8">
        <f>IFERROR( VALUE(Table1[[#This Row],[rating]]) * VALUE((Table1[[#This Row],[rating_count]]/1000)), 0)</f>
        <v>38.3309</v>
      </c>
      <c r="R1181" s="6">
        <f>IFERROR( VALUE(Table1[[#This Row],[actual_price]]) * VALUE(Table1[[#This Row],[rating_count]]), 0)</f>
        <v>24868340</v>
      </c>
      <c r="S1181" s="5" t="s">
        <v>10146</v>
      </c>
      <c r="T1181" s="5" t="s">
        <v>10147</v>
      </c>
      <c r="U1181" s="5" t="s">
        <v>10148</v>
      </c>
      <c r="V1181" s="5" t="s">
        <v>10149</v>
      </c>
      <c r="W1181" s="5" t="s">
        <v>10150</v>
      </c>
      <c r="X1181" s="5" t="s">
        <v>10151</v>
      </c>
      <c r="Y1181" s="5" t="s">
        <v>10152</v>
      </c>
      <c r="Z1181" s="5" t="s">
        <v>10153</v>
      </c>
    </row>
    <row r="1182" spans="1:26" ht="15.75">
      <c r="A1182" s="5" t="s">
        <v>10154</v>
      </c>
      <c r="B1182" s="5" t="s">
        <v>10155</v>
      </c>
      <c r="C1182" s="5" t="str">
        <f>LEFT(Table1[[#This Row],[product_name]], 27)</f>
        <v>Venus Digital Kitchen Weigh</v>
      </c>
      <c r="D1182" s="5" t="s">
        <v>8585</v>
      </c>
      <c r="E1182" s="5" t="str">
        <f>TRIM(LEFT(Table1[[#This Row],[category]], FIND("|", Table1[[#This Row],[category]]) - 1))</f>
        <v>Home&amp;Kitchen</v>
      </c>
      <c r="F1182" s="5" t="str">
        <f>TRIM(MID(Table1[[#This Row],[category]], FIND("|", Table1[[#This Row],[category]]) + 1, FIND("|", Table1[[#This Row],[category]], FIND("|", Table1[[#This Row],[category]]) + 1) - FIND("|", Table1[[#This Row],[category]]) - 1))</f>
        <v>Kitchen&amp;HomeAppliances</v>
      </c>
      <c r="G118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2" s="5">
        <v>599</v>
      </c>
      <c r="I1182" s="6">
        <v>2799</v>
      </c>
      <c r="J1182" s="7">
        <v>0.79</v>
      </c>
      <c r="K1182" s="7" t="str">
        <f>IF(Table1[[#This Row],[discount_percentage]]&gt;=50%, "YES", "NO")</f>
        <v>YES</v>
      </c>
      <c r="L1182" s="7" t="str">
        <f>IF(Table1[[#This Row],[discount_percentage]]&lt;20%, "&lt;20%", IF(Table1[[#This Row],[discount_percentage]]&lt;=40%, "20%-40%", IF(Table1[[#This Row],[discount_percentage]]&lt;=60%, "41%-60%", IF(Table1[[#This Row],[discount_percentage]]&lt;=80%, "61%-80%", "&gt;80%"))))</f>
        <v>61%-80%</v>
      </c>
      <c r="M1182" s="7" t="str">
        <f>IF(Table1[[#This Row],[discounted_price]]&lt;200, "&lt;200", IF(Table1[[#This Row],[discounted_price]]&lt;=500, "200-500", "&gt;500"))</f>
        <v>&gt;500</v>
      </c>
      <c r="N1182" s="5">
        <v>3.9</v>
      </c>
      <c r="O1182" s="8">
        <v>578</v>
      </c>
      <c r="P1182" s="9" t="str">
        <f>IF(Table1[[#This Row],[rating_count]]&gt;1000, "More than 1000", "Fewer than 1000")</f>
        <v>Fewer than 1000</v>
      </c>
      <c r="Q1182" s="8">
        <f>IFERROR( VALUE(Table1[[#This Row],[rating]]) * VALUE((Table1[[#This Row],[rating_count]]/1000)), 0)</f>
        <v>2.2542</v>
      </c>
      <c r="R1182" s="6">
        <f>IFERROR( VALUE(Table1[[#This Row],[actual_price]]) * VALUE(Table1[[#This Row],[rating_count]]), 0)</f>
        <v>1617822</v>
      </c>
      <c r="S1182" s="5" t="s">
        <v>10156</v>
      </c>
      <c r="T1182" s="5" t="s">
        <v>10157</v>
      </c>
      <c r="U1182" s="5" t="s">
        <v>10158</v>
      </c>
      <c r="V1182" s="5" t="s">
        <v>10159</v>
      </c>
      <c r="W1182" s="5" t="s">
        <v>10160</v>
      </c>
      <c r="X1182" s="5" t="s">
        <v>10161</v>
      </c>
      <c r="Y1182" s="5" t="s">
        <v>10162</v>
      </c>
      <c r="Z1182" s="5" t="s">
        <v>10163</v>
      </c>
    </row>
    <row r="1183" spans="1:26" ht="15.75">
      <c r="A1183" s="5" t="s">
        <v>10164</v>
      </c>
      <c r="B1183" s="5" t="s">
        <v>10165</v>
      </c>
      <c r="C1183" s="5" t="str">
        <f>LEFT(Table1[[#This Row],[product_name]], 27)</f>
        <v>Bajaj ATX 4 750-Watt Pop-up</v>
      </c>
      <c r="D1183" s="5" t="s">
        <v>9458</v>
      </c>
      <c r="E1183" s="5" t="str">
        <f>TRIM(LEFT(Table1[[#This Row],[category]], FIND("|", Table1[[#This Row],[category]]) - 1))</f>
        <v>Home&amp;Kitchen</v>
      </c>
      <c r="F1183" s="5" t="str">
        <f>TRIM(MID(Table1[[#This Row],[category]], FIND("|", Table1[[#This Row],[category]]) + 1, FIND("|", Table1[[#This Row],[category]], FIND("|", Table1[[#This Row],[category]]) + 1) - FIND("|", Table1[[#This Row],[category]]) - 1))</f>
        <v>Kitchen&amp;HomeAppliances</v>
      </c>
      <c r="G118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3" s="6">
        <v>1499</v>
      </c>
      <c r="I1183" s="6">
        <v>1499</v>
      </c>
      <c r="J1183" s="7">
        <v>0</v>
      </c>
      <c r="K1183" s="7" t="str">
        <f>IF(Table1[[#This Row],[discount_percentage]]&gt;=50%, "YES", "NO")</f>
        <v>NO</v>
      </c>
      <c r="L1183" s="7" t="str">
        <f>IF(Table1[[#This Row],[discount_percentage]]&lt;20%, "&lt;20%", IF(Table1[[#This Row],[discount_percentage]]&lt;=40%, "20%-40%", IF(Table1[[#This Row],[discount_percentage]]&lt;=60%, "41%-60%", IF(Table1[[#This Row],[discount_percentage]]&lt;=80%, "61%-80%", "&gt;80%"))))</f>
        <v>&lt;20%</v>
      </c>
      <c r="M1183" s="7" t="str">
        <f>IF(Table1[[#This Row],[discounted_price]]&lt;200, "&lt;200", IF(Table1[[#This Row],[discounted_price]]&lt;=500, "200-500", "&gt;500"))</f>
        <v>&gt;500</v>
      </c>
      <c r="N1183" s="5">
        <v>4.3</v>
      </c>
      <c r="O1183" s="8">
        <v>9331</v>
      </c>
      <c r="P1183" s="9" t="str">
        <f>IF(Table1[[#This Row],[rating_count]]&gt;1000, "More than 1000", "Fewer than 1000")</f>
        <v>More than 1000</v>
      </c>
      <c r="Q1183" s="8">
        <f>IFERROR( VALUE(Table1[[#This Row],[rating]]) * VALUE((Table1[[#This Row],[rating_count]]/1000)), 0)</f>
        <v>40.123299999999993</v>
      </c>
      <c r="R1183" s="6">
        <f>IFERROR( VALUE(Table1[[#This Row],[actual_price]]) * VALUE(Table1[[#This Row],[rating_count]]), 0)</f>
        <v>13987169</v>
      </c>
      <c r="S1183" s="5" t="s">
        <v>10166</v>
      </c>
      <c r="T1183" s="5" t="s">
        <v>10167</v>
      </c>
      <c r="U1183" s="5" t="s">
        <v>10168</v>
      </c>
      <c r="V1183" s="5" t="s">
        <v>10169</v>
      </c>
      <c r="W1183" s="5" t="s">
        <v>10170</v>
      </c>
      <c r="X1183" s="5" t="s">
        <v>10171</v>
      </c>
      <c r="Y1183" s="5" t="s">
        <v>10172</v>
      </c>
      <c r="Z1183" s="5" t="s">
        <v>10173</v>
      </c>
    </row>
    <row r="1184" spans="1:26" ht="15.75">
      <c r="A1184" s="5" t="s">
        <v>10174</v>
      </c>
      <c r="B1184" s="5" t="s">
        <v>10175</v>
      </c>
      <c r="C1184" s="5" t="str">
        <f>LEFT(Table1[[#This Row],[product_name]], 27)</f>
        <v>Coway Professional Air Puri</v>
      </c>
      <c r="D1184" s="5" t="s">
        <v>10083</v>
      </c>
      <c r="E1184" s="5" t="str">
        <f>TRIM(LEFT(Table1[[#This Row],[category]], FIND("|", Table1[[#This Row],[category]]) - 1))</f>
        <v>Home&amp;Kitchen</v>
      </c>
      <c r="F1184" s="5" t="str">
        <f>TRIM(MID(Table1[[#This Row],[category]], FIND("|", Table1[[#This Row],[category]]) + 1, FIND("|", Table1[[#This Row],[category]], FIND("|", Table1[[#This Row],[category]]) + 1) - FIND("|", Table1[[#This Row],[category]]) - 1))</f>
        <v>Heating,Cooling&amp;AirQuality</v>
      </c>
      <c r="G1184" s="5" t="str">
        <f>TRIM(MID(Table1[[#This Row],[category]], FIND("|", Table1[[#This Row],[category]], FIND("|", Table1[[#This Row],[category]]) + 1) + 1, FIND("|", Table1[[#This Row],[category]], FIND("|", Table1[[#This Row],[category]], FIND("|", Table1[[#This Row],[category]]) + 1) + 1) - FIND("|", Table1[[#This Row],[category]], FIND("|", Table1[[#This Row],[category]]) + 1) - 1))</f>
        <v>AirPurifiers</v>
      </c>
      <c r="H1184" s="6">
        <v>14400</v>
      </c>
      <c r="I1184" s="6">
        <v>59900</v>
      </c>
      <c r="J1184" s="7">
        <v>0.76</v>
      </c>
      <c r="K1184" s="7" t="str">
        <f>IF(Table1[[#This Row],[discount_percentage]]&gt;=50%, "YES", "NO")</f>
        <v>YES</v>
      </c>
      <c r="L1184" s="7" t="str">
        <f>IF(Table1[[#This Row],[discount_percentage]]&lt;20%, "&lt;20%", IF(Table1[[#This Row],[discount_percentage]]&lt;=40%, "20%-40%", IF(Table1[[#This Row],[discount_percentage]]&lt;=60%, "41%-60%", IF(Table1[[#This Row],[discount_percentage]]&lt;=80%, "61%-80%", "&gt;80%"))))</f>
        <v>61%-80%</v>
      </c>
      <c r="M1184" s="7" t="str">
        <f>IF(Table1[[#This Row],[discounted_price]]&lt;200, "&lt;200", IF(Table1[[#This Row],[discounted_price]]&lt;=500, "200-500", "&gt;500"))</f>
        <v>&gt;500</v>
      </c>
      <c r="N1184" s="5">
        <v>4.4000000000000004</v>
      </c>
      <c r="O1184" s="8">
        <v>3837</v>
      </c>
      <c r="P1184" s="9" t="str">
        <f>IF(Table1[[#This Row],[rating_count]]&gt;1000, "More than 1000", "Fewer than 1000")</f>
        <v>More than 1000</v>
      </c>
      <c r="Q1184" s="8">
        <f>IFERROR( VALUE(Table1[[#This Row],[rating]]) * VALUE((Table1[[#This Row],[rating_count]]/1000)), 0)</f>
        <v>16.882800000000003</v>
      </c>
      <c r="R1184" s="6">
        <f>IFERROR( VALUE(Table1[[#This Row],[actual_price]]) * VALUE(Table1[[#This Row],[rating_count]]), 0)</f>
        <v>229836300</v>
      </c>
      <c r="S1184" s="5" t="s">
        <v>10176</v>
      </c>
      <c r="T1184" s="5" t="s">
        <v>10177</v>
      </c>
      <c r="U1184" s="5" t="s">
        <v>10178</v>
      </c>
      <c r="V1184" s="5" t="s">
        <v>10179</v>
      </c>
      <c r="W1184" s="5" t="s">
        <v>10180</v>
      </c>
      <c r="X1184" s="5" t="s">
        <v>10181</v>
      </c>
      <c r="Y1184" s="5" t="s">
        <v>10182</v>
      </c>
      <c r="Z1184" s="5" t="s">
        <v>10183</v>
      </c>
    </row>
    <row r="1185" spans="1:26" ht="15.75">
      <c r="A1185" s="5" t="s">
        <v>10184</v>
      </c>
      <c r="B1185" s="5" t="s">
        <v>10185</v>
      </c>
      <c r="C1185" s="5" t="str">
        <f>LEFT(Table1[[#This Row],[product_name]], 27)</f>
        <v>KENT Gold Optima Gravity Wa</v>
      </c>
      <c r="D1185" s="5" t="s">
        <v>10094</v>
      </c>
      <c r="E1185" s="5" t="str">
        <f>TRIM(LEFT(Table1[[#This Row],[category]], FIND("|", Table1[[#This Row],[category]]) - 1))</f>
        <v>Home&amp;Kitchen</v>
      </c>
      <c r="F1185" s="5" t="str">
        <f>TRIM(MID(Table1[[#This Row],[category]], FIND("|", Table1[[#This Row],[category]]) + 1, FIND("|", Table1[[#This Row],[category]], FIND("|", Table1[[#This Row],[category]]) + 1) - FIND("|", Table1[[#This Row],[category]]) - 1))</f>
        <v>Kitchen&amp;HomeAppliances</v>
      </c>
      <c r="G1185"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185" s="6">
        <v>1699</v>
      </c>
      <c r="I1185" s="6">
        <v>1900</v>
      </c>
      <c r="J1185" s="7">
        <v>0.11</v>
      </c>
      <c r="K1185" s="7" t="str">
        <f>IF(Table1[[#This Row],[discount_percentage]]&gt;=50%, "YES", "NO")</f>
        <v>NO</v>
      </c>
      <c r="L1185" s="7" t="str">
        <f>IF(Table1[[#This Row],[discount_percentage]]&lt;20%, "&lt;20%", IF(Table1[[#This Row],[discount_percentage]]&lt;=40%, "20%-40%", IF(Table1[[#This Row],[discount_percentage]]&lt;=60%, "41%-60%", IF(Table1[[#This Row],[discount_percentage]]&lt;=80%, "61%-80%", "&gt;80%"))))</f>
        <v>&lt;20%</v>
      </c>
      <c r="M1185" s="7" t="str">
        <f>IF(Table1[[#This Row],[discounted_price]]&lt;200, "&lt;200", IF(Table1[[#This Row],[discounted_price]]&lt;=500, "200-500", "&gt;500"))</f>
        <v>&gt;500</v>
      </c>
      <c r="N1185" s="5">
        <v>3.6</v>
      </c>
      <c r="O1185" s="8">
        <v>11456</v>
      </c>
      <c r="P1185" s="9" t="str">
        <f>IF(Table1[[#This Row],[rating_count]]&gt;1000, "More than 1000", "Fewer than 1000")</f>
        <v>More than 1000</v>
      </c>
      <c r="Q1185" s="8">
        <f>IFERROR( VALUE(Table1[[#This Row],[rating]]) * VALUE((Table1[[#This Row],[rating_count]]/1000)), 0)</f>
        <v>41.241599999999998</v>
      </c>
      <c r="R1185" s="6">
        <f>IFERROR( VALUE(Table1[[#This Row],[actual_price]]) * VALUE(Table1[[#This Row],[rating_count]]), 0)</f>
        <v>21766400</v>
      </c>
      <c r="S1185" s="5" t="s">
        <v>10186</v>
      </c>
      <c r="T1185" s="5" t="s">
        <v>10187</v>
      </c>
      <c r="U1185" s="5" t="s">
        <v>10188</v>
      </c>
      <c r="V1185" s="5" t="s">
        <v>10189</v>
      </c>
      <c r="W1185" s="5" t="s">
        <v>10190</v>
      </c>
      <c r="X1185" s="5" t="s">
        <v>10191</v>
      </c>
      <c r="Y1185" s="5" t="s">
        <v>10192</v>
      </c>
      <c r="Z1185" s="5" t="s">
        <v>10193</v>
      </c>
    </row>
    <row r="1186" spans="1:26" ht="15.75">
      <c r="A1186" s="5" t="s">
        <v>10194</v>
      </c>
      <c r="B1186" s="5" t="s">
        <v>10195</v>
      </c>
      <c r="C1186" s="5" t="str">
        <f>LEFT(Table1[[#This Row],[product_name]], 27)</f>
        <v xml:space="preserve">HOMEPACK 750W Radiant Room </v>
      </c>
      <c r="D1186" s="5" t="s">
        <v>8552</v>
      </c>
      <c r="E1186" s="5" t="str">
        <f>TRIM(LEFT(Table1[[#This Row],[category]], FIND("|", Table1[[#This Row],[category]]) - 1))</f>
        <v>Home&amp;Kitchen</v>
      </c>
      <c r="F1186" s="5" t="str">
        <f>TRIM(MID(Table1[[#This Row],[category]], FIND("|", Table1[[#This Row],[category]]) + 1, FIND("|", Table1[[#This Row],[category]], FIND("|", Table1[[#This Row],[category]]) + 1) - FIND("|", Table1[[#This Row],[category]]) - 1))</f>
        <v>Heating,Cooling&amp;AirQuality</v>
      </c>
      <c r="G1186" s="5" t="str">
        <f>TRIM(MID(Table1[[#This Row],[category]], FIND("|", Table1[[#This Row],[category]], FIND("|", Table1[[#This Row],[category]]) + 1) + 1, FIND("|", Table1[[#This Row],[category]], FIND("|", Table1[[#This Row],[category]], FIND("|", Table1[[#This Row],[category]]) + 1) + 1) - FIND("|", Table1[[#This Row],[category]], FIND("|", Table1[[#This Row],[category]]) + 1) - 1))</f>
        <v>RoomHeaters</v>
      </c>
      <c r="H1186" s="5">
        <v>649</v>
      </c>
      <c r="I1186" s="6">
        <v>999</v>
      </c>
      <c r="J1186" s="7">
        <v>0.35</v>
      </c>
      <c r="K1186" s="7" t="str">
        <f>IF(Table1[[#This Row],[discount_percentage]]&gt;=50%, "YES", "NO")</f>
        <v>NO</v>
      </c>
      <c r="L1186" s="7" t="str">
        <f>IF(Table1[[#This Row],[discount_percentage]]&lt;20%, "&lt;20%", IF(Table1[[#This Row],[discount_percentage]]&lt;=40%, "20%-40%", IF(Table1[[#This Row],[discount_percentage]]&lt;=60%, "41%-60%", IF(Table1[[#This Row],[discount_percentage]]&lt;=80%, "61%-80%", "&gt;80%"))))</f>
        <v>20%-40%</v>
      </c>
      <c r="M1186" s="7" t="str">
        <f>IF(Table1[[#This Row],[discounted_price]]&lt;200, "&lt;200", IF(Table1[[#This Row],[discounted_price]]&lt;=500, "200-500", "&gt;500"))</f>
        <v>&gt;500</v>
      </c>
      <c r="N1186" s="5">
        <v>3.8</v>
      </c>
      <c r="O1186" s="8">
        <v>49</v>
      </c>
      <c r="P1186" s="9" t="str">
        <f>IF(Table1[[#This Row],[rating_count]]&gt;1000, "More than 1000", "Fewer than 1000")</f>
        <v>Fewer than 1000</v>
      </c>
      <c r="Q1186" s="8">
        <f>IFERROR( VALUE(Table1[[#This Row],[rating]]) * VALUE((Table1[[#This Row],[rating_count]]/1000)), 0)</f>
        <v>0.1862</v>
      </c>
      <c r="R1186" s="6">
        <f>IFERROR( VALUE(Table1[[#This Row],[actual_price]]) * VALUE(Table1[[#This Row],[rating_count]]), 0)</f>
        <v>48951</v>
      </c>
      <c r="S1186" s="5" t="s">
        <v>10196</v>
      </c>
      <c r="T1186" s="5" t="s">
        <v>10197</v>
      </c>
      <c r="U1186" s="5" t="s">
        <v>10198</v>
      </c>
      <c r="V1186" s="5" t="s">
        <v>10199</v>
      </c>
      <c r="W1186" s="5" t="s">
        <v>10200</v>
      </c>
      <c r="X1186" s="5" t="s">
        <v>10201</v>
      </c>
      <c r="Y1186" s="5" t="s">
        <v>10202</v>
      </c>
      <c r="Z1186" s="5" t="s">
        <v>10203</v>
      </c>
    </row>
    <row r="1187" spans="1:26" ht="15.75">
      <c r="A1187" s="5" t="s">
        <v>10204</v>
      </c>
      <c r="B1187" s="5" t="s">
        <v>10205</v>
      </c>
      <c r="C1187" s="5" t="str">
        <f>LEFT(Table1[[#This Row],[product_name]], 27)</f>
        <v>Bajaj Rex 750W Mixer Grinde</v>
      </c>
      <c r="D1187" s="5" t="s">
        <v>8710</v>
      </c>
      <c r="E1187" s="5" t="str">
        <f>TRIM(LEFT(Table1[[#This Row],[category]], FIND("|", Table1[[#This Row],[category]]) - 1))</f>
        <v>Home&amp;Kitchen</v>
      </c>
      <c r="F1187" s="5" t="str">
        <f>TRIM(MID(Table1[[#This Row],[category]], FIND("|", Table1[[#This Row],[category]]) + 1, FIND("|", Table1[[#This Row],[category]], FIND("|", Table1[[#This Row],[category]]) + 1) - FIND("|", Table1[[#This Row],[category]]) - 1))</f>
        <v>Kitchen&amp;HomeAppliances</v>
      </c>
      <c r="G118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7" s="6">
        <v>3249</v>
      </c>
      <c r="I1187" s="6">
        <v>6375</v>
      </c>
      <c r="J1187" s="7">
        <v>0.49</v>
      </c>
      <c r="K1187" s="7" t="str">
        <f>IF(Table1[[#This Row],[discount_percentage]]&gt;=50%, "YES", "NO")</f>
        <v>NO</v>
      </c>
      <c r="L1187" s="7" t="str">
        <f>IF(Table1[[#This Row],[discount_percentage]]&lt;20%, "&lt;20%", IF(Table1[[#This Row],[discount_percentage]]&lt;=40%, "20%-40%", IF(Table1[[#This Row],[discount_percentage]]&lt;=60%, "41%-60%", IF(Table1[[#This Row],[discount_percentage]]&lt;=80%, "61%-80%", "&gt;80%"))))</f>
        <v>41%-60%</v>
      </c>
      <c r="M1187" s="7" t="str">
        <f>IF(Table1[[#This Row],[discounted_price]]&lt;200, "&lt;200", IF(Table1[[#This Row],[discounted_price]]&lt;=500, "200-500", "&gt;500"))</f>
        <v>&gt;500</v>
      </c>
      <c r="N1187" s="5">
        <v>4</v>
      </c>
      <c r="O1187" s="8">
        <v>4978</v>
      </c>
      <c r="P1187" s="9" t="str">
        <f>IF(Table1[[#This Row],[rating_count]]&gt;1000, "More than 1000", "Fewer than 1000")</f>
        <v>More than 1000</v>
      </c>
      <c r="Q1187" s="8">
        <f>IFERROR( VALUE(Table1[[#This Row],[rating]]) * VALUE((Table1[[#This Row],[rating_count]]/1000)), 0)</f>
        <v>19.911999999999999</v>
      </c>
      <c r="R1187" s="6">
        <f>IFERROR( VALUE(Table1[[#This Row],[actual_price]]) * VALUE(Table1[[#This Row],[rating_count]]), 0)</f>
        <v>31734750</v>
      </c>
      <c r="S1187" s="5" t="s">
        <v>10206</v>
      </c>
      <c r="T1187" s="5" t="s">
        <v>10207</v>
      </c>
      <c r="U1187" s="5" t="s">
        <v>10208</v>
      </c>
      <c r="V1187" s="5" t="s">
        <v>10209</v>
      </c>
      <c r="W1187" s="5" t="s">
        <v>10210</v>
      </c>
      <c r="X1187" s="5" t="s">
        <v>10211</v>
      </c>
      <c r="Y1187" s="5" t="s">
        <v>10212</v>
      </c>
      <c r="Z1187" s="5" t="s">
        <v>10213</v>
      </c>
    </row>
    <row r="1188" spans="1:26" ht="15.75">
      <c r="A1188" s="5" t="s">
        <v>10214</v>
      </c>
      <c r="B1188" s="5" t="s">
        <v>10215</v>
      </c>
      <c r="C1188" s="5" t="str">
        <f>LEFT(Table1[[#This Row],[product_name]], 27)</f>
        <v>Heart Home Waterproof Round</v>
      </c>
      <c r="D1188" s="5" t="s">
        <v>8886</v>
      </c>
      <c r="E1188" s="5" t="str">
        <f>TRIM(LEFT(Table1[[#This Row],[category]], FIND("|", Table1[[#This Row],[category]]) - 1))</f>
        <v>Home&amp;Kitchen</v>
      </c>
      <c r="F1188" s="5" t="str">
        <f>TRIM(MID(Table1[[#This Row],[category]], FIND("|", Table1[[#This Row],[category]]) + 1, FIND("|", Table1[[#This Row],[category]], FIND("|", Table1[[#This Row],[category]]) + 1) - FIND("|", Table1[[#This Row],[category]]) - 1))</f>
        <v>HomeStorage&amp;Organization</v>
      </c>
      <c r="G1188"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188" s="5">
        <v>199</v>
      </c>
      <c r="I1188" s="6">
        <v>499</v>
      </c>
      <c r="J1188" s="7">
        <v>0.6</v>
      </c>
      <c r="K1188" s="7" t="str">
        <f>IF(Table1[[#This Row],[discount_percentage]]&gt;=50%, "YES", "NO")</f>
        <v>YES</v>
      </c>
      <c r="L1188" s="7" t="str">
        <f>IF(Table1[[#This Row],[discount_percentage]]&lt;20%, "&lt;20%", IF(Table1[[#This Row],[discount_percentage]]&lt;=40%, "20%-40%", IF(Table1[[#This Row],[discount_percentage]]&lt;=60%, "41%-60%", IF(Table1[[#This Row],[discount_percentage]]&lt;=80%, "61%-80%", "&gt;80%"))))</f>
        <v>41%-60%</v>
      </c>
      <c r="M1188" s="7" t="str">
        <f>IF(Table1[[#This Row],[discounted_price]]&lt;200, "&lt;200", IF(Table1[[#This Row],[discounted_price]]&lt;=500, "200-500", "&gt;500"))</f>
        <v>&lt;200</v>
      </c>
      <c r="N1188" s="5">
        <v>4.0999999999999996</v>
      </c>
      <c r="O1188" s="8">
        <v>1996</v>
      </c>
      <c r="P1188" s="9" t="str">
        <f>IF(Table1[[#This Row],[rating_count]]&gt;1000, "More than 1000", "Fewer than 1000")</f>
        <v>More than 1000</v>
      </c>
      <c r="Q1188" s="8">
        <f>IFERROR( VALUE(Table1[[#This Row],[rating]]) * VALUE((Table1[[#This Row],[rating_count]]/1000)), 0)</f>
        <v>8.1835999999999984</v>
      </c>
      <c r="R1188" s="6">
        <f>IFERROR( VALUE(Table1[[#This Row],[actual_price]]) * VALUE(Table1[[#This Row],[rating_count]]), 0)</f>
        <v>996004</v>
      </c>
      <c r="S1188" s="5" t="s">
        <v>10216</v>
      </c>
      <c r="T1188" s="5" t="s">
        <v>10217</v>
      </c>
      <c r="U1188" s="5" t="s">
        <v>10218</v>
      </c>
      <c r="V1188" s="5" t="s">
        <v>10219</v>
      </c>
      <c r="W1188" s="5" t="s">
        <v>10220</v>
      </c>
      <c r="X1188" s="5" t="s">
        <v>10221</v>
      </c>
      <c r="Y1188" s="5" t="s">
        <v>10222</v>
      </c>
      <c r="Z1188" s="5" t="s">
        <v>10223</v>
      </c>
    </row>
    <row r="1189" spans="1:26" ht="15.75">
      <c r="A1189" s="5" t="s">
        <v>10224</v>
      </c>
      <c r="B1189" s="5" t="s">
        <v>10225</v>
      </c>
      <c r="C1189" s="5" t="str">
        <f>LEFT(Table1[[#This Row],[product_name]], 27)</f>
        <v>MILTON Smart Egg Boiler 360</v>
      </c>
      <c r="D1189" s="5" t="s">
        <v>9030</v>
      </c>
      <c r="E1189" s="5" t="str">
        <f>TRIM(LEFT(Table1[[#This Row],[category]], FIND("|", Table1[[#This Row],[category]]) - 1))</f>
        <v>Home&amp;Kitchen</v>
      </c>
      <c r="F1189" s="5" t="str">
        <f>TRIM(MID(Table1[[#This Row],[category]], FIND("|", Table1[[#This Row],[category]]) + 1, FIND("|", Table1[[#This Row],[category]], FIND("|", Table1[[#This Row],[category]]) + 1) - FIND("|", Table1[[#This Row],[category]]) - 1))</f>
        <v>Kitchen&amp;HomeAppliances</v>
      </c>
      <c r="G118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9" s="6">
        <v>1099</v>
      </c>
      <c r="I1189" s="6">
        <v>1899</v>
      </c>
      <c r="J1189" s="7">
        <v>0.42</v>
      </c>
      <c r="K1189" s="7" t="str">
        <f>IF(Table1[[#This Row],[discount_percentage]]&gt;=50%, "YES", "NO")</f>
        <v>NO</v>
      </c>
      <c r="L1189" s="7" t="str">
        <f>IF(Table1[[#This Row],[discount_percentage]]&lt;20%, "&lt;20%", IF(Table1[[#This Row],[discount_percentage]]&lt;=40%, "20%-40%", IF(Table1[[#This Row],[discount_percentage]]&lt;=60%, "41%-60%", IF(Table1[[#This Row],[discount_percentage]]&lt;=80%, "61%-80%", "&gt;80%"))))</f>
        <v>41%-60%</v>
      </c>
      <c r="M1189" s="7" t="str">
        <f>IF(Table1[[#This Row],[discounted_price]]&lt;200, "&lt;200", IF(Table1[[#This Row],[discounted_price]]&lt;=500, "200-500", "&gt;500"))</f>
        <v>&gt;500</v>
      </c>
      <c r="N1189" s="5">
        <v>4.3</v>
      </c>
      <c r="O1189" s="8">
        <v>1811</v>
      </c>
      <c r="P1189" s="9" t="str">
        <f>IF(Table1[[#This Row],[rating_count]]&gt;1000, "More than 1000", "Fewer than 1000")</f>
        <v>More than 1000</v>
      </c>
      <c r="Q1189" s="8">
        <f>IFERROR( VALUE(Table1[[#This Row],[rating]]) * VALUE((Table1[[#This Row],[rating_count]]/1000)), 0)</f>
        <v>7.7872999999999992</v>
      </c>
      <c r="R1189" s="6">
        <f>IFERROR( VALUE(Table1[[#This Row],[actual_price]]) * VALUE(Table1[[#This Row],[rating_count]]), 0)</f>
        <v>3439089</v>
      </c>
      <c r="S1189" s="5" t="s">
        <v>10226</v>
      </c>
      <c r="T1189" s="5" t="s">
        <v>10227</v>
      </c>
      <c r="U1189" s="5" t="s">
        <v>10228</v>
      </c>
      <c r="V1189" s="5" t="s">
        <v>10229</v>
      </c>
      <c r="W1189" s="5" t="s">
        <v>10230</v>
      </c>
      <c r="X1189" s="5" t="s">
        <v>10231</v>
      </c>
      <c r="Y1189" s="5" t="s">
        <v>10232</v>
      </c>
      <c r="Z1189" s="5" t="s">
        <v>10233</v>
      </c>
    </row>
    <row r="1190" spans="1:26" ht="15.75">
      <c r="A1190" s="5" t="s">
        <v>10234</v>
      </c>
      <c r="B1190" s="5" t="s">
        <v>10235</v>
      </c>
      <c r="C1190" s="5" t="str">
        <f>LEFT(Table1[[#This Row],[product_name]], 27)</f>
        <v>iBELL SEK15L Premium 1.5 Li</v>
      </c>
      <c r="D1190" s="5" t="s">
        <v>8541</v>
      </c>
      <c r="E1190" s="5" t="str">
        <f>TRIM(LEFT(Table1[[#This Row],[category]], FIND("|", Table1[[#This Row],[category]]) - 1))</f>
        <v>Home&amp;Kitchen</v>
      </c>
      <c r="F1190" s="5" t="str">
        <f>TRIM(MID(Table1[[#This Row],[category]], FIND("|", Table1[[#This Row],[category]]) + 1, FIND("|", Table1[[#This Row],[category]], FIND("|", Table1[[#This Row],[category]]) + 1) - FIND("|", Table1[[#This Row],[category]]) - 1))</f>
        <v>Kitchen&amp;HomeAppliances</v>
      </c>
      <c r="G119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0" s="5">
        <v>664</v>
      </c>
      <c r="I1190" s="6">
        <v>1490</v>
      </c>
      <c r="J1190" s="7">
        <v>0.55000000000000004</v>
      </c>
      <c r="K1190" s="7" t="str">
        <f>IF(Table1[[#This Row],[discount_percentage]]&gt;=50%, "YES", "NO")</f>
        <v>YES</v>
      </c>
      <c r="L1190" s="7" t="str">
        <f>IF(Table1[[#This Row],[discount_percentage]]&lt;20%, "&lt;20%", IF(Table1[[#This Row],[discount_percentage]]&lt;=40%, "20%-40%", IF(Table1[[#This Row],[discount_percentage]]&lt;=60%, "41%-60%", IF(Table1[[#This Row],[discount_percentage]]&lt;=80%, "61%-80%", "&gt;80%"))))</f>
        <v>41%-60%</v>
      </c>
      <c r="M1190" s="7" t="str">
        <f>IF(Table1[[#This Row],[discounted_price]]&lt;200, "&lt;200", IF(Table1[[#This Row],[discounted_price]]&lt;=500, "200-500", "&gt;500"))</f>
        <v>&gt;500</v>
      </c>
      <c r="N1190" s="5">
        <v>4</v>
      </c>
      <c r="O1190" s="8">
        <v>2198</v>
      </c>
      <c r="P1190" s="9" t="str">
        <f>IF(Table1[[#This Row],[rating_count]]&gt;1000, "More than 1000", "Fewer than 1000")</f>
        <v>More than 1000</v>
      </c>
      <c r="Q1190" s="8">
        <f>IFERROR( VALUE(Table1[[#This Row],[rating]]) * VALUE((Table1[[#This Row],[rating_count]]/1000)), 0)</f>
        <v>8.7919999999999998</v>
      </c>
      <c r="R1190" s="6">
        <f>IFERROR( VALUE(Table1[[#This Row],[actual_price]]) * VALUE(Table1[[#This Row],[rating_count]]), 0)</f>
        <v>3275020</v>
      </c>
      <c r="S1190" s="5" t="s">
        <v>10236</v>
      </c>
      <c r="T1190" s="5" t="s">
        <v>10237</v>
      </c>
      <c r="U1190" s="5" t="s">
        <v>10238</v>
      </c>
      <c r="V1190" s="5" t="s">
        <v>10239</v>
      </c>
      <c r="W1190" s="5" t="s">
        <v>10240</v>
      </c>
      <c r="X1190" s="5" t="s">
        <v>10241</v>
      </c>
      <c r="Y1190" s="5" t="s">
        <v>10242</v>
      </c>
      <c r="Z1190" s="5" t="s">
        <v>10243</v>
      </c>
    </row>
    <row r="1191" spans="1:26" ht="15.75">
      <c r="A1191" s="5" t="s">
        <v>10244</v>
      </c>
      <c r="B1191" s="5" t="s">
        <v>10245</v>
      </c>
      <c r="C1191" s="5" t="str">
        <f>LEFT(Table1[[#This Row],[product_name]], 27)</f>
        <v>Tosaa T2STSR Sandwich Gas T</v>
      </c>
      <c r="D1191" s="5" t="s">
        <v>9061</v>
      </c>
      <c r="E1191" s="5" t="str">
        <f>TRIM(LEFT(Table1[[#This Row],[category]], FIND("|", Table1[[#This Row],[category]]) - 1))</f>
        <v>Home&amp;Kitchen</v>
      </c>
      <c r="F1191" s="5" t="str">
        <f>TRIM(MID(Table1[[#This Row],[category]], FIND("|", Table1[[#This Row],[category]]) + 1, FIND("|", Table1[[#This Row],[category]], FIND("|", Table1[[#This Row],[category]]) + 1) - FIND("|", Table1[[#This Row],[category]]) - 1))</f>
        <v>Kitchen&amp;HomeAppliances</v>
      </c>
      <c r="G119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1" s="5">
        <v>260</v>
      </c>
      <c r="I1191" s="6">
        <v>350</v>
      </c>
      <c r="J1191" s="7">
        <v>0.26</v>
      </c>
      <c r="K1191" s="7" t="str">
        <f>IF(Table1[[#This Row],[discount_percentage]]&gt;=50%, "YES", "NO")</f>
        <v>NO</v>
      </c>
      <c r="L1191" s="7" t="str">
        <f>IF(Table1[[#This Row],[discount_percentage]]&lt;20%, "&lt;20%", IF(Table1[[#This Row],[discount_percentage]]&lt;=40%, "20%-40%", IF(Table1[[#This Row],[discount_percentage]]&lt;=60%, "41%-60%", IF(Table1[[#This Row],[discount_percentage]]&lt;=80%, "61%-80%", "&gt;80%"))))</f>
        <v>20%-40%</v>
      </c>
      <c r="M1191" s="7" t="str">
        <f>IF(Table1[[#This Row],[discounted_price]]&lt;200, "&lt;200", IF(Table1[[#This Row],[discounted_price]]&lt;=500, "200-500", "&gt;500"))</f>
        <v>200-500</v>
      </c>
      <c r="N1191" s="5">
        <v>3.9</v>
      </c>
      <c r="O1191" s="8">
        <v>13127</v>
      </c>
      <c r="P1191" s="9" t="str">
        <f>IF(Table1[[#This Row],[rating_count]]&gt;1000, "More than 1000", "Fewer than 1000")</f>
        <v>More than 1000</v>
      </c>
      <c r="Q1191" s="8">
        <f>IFERROR( VALUE(Table1[[#This Row],[rating]]) * VALUE((Table1[[#This Row],[rating_count]]/1000)), 0)</f>
        <v>51.195300000000003</v>
      </c>
      <c r="R1191" s="6">
        <f>IFERROR( VALUE(Table1[[#This Row],[actual_price]]) * VALUE(Table1[[#This Row],[rating_count]]), 0)</f>
        <v>4594450</v>
      </c>
      <c r="S1191" s="5" t="s">
        <v>10246</v>
      </c>
      <c r="T1191" s="5" t="s">
        <v>10247</v>
      </c>
      <c r="U1191" s="5" t="s">
        <v>10248</v>
      </c>
      <c r="V1191" s="5" t="s">
        <v>10249</v>
      </c>
      <c r="W1191" s="5" t="s">
        <v>10250</v>
      </c>
      <c r="X1191" s="5" t="s">
        <v>10251</v>
      </c>
      <c r="Y1191" s="5" t="s">
        <v>10252</v>
      </c>
      <c r="Z1191" s="5" t="s">
        <v>10253</v>
      </c>
    </row>
    <row r="1192" spans="1:26" ht="15.75">
      <c r="A1192" s="5" t="s">
        <v>10254</v>
      </c>
      <c r="B1192" s="5" t="s">
        <v>10255</v>
      </c>
      <c r="C1192" s="5" t="str">
        <f>LEFT(Table1[[#This Row],[product_name]], 27)</f>
        <v>V-Guard Divino 5 Star Rated</v>
      </c>
      <c r="D1192" s="5" t="s">
        <v>8773</v>
      </c>
      <c r="E1192" s="5" t="str">
        <f>TRIM(LEFT(Table1[[#This Row],[category]], FIND("|", Table1[[#This Row],[category]]) - 1))</f>
        <v>Home&amp;Kitchen</v>
      </c>
      <c r="F1192" s="5" t="str">
        <f>TRIM(MID(Table1[[#This Row],[category]], FIND("|", Table1[[#This Row],[category]]) + 1, FIND("|", Table1[[#This Row],[category]], FIND("|", Table1[[#This Row],[category]]) + 1) - FIND("|", Table1[[#This Row],[category]]) - 1))</f>
        <v>Heating,Cooling&amp;AirQuality</v>
      </c>
      <c r="G1192"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92" s="6">
        <v>6499</v>
      </c>
      <c r="I1192" s="6">
        <v>8500</v>
      </c>
      <c r="J1192" s="7">
        <v>0.24</v>
      </c>
      <c r="K1192" s="7" t="str">
        <f>IF(Table1[[#This Row],[discount_percentage]]&gt;=50%, "YES", "NO")</f>
        <v>NO</v>
      </c>
      <c r="L1192" s="7" t="str">
        <f>IF(Table1[[#This Row],[discount_percentage]]&lt;20%, "&lt;20%", IF(Table1[[#This Row],[discount_percentage]]&lt;=40%, "20%-40%", IF(Table1[[#This Row],[discount_percentage]]&lt;=60%, "41%-60%", IF(Table1[[#This Row],[discount_percentage]]&lt;=80%, "61%-80%", "&gt;80%"))))</f>
        <v>20%-40%</v>
      </c>
      <c r="M1192" s="7" t="str">
        <f>IF(Table1[[#This Row],[discounted_price]]&lt;200, "&lt;200", IF(Table1[[#This Row],[discounted_price]]&lt;=500, "200-500", "&gt;500"))</f>
        <v>&gt;500</v>
      </c>
      <c r="N1192" s="5">
        <v>4.4000000000000004</v>
      </c>
      <c r="O1192" s="8">
        <v>5865</v>
      </c>
      <c r="P1192" s="9" t="str">
        <f>IF(Table1[[#This Row],[rating_count]]&gt;1000, "More than 1000", "Fewer than 1000")</f>
        <v>More than 1000</v>
      </c>
      <c r="Q1192" s="8">
        <f>IFERROR( VALUE(Table1[[#This Row],[rating]]) * VALUE((Table1[[#This Row],[rating_count]]/1000)), 0)</f>
        <v>25.806000000000004</v>
      </c>
      <c r="R1192" s="6">
        <f>IFERROR( VALUE(Table1[[#This Row],[actual_price]]) * VALUE(Table1[[#This Row],[rating_count]]), 0)</f>
        <v>49852500</v>
      </c>
      <c r="S1192" s="5" t="s">
        <v>10256</v>
      </c>
      <c r="T1192" s="5" t="s">
        <v>10257</v>
      </c>
      <c r="U1192" s="5" t="s">
        <v>10258</v>
      </c>
      <c r="V1192" s="5" t="s">
        <v>10259</v>
      </c>
      <c r="W1192" s="5" t="s">
        <v>10260</v>
      </c>
      <c r="X1192" s="5" t="s">
        <v>10261</v>
      </c>
      <c r="Y1192" s="5" t="s">
        <v>10262</v>
      </c>
      <c r="Z1192" s="5" t="s">
        <v>10263</v>
      </c>
    </row>
    <row r="1193" spans="1:26" ht="15.75">
      <c r="A1193" s="5" t="s">
        <v>10264</v>
      </c>
      <c r="B1193" s="5" t="s">
        <v>10265</v>
      </c>
      <c r="C1193" s="5" t="str">
        <f>LEFT(Table1[[#This Row],[product_name]], 27)</f>
        <v xml:space="preserve">Akiara¬Æ - Makes life easy </v>
      </c>
      <c r="D1193" s="5" t="s">
        <v>10266</v>
      </c>
      <c r="E1193" s="5" t="str">
        <f>TRIM(LEFT(Table1[[#This Row],[category]], FIND("|", Table1[[#This Row],[category]]) - 1))</f>
        <v>Home&amp;Kitchen</v>
      </c>
      <c r="F1193" s="5" t="str">
        <f>TRIM(MID(Table1[[#This Row],[category]], FIND("|", Table1[[#This Row],[category]]) + 1, FIND("|", Table1[[#This Row],[category]], FIND("|", Table1[[#This Row],[category]]) + 1) - FIND("|", Table1[[#This Row],[category]]) - 1))</f>
        <v>Kitchen&amp;HomeAppliances</v>
      </c>
      <c r="G1193" s="5" t="str">
        <f>TRIM(MID(Table1[[#This Row],[category]], FIND("|", Table1[[#This Row],[category]], FIND("|", Table1[[#This Row],[category]]) + 1) + 1, FIND("|", Table1[[#This Row],[category]], FIND("|", Table1[[#This Row],[category]], FIND("|", Table1[[#This Row],[category]]) + 1) + 1) - FIND("|", Table1[[#This Row],[category]], FIND("|", Table1[[#This Row],[category]]) + 1) - 1))</f>
        <v>SewingMachines&amp;Accessories</v>
      </c>
      <c r="H1193" s="6">
        <v>1484</v>
      </c>
      <c r="I1193" s="6">
        <v>2499</v>
      </c>
      <c r="J1193" s="7">
        <v>0.41</v>
      </c>
      <c r="K1193" s="7" t="str">
        <f>IF(Table1[[#This Row],[discount_percentage]]&gt;=50%, "YES", "NO")</f>
        <v>NO</v>
      </c>
      <c r="L1193" s="7" t="str">
        <f>IF(Table1[[#This Row],[discount_percentage]]&lt;20%, "&lt;20%", IF(Table1[[#This Row],[discount_percentage]]&lt;=40%, "20%-40%", IF(Table1[[#This Row],[discount_percentage]]&lt;=60%, "41%-60%", IF(Table1[[#This Row],[discount_percentage]]&lt;=80%, "61%-80%", "&gt;80%"))))</f>
        <v>41%-60%</v>
      </c>
      <c r="M1193" s="7" t="str">
        <f>IF(Table1[[#This Row],[discounted_price]]&lt;200, "&lt;200", IF(Table1[[#This Row],[discounted_price]]&lt;=500, "200-500", "&gt;500"))</f>
        <v>&gt;500</v>
      </c>
      <c r="N1193" s="5">
        <v>3.7</v>
      </c>
      <c r="O1193" s="8">
        <v>1067</v>
      </c>
      <c r="P1193" s="9" t="str">
        <f>IF(Table1[[#This Row],[rating_count]]&gt;1000, "More than 1000", "Fewer than 1000")</f>
        <v>More than 1000</v>
      </c>
      <c r="Q1193" s="8">
        <f>IFERROR( VALUE(Table1[[#This Row],[rating]]) * VALUE((Table1[[#This Row],[rating_count]]/1000)), 0)</f>
        <v>3.9479000000000002</v>
      </c>
      <c r="R1193" s="6">
        <f>IFERROR( VALUE(Table1[[#This Row],[actual_price]]) * VALUE(Table1[[#This Row],[rating_count]]), 0)</f>
        <v>2666433</v>
      </c>
      <c r="S1193" s="5" t="s">
        <v>10267</v>
      </c>
      <c r="T1193" s="5" t="s">
        <v>10268</v>
      </c>
      <c r="U1193" s="5" t="s">
        <v>10269</v>
      </c>
      <c r="V1193" s="5" t="s">
        <v>10270</v>
      </c>
      <c r="W1193" s="5" t="s">
        <v>10271</v>
      </c>
      <c r="X1193" s="5" t="s">
        <v>10272</v>
      </c>
      <c r="Y1193" s="5" t="s">
        <v>10273</v>
      </c>
      <c r="Z1193" s="5" t="s">
        <v>10274</v>
      </c>
    </row>
    <row r="1194" spans="1:26" ht="15.75">
      <c r="A1194" s="5" t="s">
        <v>10275</v>
      </c>
      <c r="B1194" s="5" t="s">
        <v>10276</v>
      </c>
      <c r="C1194" s="5" t="str">
        <f>LEFT(Table1[[#This Row],[product_name]], 27)</f>
        <v>Usha Steam Pro SI 3713, 130</v>
      </c>
      <c r="D1194" s="5" t="s">
        <v>8897</v>
      </c>
      <c r="E1194" s="5" t="str">
        <f>TRIM(LEFT(Table1[[#This Row],[category]], FIND("|", Table1[[#This Row],[category]]) - 1))</f>
        <v>Home&amp;Kitchen</v>
      </c>
      <c r="F1194" s="5" t="str">
        <f>TRIM(MID(Table1[[#This Row],[category]], FIND("|", Table1[[#This Row],[category]]) + 1, FIND("|", Table1[[#This Row],[category]], FIND("|", Table1[[#This Row],[category]]) + 1) - FIND("|", Table1[[#This Row],[category]]) - 1))</f>
        <v>Kitchen&amp;HomeAppliances</v>
      </c>
      <c r="G119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94" s="5">
        <v>999</v>
      </c>
      <c r="I1194" s="6">
        <v>1560</v>
      </c>
      <c r="J1194" s="7">
        <v>0.36</v>
      </c>
      <c r="K1194" s="7" t="str">
        <f>IF(Table1[[#This Row],[discount_percentage]]&gt;=50%, "YES", "NO")</f>
        <v>NO</v>
      </c>
      <c r="L1194" s="7" t="str">
        <f>IF(Table1[[#This Row],[discount_percentage]]&lt;20%, "&lt;20%", IF(Table1[[#This Row],[discount_percentage]]&lt;=40%, "20%-40%", IF(Table1[[#This Row],[discount_percentage]]&lt;=60%, "41%-60%", IF(Table1[[#This Row],[discount_percentage]]&lt;=80%, "61%-80%", "&gt;80%"))))</f>
        <v>20%-40%</v>
      </c>
      <c r="M1194" s="7" t="str">
        <f>IF(Table1[[#This Row],[discounted_price]]&lt;200, "&lt;200", IF(Table1[[#This Row],[discounted_price]]&lt;=500, "200-500", "&gt;500"))</f>
        <v>&gt;500</v>
      </c>
      <c r="N1194" s="5">
        <v>3.6</v>
      </c>
      <c r="O1194" s="8">
        <v>4881</v>
      </c>
      <c r="P1194" s="9" t="str">
        <f>IF(Table1[[#This Row],[rating_count]]&gt;1000, "More than 1000", "Fewer than 1000")</f>
        <v>More than 1000</v>
      </c>
      <c r="Q1194" s="8">
        <f>IFERROR( VALUE(Table1[[#This Row],[rating]]) * VALUE((Table1[[#This Row],[rating_count]]/1000)), 0)</f>
        <v>17.5716</v>
      </c>
      <c r="R1194" s="6">
        <f>IFERROR( VALUE(Table1[[#This Row],[actual_price]]) * VALUE(Table1[[#This Row],[rating_count]]), 0)</f>
        <v>7614360</v>
      </c>
      <c r="S1194" s="5" t="s">
        <v>10277</v>
      </c>
      <c r="T1194" s="5" t="s">
        <v>10278</v>
      </c>
      <c r="U1194" s="5" t="s">
        <v>10279</v>
      </c>
      <c r="V1194" s="5" t="s">
        <v>10280</v>
      </c>
      <c r="W1194" s="5" t="s">
        <v>10281</v>
      </c>
      <c r="X1194" s="5" t="s">
        <v>10282</v>
      </c>
      <c r="Y1194" s="5" t="s">
        <v>10283</v>
      </c>
      <c r="Z1194" s="5" t="s">
        <v>10284</v>
      </c>
    </row>
    <row r="1195" spans="1:26" ht="15.75">
      <c r="A1195" s="5" t="s">
        <v>10285</v>
      </c>
      <c r="B1195" s="5" t="s">
        <v>10286</v>
      </c>
      <c r="C1195" s="5" t="str">
        <f>LEFT(Table1[[#This Row],[product_name]], 27)</f>
        <v>Wonderchef Nutri-blend Comp</v>
      </c>
      <c r="D1195" s="5" t="s">
        <v>8938</v>
      </c>
      <c r="E1195" s="5" t="str">
        <f>TRIM(LEFT(Table1[[#This Row],[category]], FIND("|", Table1[[#This Row],[category]]) - 1))</f>
        <v>Home&amp;Kitchen</v>
      </c>
      <c r="F1195" s="5" t="str">
        <f>TRIM(MID(Table1[[#This Row],[category]], FIND("|", Table1[[#This Row],[category]]) + 1, FIND("|", Table1[[#This Row],[category]], FIND("|", Table1[[#This Row],[category]]) + 1) - FIND("|", Table1[[#This Row],[category]]) - 1))</f>
        <v>Kitchen&amp;HomeAppliances</v>
      </c>
      <c r="G119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5" s="6">
        <v>3299</v>
      </c>
      <c r="I1195" s="6">
        <v>6500</v>
      </c>
      <c r="J1195" s="7">
        <v>0.49</v>
      </c>
      <c r="K1195" s="7" t="str">
        <f>IF(Table1[[#This Row],[discount_percentage]]&gt;=50%, "YES", "NO")</f>
        <v>NO</v>
      </c>
      <c r="L1195" s="7" t="str">
        <f>IF(Table1[[#This Row],[discount_percentage]]&lt;20%, "&lt;20%", IF(Table1[[#This Row],[discount_percentage]]&lt;=40%, "20%-40%", IF(Table1[[#This Row],[discount_percentage]]&lt;=60%, "41%-60%", IF(Table1[[#This Row],[discount_percentage]]&lt;=80%, "61%-80%", "&gt;80%"))))</f>
        <v>41%-60%</v>
      </c>
      <c r="M1195" s="7" t="str">
        <f>IF(Table1[[#This Row],[discounted_price]]&lt;200, "&lt;200", IF(Table1[[#This Row],[discounted_price]]&lt;=500, "200-500", "&gt;500"))</f>
        <v>&gt;500</v>
      </c>
      <c r="N1195" s="5">
        <v>3.7</v>
      </c>
      <c r="O1195" s="8">
        <v>11217</v>
      </c>
      <c r="P1195" s="9" t="str">
        <f>IF(Table1[[#This Row],[rating_count]]&gt;1000, "More than 1000", "Fewer than 1000")</f>
        <v>More than 1000</v>
      </c>
      <c r="Q1195" s="8">
        <f>IFERROR( VALUE(Table1[[#This Row],[rating]]) * VALUE((Table1[[#This Row],[rating_count]]/1000)), 0)</f>
        <v>41.502900000000004</v>
      </c>
      <c r="R1195" s="6">
        <f>IFERROR( VALUE(Table1[[#This Row],[actual_price]]) * VALUE(Table1[[#This Row],[rating_count]]), 0)</f>
        <v>72910500</v>
      </c>
      <c r="S1195" s="5" t="s">
        <v>10287</v>
      </c>
      <c r="T1195" s="5" t="s">
        <v>10288</v>
      </c>
      <c r="U1195" s="5" t="s">
        <v>10289</v>
      </c>
      <c r="V1195" s="5" t="s">
        <v>10290</v>
      </c>
      <c r="W1195" s="5" t="s">
        <v>10291</v>
      </c>
      <c r="X1195" s="5" t="s">
        <v>10292</v>
      </c>
      <c r="Y1195" s="5" t="s">
        <v>10293</v>
      </c>
      <c r="Z1195" s="5" t="s">
        <v>10294</v>
      </c>
    </row>
    <row r="1196" spans="1:26" ht="15.75">
      <c r="A1196" s="5" t="s">
        <v>10295</v>
      </c>
      <c r="B1196" s="5" t="s">
        <v>10296</v>
      </c>
      <c r="C1196" s="5" t="str">
        <f>LEFT(Table1[[#This Row],[product_name]], 27)</f>
        <v>WIDEWINGS Electric Handheld</v>
      </c>
      <c r="D1196" s="5" t="s">
        <v>8688</v>
      </c>
      <c r="E1196" s="5" t="str">
        <f>TRIM(LEFT(Table1[[#This Row],[category]], FIND("|", Table1[[#This Row],[category]]) - 1))</f>
        <v>Home&amp;Kitchen</v>
      </c>
      <c r="F1196" s="5" t="str">
        <f>TRIM(MID(Table1[[#This Row],[category]], FIND("|", Table1[[#This Row],[category]]) + 1, FIND("|", Table1[[#This Row],[category]], FIND("|", Table1[[#This Row],[category]]) + 1) - FIND("|", Table1[[#This Row],[category]]) - 1))</f>
        <v>Kitchen&amp;HomeAppliances</v>
      </c>
      <c r="G119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6" s="5">
        <v>259</v>
      </c>
      <c r="I1196" s="6">
        <v>999</v>
      </c>
      <c r="J1196" s="7">
        <v>0.74</v>
      </c>
      <c r="K1196" s="7" t="str">
        <f>IF(Table1[[#This Row],[discount_percentage]]&gt;=50%, "YES", "NO")</f>
        <v>YES</v>
      </c>
      <c r="L1196" s="7" t="str">
        <f>IF(Table1[[#This Row],[discount_percentage]]&lt;20%, "&lt;20%", IF(Table1[[#This Row],[discount_percentage]]&lt;=40%, "20%-40%", IF(Table1[[#This Row],[discount_percentage]]&lt;=60%, "41%-60%", IF(Table1[[#This Row],[discount_percentage]]&lt;=80%, "61%-80%", "&gt;80%"))))</f>
        <v>61%-80%</v>
      </c>
      <c r="M1196" s="7" t="str">
        <f>IF(Table1[[#This Row],[discounted_price]]&lt;200, "&lt;200", IF(Table1[[#This Row],[discounted_price]]&lt;=500, "200-500", "&gt;500"))</f>
        <v>200-500</v>
      </c>
      <c r="N1196" s="5">
        <v>4</v>
      </c>
      <c r="O1196" s="8">
        <v>43</v>
      </c>
      <c r="P1196" s="9" t="str">
        <f>IF(Table1[[#This Row],[rating_count]]&gt;1000, "More than 1000", "Fewer than 1000")</f>
        <v>Fewer than 1000</v>
      </c>
      <c r="Q1196" s="8">
        <f>IFERROR( VALUE(Table1[[#This Row],[rating]]) * VALUE((Table1[[#This Row],[rating_count]]/1000)), 0)</f>
        <v>0.17199999999999999</v>
      </c>
      <c r="R1196" s="6">
        <f>IFERROR( VALUE(Table1[[#This Row],[actual_price]]) * VALUE(Table1[[#This Row],[rating_count]]), 0)</f>
        <v>42957</v>
      </c>
      <c r="S1196" s="5" t="s">
        <v>10297</v>
      </c>
      <c r="T1196" s="5" t="s">
        <v>10298</v>
      </c>
      <c r="U1196" s="5" t="s">
        <v>10299</v>
      </c>
      <c r="V1196" s="5" t="s">
        <v>10300</v>
      </c>
      <c r="W1196" s="5" t="s">
        <v>10301</v>
      </c>
      <c r="X1196" s="5" t="s">
        <v>10302</v>
      </c>
      <c r="Y1196" s="5" t="s">
        <v>10303</v>
      </c>
      <c r="Z1196" s="5" t="s">
        <v>10304</v>
      </c>
    </row>
    <row r="1197" spans="1:26" ht="15.75">
      <c r="A1197" s="5" t="s">
        <v>10305</v>
      </c>
      <c r="B1197" s="5" t="s">
        <v>10306</v>
      </c>
      <c r="C1197" s="5" t="str">
        <f>LEFT(Table1[[#This Row],[product_name]], 27)</f>
        <v>Morphy Richards Icon Superb</v>
      </c>
      <c r="D1197" s="5" t="s">
        <v>8710</v>
      </c>
      <c r="E1197" s="5" t="str">
        <f>TRIM(LEFT(Table1[[#This Row],[category]], FIND("|", Table1[[#This Row],[category]]) - 1))</f>
        <v>Home&amp;Kitchen</v>
      </c>
      <c r="F1197" s="5" t="str">
        <f>TRIM(MID(Table1[[#This Row],[category]], FIND("|", Table1[[#This Row],[category]]) + 1, FIND("|", Table1[[#This Row],[category]], FIND("|", Table1[[#This Row],[category]]) + 1) - FIND("|", Table1[[#This Row],[category]]) - 1))</f>
        <v>Kitchen&amp;HomeAppliances</v>
      </c>
      <c r="G119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7" s="6">
        <v>3249</v>
      </c>
      <c r="I1197" s="6">
        <v>7795</v>
      </c>
      <c r="J1197" s="7">
        <v>0.57999999999999996</v>
      </c>
      <c r="K1197" s="7" t="str">
        <f>IF(Table1[[#This Row],[discount_percentage]]&gt;=50%, "YES", "NO")</f>
        <v>YES</v>
      </c>
      <c r="L1197" s="7" t="str">
        <f>IF(Table1[[#This Row],[discount_percentage]]&lt;20%, "&lt;20%", IF(Table1[[#This Row],[discount_percentage]]&lt;=40%, "20%-40%", IF(Table1[[#This Row],[discount_percentage]]&lt;=60%, "41%-60%", IF(Table1[[#This Row],[discount_percentage]]&lt;=80%, "61%-80%", "&gt;80%"))))</f>
        <v>41%-60%</v>
      </c>
      <c r="M1197" s="7" t="str">
        <f>IF(Table1[[#This Row],[discounted_price]]&lt;200, "&lt;200", IF(Table1[[#This Row],[discounted_price]]&lt;=500, "200-500", "&gt;500"))</f>
        <v>&gt;500</v>
      </c>
      <c r="N1197" s="5">
        <v>4.2</v>
      </c>
      <c r="O1197" s="8">
        <v>4664</v>
      </c>
      <c r="P1197" s="9" t="str">
        <f>IF(Table1[[#This Row],[rating_count]]&gt;1000, "More than 1000", "Fewer than 1000")</f>
        <v>More than 1000</v>
      </c>
      <c r="Q1197" s="8">
        <f>IFERROR( VALUE(Table1[[#This Row],[rating]]) * VALUE((Table1[[#This Row],[rating_count]]/1000)), 0)</f>
        <v>19.588799999999999</v>
      </c>
      <c r="R1197" s="6">
        <f>IFERROR( VALUE(Table1[[#This Row],[actual_price]]) * VALUE(Table1[[#This Row],[rating_count]]), 0)</f>
        <v>36355880</v>
      </c>
      <c r="S1197" s="5" t="s">
        <v>10307</v>
      </c>
      <c r="T1197" s="5" t="s">
        <v>10308</v>
      </c>
      <c r="U1197" s="5" t="s">
        <v>10309</v>
      </c>
      <c r="V1197" s="5" t="s">
        <v>10310</v>
      </c>
      <c r="W1197" s="5" t="s">
        <v>10311</v>
      </c>
      <c r="X1197" s="5" t="s">
        <v>10312</v>
      </c>
      <c r="Y1197" s="5" t="s">
        <v>10313</v>
      </c>
      <c r="Z1197" s="5" t="s">
        <v>10314</v>
      </c>
    </row>
    <row r="1198" spans="1:26" ht="15.75">
      <c r="A1198" s="5" t="s">
        <v>10315</v>
      </c>
      <c r="B1198" s="5" t="s">
        <v>10316</v>
      </c>
      <c r="C1198" s="5" t="str">
        <f>LEFT(Table1[[#This Row],[product_name]], 27)</f>
        <v>Philips Handheld Garment St</v>
      </c>
      <c r="D1198" s="5" t="s">
        <v>8897</v>
      </c>
      <c r="E1198" s="5" t="str">
        <f>TRIM(LEFT(Table1[[#This Row],[category]], FIND("|", Table1[[#This Row],[category]]) - 1))</f>
        <v>Home&amp;Kitchen</v>
      </c>
      <c r="F1198" s="5" t="str">
        <f>TRIM(MID(Table1[[#This Row],[category]], FIND("|", Table1[[#This Row],[category]]) + 1, FIND("|", Table1[[#This Row],[category]], FIND("|", Table1[[#This Row],[category]]) + 1) - FIND("|", Table1[[#This Row],[category]]) - 1))</f>
        <v>Kitchen&amp;HomeAppliances</v>
      </c>
      <c r="G119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98" s="6">
        <v>4280</v>
      </c>
      <c r="I1198" s="6">
        <v>5995</v>
      </c>
      <c r="J1198" s="7">
        <v>0.28999999999999998</v>
      </c>
      <c r="K1198" s="7" t="str">
        <f>IF(Table1[[#This Row],[discount_percentage]]&gt;=50%, "YES", "NO")</f>
        <v>NO</v>
      </c>
      <c r="L1198" s="7" t="str">
        <f>IF(Table1[[#This Row],[discount_percentage]]&lt;20%, "&lt;20%", IF(Table1[[#This Row],[discount_percentage]]&lt;=40%, "20%-40%", IF(Table1[[#This Row],[discount_percentage]]&lt;=60%, "41%-60%", IF(Table1[[#This Row],[discount_percentage]]&lt;=80%, "61%-80%", "&gt;80%"))))</f>
        <v>20%-40%</v>
      </c>
      <c r="M1198" s="7" t="str">
        <f>IF(Table1[[#This Row],[discounted_price]]&lt;200, "&lt;200", IF(Table1[[#This Row],[discounted_price]]&lt;=500, "200-500", "&gt;500"))</f>
        <v>&gt;500</v>
      </c>
      <c r="N1198" s="5">
        <v>3.8</v>
      </c>
      <c r="O1198" s="8">
        <v>2112</v>
      </c>
      <c r="P1198" s="9" t="str">
        <f>IF(Table1[[#This Row],[rating_count]]&gt;1000, "More than 1000", "Fewer than 1000")</f>
        <v>More than 1000</v>
      </c>
      <c r="Q1198" s="8">
        <f>IFERROR( VALUE(Table1[[#This Row],[rating]]) * VALUE((Table1[[#This Row],[rating_count]]/1000)), 0)</f>
        <v>8.0256000000000007</v>
      </c>
      <c r="R1198" s="6">
        <f>IFERROR( VALUE(Table1[[#This Row],[actual_price]]) * VALUE(Table1[[#This Row],[rating_count]]), 0)</f>
        <v>12661440</v>
      </c>
      <c r="S1198" s="5" t="s">
        <v>10317</v>
      </c>
      <c r="T1198" s="5" t="s">
        <v>10318</v>
      </c>
      <c r="U1198" s="5" t="s">
        <v>10319</v>
      </c>
      <c r="V1198" s="5" t="s">
        <v>10320</v>
      </c>
      <c r="W1198" s="5" t="s">
        <v>10321</v>
      </c>
      <c r="X1198" s="5" t="s">
        <v>10322</v>
      </c>
      <c r="Y1198" s="5" t="s">
        <v>10323</v>
      </c>
      <c r="Z1198" s="5" t="s">
        <v>10324</v>
      </c>
    </row>
    <row r="1199" spans="1:26" ht="15.75">
      <c r="A1199" s="5" t="s">
        <v>10325</v>
      </c>
      <c r="B1199" s="5" t="s">
        <v>10326</v>
      </c>
      <c r="C1199" s="5" t="str">
        <f>LEFT(Table1[[#This Row],[product_name]], 27)</f>
        <v>Vedini Transparent Empty Re</v>
      </c>
      <c r="D1199" s="5" t="s">
        <v>10327</v>
      </c>
      <c r="E1199" s="5" t="str">
        <f>TRIM(LEFT(Table1[[#This Row],[category]], FIND("|", Table1[[#This Row],[category]]) - 1))</f>
        <v>Home&amp;Kitchen</v>
      </c>
      <c r="F1199" s="5" t="str">
        <f>TRIM(MID(Table1[[#This Row],[category]], FIND("|", Table1[[#This Row],[category]]) + 1, FIND("|", Table1[[#This Row],[category]], FIND("|", Table1[[#This Row],[category]]) + 1) - FIND("|", Table1[[#This Row],[category]]) - 1))</f>
        <v>HomeStorage&amp;Organization</v>
      </c>
      <c r="G1199"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199" s="5">
        <v>189</v>
      </c>
      <c r="I1199" s="6">
        <v>299</v>
      </c>
      <c r="J1199" s="7">
        <v>0.37</v>
      </c>
      <c r="K1199" s="7" t="str">
        <f>IF(Table1[[#This Row],[discount_percentage]]&gt;=50%, "YES", "NO")</f>
        <v>NO</v>
      </c>
      <c r="L1199" s="7" t="str">
        <f>IF(Table1[[#This Row],[discount_percentage]]&lt;20%, "&lt;20%", IF(Table1[[#This Row],[discount_percentage]]&lt;=40%, "20%-40%", IF(Table1[[#This Row],[discount_percentage]]&lt;=60%, "41%-60%", IF(Table1[[#This Row],[discount_percentage]]&lt;=80%, "61%-80%", "&gt;80%"))))</f>
        <v>20%-40%</v>
      </c>
      <c r="M1199" s="7" t="str">
        <f>IF(Table1[[#This Row],[discounted_price]]&lt;200, "&lt;200", IF(Table1[[#This Row],[discounted_price]]&lt;=500, "200-500", "&gt;500"))</f>
        <v>&lt;200</v>
      </c>
      <c r="N1199" s="5">
        <v>4.2</v>
      </c>
      <c r="O1199" s="8">
        <v>2737</v>
      </c>
      <c r="P1199" s="9" t="str">
        <f>IF(Table1[[#This Row],[rating_count]]&gt;1000, "More than 1000", "Fewer than 1000")</f>
        <v>More than 1000</v>
      </c>
      <c r="Q1199" s="8">
        <f>IFERROR( VALUE(Table1[[#This Row],[rating]]) * VALUE((Table1[[#This Row],[rating_count]]/1000)), 0)</f>
        <v>11.4954</v>
      </c>
      <c r="R1199" s="6">
        <f>IFERROR( VALUE(Table1[[#This Row],[actual_price]]) * VALUE(Table1[[#This Row],[rating_count]]), 0)</f>
        <v>818363</v>
      </c>
      <c r="S1199" s="5" t="s">
        <v>10328</v>
      </c>
      <c r="T1199" s="5" t="s">
        <v>10329</v>
      </c>
      <c r="U1199" s="5" t="s">
        <v>10330</v>
      </c>
      <c r="V1199" s="5" t="s">
        <v>10331</v>
      </c>
      <c r="W1199" s="5" t="s">
        <v>10332</v>
      </c>
      <c r="X1199" s="5" t="s">
        <v>10333</v>
      </c>
      <c r="Y1199" s="5" t="s">
        <v>10334</v>
      </c>
      <c r="Z1199" s="5" t="s">
        <v>10335</v>
      </c>
    </row>
    <row r="1200" spans="1:26" ht="15.75">
      <c r="A1200" s="5" t="s">
        <v>10336</v>
      </c>
      <c r="B1200" s="5" t="s">
        <v>10337</v>
      </c>
      <c r="C1200" s="5" t="str">
        <f>LEFT(Table1[[#This Row],[product_name]], 27)</f>
        <v xml:space="preserve">Crompton Sea Sapphira 1200 </v>
      </c>
      <c r="D1200" s="5" t="s">
        <v>9295</v>
      </c>
      <c r="E1200" s="5" t="str">
        <f>TRIM(LEFT(Table1[[#This Row],[category]], FIND("|", Table1[[#This Row],[category]]) - 1))</f>
        <v>Home&amp;Kitchen</v>
      </c>
      <c r="F1200" s="5" t="str">
        <f>TRIM(MID(Table1[[#This Row],[category]], FIND("|", Table1[[#This Row],[category]]) + 1, FIND("|", Table1[[#This Row],[category]], FIND("|", Table1[[#This Row],[category]]) + 1) - FIND("|", Table1[[#This Row],[category]]) - 1))</f>
        <v>Heating,Cooling&amp;AirQuality</v>
      </c>
      <c r="G1200" s="5" t="str">
        <f>TRIM(MID(Table1[[#This Row],[category]], FIND("|", Table1[[#This Row],[category]], FIND("|", Table1[[#This Row],[category]]) + 1) + 1, FIND("|", Table1[[#This Row],[category]], FIND("|", Table1[[#This Row],[category]], FIND("|", Table1[[#This Row],[category]]) + 1) + 1) - FIND("|", Table1[[#This Row],[category]], FIND("|", Table1[[#This Row],[category]]) + 1) - 1))</f>
        <v>Fans</v>
      </c>
      <c r="H1200" s="6">
        <v>1449</v>
      </c>
      <c r="I1200" s="6">
        <v>2349</v>
      </c>
      <c r="J1200" s="7">
        <v>0.38</v>
      </c>
      <c r="K1200" s="7" t="str">
        <f>IF(Table1[[#This Row],[discount_percentage]]&gt;=50%, "YES", "NO")</f>
        <v>NO</v>
      </c>
      <c r="L1200" s="7" t="str">
        <f>IF(Table1[[#This Row],[discount_percentage]]&lt;20%, "&lt;20%", IF(Table1[[#This Row],[discount_percentage]]&lt;=40%, "20%-40%", IF(Table1[[#This Row],[discount_percentage]]&lt;=60%, "41%-60%", IF(Table1[[#This Row],[discount_percentage]]&lt;=80%, "61%-80%", "&gt;80%"))))</f>
        <v>20%-40%</v>
      </c>
      <c r="M1200" s="7" t="str">
        <f>IF(Table1[[#This Row],[discounted_price]]&lt;200, "&lt;200", IF(Table1[[#This Row],[discounted_price]]&lt;=500, "200-500", "&gt;500"))</f>
        <v>&gt;500</v>
      </c>
      <c r="N1200" s="5">
        <v>3.9</v>
      </c>
      <c r="O1200" s="8">
        <v>9019</v>
      </c>
      <c r="P1200" s="9" t="str">
        <f>IF(Table1[[#This Row],[rating_count]]&gt;1000, "More than 1000", "Fewer than 1000")</f>
        <v>More than 1000</v>
      </c>
      <c r="Q1200" s="8">
        <f>IFERROR( VALUE(Table1[[#This Row],[rating]]) * VALUE((Table1[[#This Row],[rating_count]]/1000)), 0)</f>
        <v>35.174100000000003</v>
      </c>
      <c r="R1200" s="6">
        <f>IFERROR( VALUE(Table1[[#This Row],[actual_price]]) * VALUE(Table1[[#This Row],[rating_count]]), 0)</f>
        <v>21185631</v>
      </c>
      <c r="S1200" s="5" t="s">
        <v>10338</v>
      </c>
      <c r="T1200" s="5" t="s">
        <v>10339</v>
      </c>
      <c r="U1200" s="5" t="s">
        <v>10340</v>
      </c>
      <c r="V1200" s="5" t="s">
        <v>10341</v>
      </c>
      <c r="W1200" s="5" t="s">
        <v>10342</v>
      </c>
      <c r="X1200" s="5" t="s">
        <v>10343</v>
      </c>
      <c r="Y1200" s="5" t="s">
        <v>10344</v>
      </c>
      <c r="Z1200" s="5" t="s">
        <v>10345</v>
      </c>
    </row>
    <row r="1201" spans="1:26" ht="15.75">
      <c r="A1201" s="5" t="s">
        <v>10346</v>
      </c>
      <c r="B1201" s="5" t="s">
        <v>10347</v>
      </c>
      <c r="C1201" s="5" t="str">
        <f>LEFT(Table1[[#This Row],[product_name]], 27)</f>
        <v>Kuber Industries Waterproof</v>
      </c>
      <c r="D1201" s="5" t="s">
        <v>8886</v>
      </c>
      <c r="E1201" s="5" t="str">
        <f>TRIM(LEFT(Table1[[#This Row],[category]], FIND("|", Table1[[#This Row],[category]]) - 1))</f>
        <v>Home&amp;Kitchen</v>
      </c>
      <c r="F1201" s="5" t="str">
        <f>TRIM(MID(Table1[[#This Row],[category]], FIND("|", Table1[[#This Row],[category]]) + 1, FIND("|", Table1[[#This Row],[category]], FIND("|", Table1[[#This Row],[category]]) + 1) - FIND("|", Table1[[#This Row],[category]]) - 1))</f>
        <v>HomeStorage&amp;Organization</v>
      </c>
      <c r="G1201"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01" s="5">
        <v>199</v>
      </c>
      <c r="I1201" s="6">
        <v>499</v>
      </c>
      <c r="J1201" s="7">
        <v>0.6</v>
      </c>
      <c r="K1201" s="7" t="str">
        <f>IF(Table1[[#This Row],[discount_percentage]]&gt;=50%, "YES", "NO")</f>
        <v>YES</v>
      </c>
      <c r="L1201" s="7" t="str">
        <f>IF(Table1[[#This Row],[discount_percentage]]&lt;20%, "&lt;20%", IF(Table1[[#This Row],[discount_percentage]]&lt;=40%, "20%-40%", IF(Table1[[#This Row],[discount_percentage]]&lt;=60%, "41%-60%", IF(Table1[[#This Row],[discount_percentage]]&lt;=80%, "61%-80%", "&gt;80%"))))</f>
        <v>41%-60%</v>
      </c>
      <c r="M1201" s="7" t="str">
        <f>IF(Table1[[#This Row],[discounted_price]]&lt;200, "&lt;200", IF(Table1[[#This Row],[discounted_price]]&lt;=500, "200-500", "&gt;500"))</f>
        <v>&lt;200</v>
      </c>
      <c r="N1201" s="5">
        <v>4</v>
      </c>
      <c r="O1201" s="8">
        <v>10234</v>
      </c>
      <c r="P1201" s="9" t="str">
        <f>IF(Table1[[#This Row],[rating_count]]&gt;1000, "More than 1000", "Fewer than 1000")</f>
        <v>More than 1000</v>
      </c>
      <c r="Q1201" s="8">
        <f>IFERROR( VALUE(Table1[[#This Row],[rating]]) * VALUE((Table1[[#This Row],[rating_count]]/1000)), 0)</f>
        <v>40.936</v>
      </c>
      <c r="R1201" s="6">
        <f>IFERROR( VALUE(Table1[[#This Row],[actual_price]]) * VALUE(Table1[[#This Row],[rating_count]]), 0)</f>
        <v>5106766</v>
      </c>
      <c r="S1201" s="5" t="s">
        <v>10348</v>
      </c>
      <c r="T1201" s="5" t="s">
        <v>10349</v>
      </c>
      <c r="U1201" s="5" t="s">
        <v>10350</v>
      </c>
      <c r="V1201" s="5" t="s">
        <v>10351</v>
      </c>
      <c r="W1201" s="5" t="s">
        <v>10352</v>
      </c>
      <c r="X1201" s="5" t="s">
        <v>10353</v>
      </c>
      <c r="Y1201" s="5" t="s">
        <v>10354</v>
      </c>
      <c r="Z1201" s="5" t="s">
        <v>10355</v>
      </c>
    </row>
    <row r="1202" spans="1:26" ht="15.75">
      <c r="A1202" s="5" t="s">
        <v>10356</v>
      </c>
      <c r="B1202" s="5" t="s">
        <v>10357</v>
      </c>
      <c r="C1202" s="5" t="str">
        <f>LEFT(Table1[[#This Row],[product_name]], 27)</f>
        <v>JM SELLER 180 W 2021 Editio</v>
      </c>
      <c r="D1202" s="5" t="s">
        <v>10358</v>
      </c>
      <c r="E1202" s="5" t="str">
        <f>TRIM(LEFT(Table1[[#This Row],[category]], FIND("|", Table1[[#This Row],[category]]) - 1))</f>
        <v>Home&amp;Kitchen</v>
      </c>
      <c r="F1202" s="5" t="str">
        <f>TRIM(MID(Table1[[#This Row],[category]], FIND("|", Table1[[#This Row],[category]]) + 1, FIND("|", Table1[[#This Row],[category]], FIND("|", Table1[[#This Row],[category]]) + 1) - FIND("|", Table1[[#This Row],[category]]) - 1))</f>
        <v>Kitchen&amp;HomeAppliances</v>
      </c>
      <c r="G120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2" s="5">
        <v>474</v>
      </c>
      <c r="I1202" s="6">
        <v>1299</v>
      </c>
      <c r="J1202" s="7">
        <v>0.64</v>
      </c>
      <c r="K1202" s="7" t="str">
        <f>IF(Table1[[#This Row],[discount_percentage]]&gt;=50%, "YES", "NO")</f>
        <v>YES</v>
      </c>
      <c r="L1202" s="7" t="str">
        <f>IF(Table1[[#This Row],[discount_percentage]]&lt;20%, "&lt;20%", IF(Table1[[#This Row],[discount_percentage]]&lt;=40%, "20%-40%", IF(Table1[[#This Row],[discount_percentage]]&lt;=60%, "41%-60%", IF(Table1[[#This Row],[discount_percentage]]&lt;=80%, "61%-80%", "&gt;80%"))))</f>
        <v>61%-80%</v>
      </c>
      <c r="M1202" s="7" t="str">
        <f>IF(Table1[[#This Row],[discounted_price]]&lt;200, "&lt;200", IF(Table1[[#This Row],[discounted_price]]&lt;=500, "200-500", "&gt;500"))</f>
        <v>200-500</v>
      </c>
      <c r="N1202" s="5">
        <v>4.0999999999999996</v>
      </c>
      <c r="O1202" s="8">
        <v>550</v>
      </c>
      <c r="P1202" s="9" t="str">
        <f>IF(Table1[[#This Row],[rating_count]]&gt;1000, "More than 1000", "Fewer than 1000")</f>
        <v>Fewer than 1000</v>
      </c>
      <c r="Q1202" s="8">
        <f>IFERROR( VALUE(Table1[[#This Row],[rating]]) * VALUE((Table1[[#This Row],[rating_count]]/1000)), 0)</f>
        <v>2.2549999999999999</v>
      </c>
      <c r="R1202" s="6">
        <f>IFERROR( VALUE(Table1[[#This Row],[actual_price]]) * VALUE(Table1[[#This Row],[rating_count]]), 0)</f>
        <v>714450</v>
      </c>
      <c r="S1202" s="5" t="s">
        <v>10359</v>
      </c>
      <c r="T1202" s="5" t="s">
        <v>10360</v>
      </c>
      <c r="U1202" s="5" t="s">
        <v>10361</v>
      </c>
      <c r="V1202" s="5" t="s">
        <v>10362</v>
      </c>
      <c r="W1202" s="5" t="s">
        <v>10363</v>
      </c>
      <c r="X1202" s="5" t="s">
        <v>10364</v>
      </c>
      <c r="Y1202" s="5" t="s">
        <v>10365</v>
      </c>
      <c r="Z1202" s="5" t="s">
        <v>10366</v>
      </c>
    </row>
    <row r="1203" spans="1:26" ht="15.75">
      <c r="A1203" s="5" t="s">
        <v>10367</v>
      </c>
      <c r="B1203" s="5" t="s">
        <v>10368</v>
      </c>
      <c r="C1203" s="5" t="str">
        <f>LEFT(Table1[[#This Row],[product_name]], 27)</f>
        <v>Oratech Coffee Frother elec</v>
      </c>
      <c r="D1203" s="5" t="s">
        <v>8688</v>
      </c>
      <c r="E1203" s="5" t="str">
        <f>TRIM(LEFT(Table1[[#This Row],[category]], FIND("|", Table1[[#This Row],[category]]) - 1))</f>
        <v>Home&amp;Kitchen</v>
      </c>
      <c r="F1203" s="5" t="str">
        <f>TRIM(MID(Table1[[#This Row],[category]], FIND("|", Table1[[#This Row],[category]]) + 1, FIND("|", Table1[[#This Row],[category]], FIND("|", Table1[[#This Row],[category]]) + 1) - FIND("|", Table1[[#This Row],[category]]) - 1))</f>
        <v>Kitchen&amp;HomeAppliances</v>
      </c>
      <c r="G120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3" s="5">
        <v>279</v>
      </c>
      <c r="I1203" s="6">
        <v>499</v>
      </c>
      <c r="J1203" s="7">
        <v>0.44</v>
      </c>
      <c r="K1203" s="7" t="str">
        <f>IF(Table1[[#This Row],[discount_percentage]]&gt;=50%, "YES", "NO")</f>
        <v>NO</v>
      </c>
      <c r="L1203" s="7" t="str">
        <f>IF(Table1[[#This Row],[discount_percentage]]&lt;20%, "&lt;20%", IF(Table1[[#This Row],[discount_percentage]]&lt;=40%, "20%-40%", IF(Table1[[#This Row],[discount_percentage]]&lt;=60%, "41%-60%", IF(Table1[[#This Row],[discount_percentage]]&lt;=80%, "61%-80%", "&gt;80%"))))</f>
        <v>41%-60%</v>
      </c>
      <c r="M1203" s="7" t="str">
        <f>IF(Table1[[#This Row],[discounted_price]]&lt;200, "&lt;200", IF(Table1[[#This Row],[discounted_price]]&lt;=500, "200-500", "&gt;500"))</f>
        <v>200-500</v>
      </c>
      <c r="N1203" s="5">
        <v>4.8</v>
      </c>
      <c r="O1203" s="8">
        <v>28</v>
      </c>
      <c r="P1203" s="9" t="str">
        <f>IF(Table1[[#This Row],[rating_count]]&gt;1000, "More than 1000", "Fewer than 1000")</f>
        <v>Fewer than 1000</v>
      </c>
      <c r="Q1203" s="8">
        <f>IFERROR( VALUE(Table1[[#This Row],[rating]]) * VALUE((Table1[[#This Row],[rating_count]]/1000)), 0)</f>
        <v>0.13439999999999999</v>
      </c>
      <c r="R1203" s="6">
        <f>IFERROR( VALUE(Table1[[#This Row],[actual_price]]) * VALUE(Table1[[#This Row],[rating_count]]), 0)</f>
        <v>13972</v>
      </c>
      <c r="S1203" s="5" t="s">
        <v>10369</v>
      </c>
      <c r="T1203" s="5" t="s">
        <v>10370</v>
      </c>
      <c r="U1203" s="5" t="s">
        <v>10371</v>
      </c>
      <c r="V1203" s="5" t="s">
        <v>10372</v>
      </c>
      <c r="W1203" s="5" t="s">
        <v>10373</v>
      </c>
      <c r="X1203" s="5" t="s">
        <v>10374</v>
      </c>
      <c r="Y1203" s="5" t="s">
        <v>10375</v>
      </c>
      <c r="Z1203" s="5" t="s">
        <v>10376</v>
      </c>
    </row>
    <row r="1204" spans="1:26" ht="15.75">
      <c r="A1204" s="5" t="s">
        <v>10377</v>
      </c>
      <c r="B1204" s="5" t="s">
        <v>10378</v>
      </c>
      <c r="C1204" s="5" t="str">
        <f>LEFT(Table1[[#This Row],[product_name]], 27)</f>
        <v>Havells Glaze 74W Pearl Ivo</v>
      </c>
      <c r="D1204" s="5" t="s">
        <v>9295</v>
      </c>
      <c r="E1204" s="5" t="str">
        <f>TRIM(LEFT(Table1[[#This Row],[category]], FIND("|", Table1[[#This Row],[category]]) - 1))</f>
        <v>Home&amp;Kitchen</v>
      </c>
      <c r="F1204" s="5" t="str">
        <f>TRIM(MID(Table1[[#This Row],[category]], FIND("|", Table1[[#This Row],[category]]) + 1, FIND("|", Table1[[#This Row],[category]], FIND("|", Table1[[#This Row],[category]]) + 1) - FIND("|", Table1[[#This Row],[category]]) - 1))</f>
        <v>Heating,Cooling&amp;AirQuality</v>
      </c>
      <c r="G1204" s="5" t="str">
        <f>TRIM(MID(Table1[[#This Row],[category]], FIND("|", Table1[[#This Row],[category]], FIND("|", Table1[[#This Row],[category]]) + 1) + 1, FIND("|", Table1[[#This Row],[category]], FIND("|", Table1[[#This Row],[category]], FIND("|", Table1[[#This Row],[category]]) + 1) + 1) - FIND("|", Table1[[#This Row],[category]], FIND("|", Table1[[#This Row],[category]]) + 1) - 1))</f>
        <v>Fans</v>
      </c>
      <c r="H1204" s="6">
        <v>1999</v>
      </c>
      <c r="I1204" s="6">
        <v>4775</v>
      </c>
      <c r="J1204" s="7">
        <v>0.57999999999999996</v>
      </c>
      <c r="K1204" s="7" t="str">
        <f>IF(Table1[[#This Row],[discount_percentage]]&gt;=50%, "YES", "NO")</f>
        <v>YES</v>
      </c>
      <c r="L1204" s="7" t="str">
        <f>IF(Table1[[#This Row],[discount_percentage]]&lt;20%, "&lt;20%", IF(Table1[[#This Row],[discount_percentage]]&lt;=40%, "20%-40%", IF(Table1[[#This Row],[discount_percentage]]&lt;=60%, "41%-60%", IF(Table1[[#This Row],[discount_percentage]]&lt;=80%, "61%-80%", "&gt;80%"))))</f>
        <v>41%-60%</v>
      </c>
      <c r="M1204" s="7" t="str">
        <f>IF(Table1[[#This Row],[discounted_price]]&lt;200, "&lt;200", IF(Table1[[#This Row],[discounted_price]]&lt;=500, "200-500", "&gt;500"))</f>
        <v>&gt;500</v>
      </c>
      <c r="N1204" s="5">
        <v>4.2</v>
      </c>
      <c r="O1204" s="8">
        <v>1353</v>
      </c>
      <c r="P1204" s="9" t="str">
        <f>IF(Table1[[#This Row],[rating_count]]&gt;1000, "More than 1000", "Fewer than 1000")</f>
        <v>More than 1000</v>
      </c>
      <c r="Q1204" s="8">
        <f>IFERROR( VALUE(Table1[[#This Row],[rating]]) * VALUE((Table1[[#This Row],[rating_count]]/1000)), 0)</f>
        <v>5.6825999999999999</v>
      </c>
      <c r="R1204" s="6">
        <f>IFERROR( VALUE(Table1[[#This Row],[actual_price]]) * VALUE(Table1[[#This Row],[rating_count]]), 0)</f>
        <v>6460575</v>
      </c>
      <c r="S1204" s="5" t="s">
        <v>10379</v>
      </c>
      <c r="T1204" s="5" t="s">
        <v>10380</v>
      </c>
      <c r="U1204" s="5" t="s">
        <v>10381</v>
      </c>
      <c r="V1204" s="5" t="s">
        <v>10382</v>
      </c>
      <c r="W1204" s="5" t="s">
        <v>10383</v>
      </c>
      <c r="X1204" s="5" t="s">
        <v>10384</v>
      </c>
      <c r="Y1204" s="5" t="s">
        <v>10385</v>
      </c>
      <c r="Z1204" s="5" t="s">
        <v>10386</v>
      </c>
    </row>
    <row r="1205" spans="1:26" ht="15.75">
      <c r="A1205" s="5" t="s">
        <v>10387</v>
      </c>
      <c r="B1205" s="5" t="s">
        <v>10388</v>
      </c>
      <c r="C1205" s="5" t="str">
        <f>LEFT(Table1[[#This Row],[product_name]], 27)</f>
        <v>Pick Ur Needs¬Æ Lint Remove</v>
      </c>
      <c r="D1205" s="5" t="s">
        <v>8574</v>
      </c>
      <c r="E1205" s="5" t="str">
        <f>TRIM(LEFT(Table1[[#This Row],[category]], FIND("|", Table1[[#This Row],[category]]) - 1))</f>
        <v>Home&amp;Kitchen</v>
      </c>
      <c r="F1205" s="5" t="str">
        <f>TRIM(MID(Table1[[#This Row],[category]], FIND("|", Table1[[#This Row],[category]]) + 1, FIND("|", Table1[[#This Row],[category]], FIND("|", Table1[[#This Row],[category]]) + 1) - FIND("|", Table1[[#This Row],[category]]) - 1))</f>
        <v>Kitchen&amp;HomeAppliances</v>
      </c>
      <c r="G120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05" s="5">
        <v>799</v>
      </c>
      <c r="I1205" s="6">
        <v>1230</v>
      </c>
      <c r="J1205" s="7">
        <v>0.35</v>
      </c>
      <c r="K1205" s="7" t="str">
        <f>IF(Table1[[#This Row],[discount_percentage]]&gt;=50%, "YES", "NO")</f>
        <v>NO</v>
      </c>
      <c r="L1205" s="7" t="str">
        <f>IF(Table1[[#This Row],[discount_percentage]]&lt;20%, "&lt;20%", IF(Table1[[#This Row],[discount_percentage]]&lt;=40%, "20%-40%", IF(Table1[[#This Row],[discount_percentage]]&lt;=60%, "41%-60%", IF(Table1[[#This Row],[discount_percentage]]&lt;=80%, "61%-80%", "&gt;80%"))))</f>
        <v>20%-40%</v>
      </c>
      <c r="M1205" s="7" t="str">
        <f>IF(Table1[[#This Row],[discounted_price]]&lt;200, "&lt;200", IF(Table1[[#This Row],[discounted_price]]&lt;=500, "200-500", "&gt;500"))</f>
        <v>&gt;500</v>
      </c>
      <c r="N1205" s="5">
        <v>4.0999999999999996</v>
      </c>
      <c r="O1205" s="8">
        <v>2138</v>
      </c>
      <c r="P1205" s="9" t="str">
        <f>IF(Table1[[#This Row],[rating_count]]&gt;1000, "More than 1000", "Fewer than 1000")</f>
        <v>More than 1000</v>
      </c>
      <c r="Q1205" s="8">
        <f>IFERROR( VALUE(Table1[[#This Row],[rating]]) * VALUE((Table1[[#This Row],[rating_count]]/1000)), 0)</f>
        <v>8.7657999999999987</v>
      </c>
      <c r="R1205" s="6">
        <f>IFERROR( VALUE(Table1[[#This Row],[actual_price]]) * VALUE(Table1[[#This Row],[rating_count]]), 0)</f>
        <v>2629740</v>
      </c>
      <c r="S1205" s="5" t="s">
        <v>10389</v>
      </c>
      <c r="T1205" s="5" t="s">
        <v>10390</v>
      </c>
      <c r="U1205" s="5" t="s">
        <v>10391</v>
      </c>
      <c r="V1205" s="5" t="s">
        <v>10392</v>
      </c>
      <c r="W1205" s="5" t="s">
        <v>10393</v>
      </c>
      <c r="X1205" s="5" t="s">
        <v>10394</v>
      </c>
      <c r="Y1205" s="5" t="s">
        <v>10395</v>
      </c>
      <c r="Z1205" s="5" t="s">
        <v>10396</v>
      </c>
    </row>
    <row r="1206" spans="1:26" ht="15.75">
      <c r="A1206" s="5" t="s">
        <v>10397</v>
      </c>
      <c r="B1206" s="5" t="s">
        <v>10398</v>
      </c>
      <c r="C1206" s="5" t="str">
        <f>LEFT(Table1[[#This Row],[product_name]], 27)</f>
        <v>Rico Japanese Technology Re</v>
      </c>
      <c r="D1206" s="5" t="s">
        <v>9192</v>
      </c>
      <c r="E1206" s="5" t="str">
        <f>TRIM(LEFT(Table1[[#This Row],[category]], FIND("|", Table1[[#This Row],[category]]) - 1))</f>
        <v>Home&amp;Kitchen</v>
      </c>
      <c r="F1206" s="5" t="str">
        <f>TRIM(MID(Table1[[#This Row],[category]], FIND("|", Table1[[#This Row],[category]]) + 1, FIND("|", Table1[[#This Row],[category]], FIND("|", Table1[[#This Row],[category]]) + 1) - FIND("|", Table1[[#This Row],[category]]) - 1))</f>
        <v>Kitchen&amp;HomeAppliances</v>
      </c>
      <c r="G120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6" s="5">
        <v>949</v>
      </c>
      <c r="I1206" s="6">
        <v>1999</v>
      </c>
      <c r="J1206" s="7">
        <v>0.53</v>
      </c>
      <c r="K1206" s="7" t="str">
        <f>IF(Table1[[#This Row],[discount_percentage]]&gt;=50%, "YES", "NO")</f>
        <v>YES</v>
      </c>
      <c r="L1206" s="7" t="str">
        <f>IF(Table1[[#This Row],[discount_percentage]]&lt;20%, "&lt;20%", IF(Table1[[#This Row],[discount_percentage]]&lt;=40%, "20%-40%", IF(Table1[[#This Row],[discount_percentage]]&lt;=60%, "41%-60%", IF(Table1[[#This Row],[discount_percentage]]&lt;=80%, "61%-80%", "&gt;80%"))))</f>
        <v>41%-60%</v>
      </c>
      <c r="M1206" s="7" t="str">
        <f>IF(Table1[[#This Row],[discounted_price]]&lt;200, "&lt;200", IF(Table1[[#This Row],[discounted_price]]&lt;=500, "200-500", "&gt;500"))</f>
        <v>&gt;500</v>
      </c>
      <c r="N1206" s="5">
        <v>4</v>
      </c>
      <c r="O1206" s="8">
        <v>1679</v>
      </c>
      <c r="P1206" s="9" t="str">
        <f>IF(Table1[[#This Row],[rating_count]]&gt;1000, "More than 1000", "Fewer than 1000")</f>
        <v>More than 1000</v>
      </c>
      <c r="Q1206" s="8">
        <f>IFERROR( VALUE(Table1[[#This Row],[rating]]) * VALUE((Table1[[#This Row],[rating_count]]/1000)), 0)</f>
        <v>6.7160000000000002</v>
      </c>
      <c r="R1206" s="6">
        <f>IFERROR( VALUE(Table1[[#This Row],[actual_price]]) * VALUE(Table1[[#This Row],[rating_count]]), 0)</f>
        <v>3356321</v>
      </c>
      <c r="S1206" s="5" t="s">
        <v>10399</v>
      </c>
      <c r="T1206" s="5" t="s">
        <v>10400</v>
      </c>
      <c r="U1206" s="5" t="s">
        <v>10401</v>
      </c>
      <c r="V1206" s="5" t="s">
        <v>10402</v>
      </c>
      <c r="W1206" s="5" t="s">
        <v>10403</v>
      </c>
      <c r="X1206" s="5" t="s">
        <v>10404</v>
      </c>
      <c r="Y1206" s="5" t="s">
        <v>10405</v>
      </c>
      <c r="Z1206" s="5" t="s">
        <v>10406</v>
      </c>
    </row>
    <row r="1207" spans="1:26" ht="15.75">
      <c r="A1207" s="5" t="s">
        <v>10407</v>
      </c>
      <c r="B1207" s="5" t="s">
        <v>10408</v>
      </c>
      <c r="C1207" s="5" t="str">
        <f>LEFT(Table1[[#This Row],[product_name]], 27)</f>
        <v>Butterfly Smart Wet Grinder</v>
      </c>
      <c r="D1207" s="5" t="s">
        <v>10409</v>
      </c>
      <c r="E1207" s="5" t="str">
        <f>TRIM(LEFT(Table1[[#This Row],[category]], FIND("|", Table1[[#This Row],[category]]) - 1))</f>
        <v>Home&amp;Kitchen</v>
      </c>
      <c r="F1207" s="5" t="str">
        <f>TRIM(MID(Table1[[#This Row],[category]], FIND("|", Table1[[#This Row],[category]]) + 1, FIND("|", Table1[[#This Row],[category]], FIND("|", Table1[[#This Row],[category]]) + 1) - FIND("|", Table1[[#This Row],[category]]) - 1))</f>
        <v>Kitchen&amp;HomeAppliances</v>
      </c>
      <c r="G120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7" s="10">
        <v>3657.66</v>
      </c>
      <c r="I1207" s="6">
        <v>5156</v>
      </c>
      <c r="J1207" s="7">
        <v>0.28999999999999998</v>
      </c>
      <c r="K1207" s="7" t="str">
        <f>IF(Table1[[#This Row],[discount_percentage]]&gt;=50%, "YES", "NO")</f>
        <v>NO</v>
      </c>
      <c r="L1207" s="7" t="str">
        <f>IF(Table1[[#This Row],[discount_percentage]]&lt;20%, "&lt;20%", IF(Table1[[#This Row],[discount_percentage]]&lt;=40%, "20%-40%", IF(Table1[[#This Row],[discount_percentage]]&lt;=60%, "41%-60%", IF(Table1[[#This Row],[discount_percentage]]&lt;=80%, "61%-80%", "&gt;80%"))))</f>
        <v>20%-40%</v>
      </c>
      <c r="M1207" s="7" t="str">
        <f>IF(Table1[[#This Row],[discounted_price]]&lt;200, "&lt;200", IF(Table1[[#This Row],[discounted_price]]&lt;=500, "200-500", "&gt;500"))</f>
        <v>&gt;500</v>
      </c>
      <c r="N1207" s="5">
        <v>3.9</v>
      </c>
      <c r="O1207" s="8">
        <v>12837</v>
      </c>
      <c r="P1207" s="9" t="str">
        <f>IF(Table1[[#This Row],[rating_count]]&gt;1000, "More than 1000", "Fewer than 1000")</f>
        <v>More than 1000</v>
      </c>
      <c r="Q1207" s="8">
        <f>IFERROR( VALUE(Table1[[#This Row],[rating]]) * VALUE((Table1[[#This Row],[rating_count]]/1000)), 0)</f>
        <v>50.064299999999996</v>
      </c>
      <c r="R1207" s="6">
        <f>IFERROR( VALUE(Table1[[#This Row],[actual_price]]) * VALUE(Table1[[#This Row],[rating_count]]), 0)</f>
        <v>66187572</v>
      </c>
      <c r="S1207" s="5" t="s">
        <v>10410</v>
      </c>
      <c r="T1207" s="5" t="s">
        <v>10411</v>
      </c>
      <c r="U1207" s="5" t="s">
        <v>10412</v>
      </c>
      <c r="V1207" s="5" t="s">
        <v>10413</v>
      </c>
      <c r="W1207" s="5" t="s">
        <v>10414</v>
      </c>
      <c r="X1207" s="5" t="s">
        <v>10415</v>
      </c>
      <c r="Y1207" s="5" t="s">
        <v>10416</v>
      </c>
      <c r="Z1207" s="5" t="s">
        <v>10417</v>
      </c>
    </row>
    <row r="1208" spans="1:26" ht="15.75">
      <c r="A1208" s="5" t="s">
        <v>10418</v>
      </c>
      <c r="B1208" s="5" t="s">
        <v>10419</v>
      </c>
      <c r="C1208" s="5" t="str">
        <f>LEFT(Table1[[#This Row],[product_name]], 27)</f>
        <v xml:space="preserve">AGARO Marvel 9 Liters Oven </v>
      </c>
      <c r="D1208" s="5" t="s">
        <v>10420</v>
      </c>
      <c r="E1208" s="5" t="str">
        <f>TRIM(LEFT(Table1[[#This Row],[category]], FIND("|", Table1[[#This Row],[category]]) - 1))</f>
        <v>Home&amp;Kitchen</v>
      </c>
      <c r="F1208" s="5" t="str">
        <f>TRIM(MID(Table1[[#This Row],[category]], FIND("|", Table1[[#This Row],[category]]) + 1, FIND("|", Table1[[#This Row],[category]], FIND("|", Table1[[#This Row],[category]]) + 1) - FIND("|", Table1[[#This Row],[category]]) - 1))</f>
        <v>Kitchen&amp;HomeAppliances</v>
      </c>
      <c r="G120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8" s="6">
        <v>1699</v>
      </c>
      <c r="I1208" s="6">
        <v>1999</v>
      </c>
      <c r="J1208" s="7">
        <v>0.15</v>
      </c>
      <c r="K1208" s="7" t="str">
        <f>IF(Table1[[#This Row],[discount_percentage]]&gt;=50%, "YES", "NO")</f>
        <v>NO</v>
      </c>
      <c r="L1208" s="7" t="str">
        <f>IF(Table1[[#This Row],[discount_percentage]]&lt;20%, "&lt;20%", IF(Table1[[#This Row],[discount_percentage]]&lt;=40%, "20%-40%", IF(Table1[[#This Row],[discount_percentage]]&lt;=60%, "41%-60%", IF(Table1[[#This Row],[discount_percentage]]&lt;=80%, "61%-80%", "&gt;80%"))))</f>
        <v>&lt;20%</v>
      </c>
      <c r="M1208" s="7" t="str">
        <f>IF(Table1[[#This Row],[discounted_price]]&lt;200, "&lt;200", IF(Table1[[#This Row],[discounted_price]]&lt;=500, "200-500", "&gt;500"))</f>
        <v>&gt;500</v>
      </c>
      <c r="N1208" s="5">
        <v>4.0999999999999996</v>
      </c>
      <c r="O1208" s="8">
        <v>8873</v>
      </c>
      <c r="P1208" s="9" t="str">
        <f>IF(Table1[[#This Row],[rating_count]]&gt;1000, "More than 1000", "Fewer than 1000")</f>
        <v>More than 1000</v>
      </c>
      <c r="Q1208" s="8">
        <f>IFERROR( VALUE(Table1[[#This Row],[rating]]) * VALUE((Table1[[#This Row],[rating_count]]/1000)), 0)</f>
        <v>36.379299999999994</v>
      </c>
      <c r="R1208" s="6">
        <f>IFERROR( VALUE(Table1[[#This Row],[actual_price]]) * VALUE(Table1[[#This Row],[rating_count]]), 0)</f>
        <v>17737127</v>
      </c>
      <c r="S1208" s="5" t="s">
        <v>10421</v>
      </c>
      <c r="T1208" s="5" t="s">
        <v>10422</v>
      </c>
      <c r="U1208" s="5" t="s">
        <v>10423</v>
      </c>
      <c r="V1208" s="5" t="s">
        <v>10424</v>
      </c>
      <c r="W1208" s="5" t="s">
        <v>10425</v>
      </c>
      <c r="X1208" s="5" t="s">
        <v>10426</v>
      </c>
      <c r="Y1208" s="5" t="s">
        <v>10427</v>
      </c>
      <c r="Z1208" s="5" t="s">
        <v>10428</v>
      </c>
    </row>
    <row r="1209" spans="1:26" ht="15.75">
      <c r="A1209" s="5" t="s">
        <v>10429</v>
      </c>
      <c r="B1209" s="5" t="s">
        <v>10430</v>
      </c>
      <c r="C1209" s="5" t="str">
        <f>LEFT(Table1[[#This Row],[product_name]], 27)</f>
        <v>Philips GC1920/28 1440-Watt</v>
      </c>
      <c r="D1209" s="5" t="s">
        <v>8897</v>
      </c>
      <c r="E1209" s="5" t="str">
        <f>TRIM(LEFT(Table1[[#This Row],[category]], FIND("|", Table1[[#This Row],[category]]) - 1))</f>
        <v>Home&amp;Kitchen</v>
      </c>
      <c r="F1209" s="5" t="str">
        <f>TRIM(MID(Table1[[#This Row],[category]], FIND("|", Table1[[#This Row],[category]]) + 1, FIND("|", Table1[[#This Row],[category]], FIND("|", Table1[[#This Row],[category]]) + 1) - FIND("|", Table1[[#This Row],[category]]) - 1))</f>
        <v>Kitchen&amp;HomeAppliances</v>
      </c>
      <c r="G120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09" s="6">
        <v>1849</v>
      </c>
      <c r="I1209" s="6">
        <v>2095</v>
      </c>
      <c r="J1209" s="7">
        <v>0.12</v>
      </c>
      <c r="K1209" s="7" t="str">
        <f>IF(Table1[[#This Row],[discount_percentage]]&gt;=50%, "YES", "NO")</f>
        <v>NO</v>
      </c>
      <c r="L1209" s="7" t="str">
        <f>IF(Table1[[#This Row],[discount_percentage]]&lt;20%, "&lt;20%", IF(Table1[[#This Row],[discount_percentage]]&lt;=40%, "20%-40%", IF(Table1[[#This Row],[discount_percentage]]&lt;=60%, "41%-60%", IF(Table1[[#This Row],[discount_percentage]]&lt;=80%, "61%-80%", "&gt;80%"))))</f>
        <v>&lt;20%</v>
      </c>
      <c r="M1209" s="7" t="str">
        <f>IF(Table1[[#This Row],[discounted_price]]&lt;200, "&lt;200", IF(Table1[[#This Row],[discounted_price]]&lt;=500, "200-500", "&gt;500"))</f>
        <v>&gt;500</v>
      </c>
      <c r="N1209" s="5">
        <v>4.3</v>
      </c>
      <c r="O1209" s="8">
        <v>7681</v>
      </c>
      <c r="P1209" s="9" t="str">
        <f>IF(Table1[[#This Row],[rating_count]]&gt;1000, "More than 1000", "Fewer than 1000")</f>
        <v>More than 1000</v>
      </c>
      <c r="Q1209" s="8">
        <f>IFERROR( VALUE(Table1[[#This Row],[rating]]) * VALUE((Table1[[#This Row],[rating_count]]/1000)), 0)</f>
        <v>33.028300000000002</v>
      </c>
      <c r="R1209" s="6">
        <f>IFERROR( VALUE(Table1[[#This Row],[actual_price]]) * VALUE(Table1[[#This Row],[rating_count]]), 0)</f>
        <v>16091695</v>
      </c>
      <c r="S1209" s="5" t="s">
        <v>10431</v>
      </c>
      <c r="T1209" s="5" t="s">
        <v>10432</v>
      </c>
      <c r="U1209" s="5" t="s">
        <v>10433</v>
      </c>
      <c r="V1209" s="5" t="s">
        <v>10434</v>
      </c>
      <c r="W1209" s="5" t="s">
        <v>10435</v>
      </c>
      <c r="X1209" s="5" t="s">
        <v>10436</v>
      </c>
      <c r="Y1209" s="5" t="s">
        <v>10437</v>
      </c>
      <c r="Z1209" s="5" t="s">
        <v>10438</v>
      </c>
    </row>
    <row r="1210" spans="1:26" ht="15.75">
      <c r="A1210" s="5" t="s">
        <v>10439</v>
      </c>
      <c r="B1210" s="5" t="s">
        <v>10440</v>
      </c>
      <c r="C1210" s="5" t="str">
        <f>LEFT(Table1[[#This Row],[product_name]], 27)</f>
        <v>Havells OFR 13 Wave Fin wit</v>
      </c>
      <c r="D1210" s="5" t="s">
        <v>8563</v>
      </c>
      <c r="E1210" s="5" t="str">
        <f>TRIM(LEFT(Table1[[#This Row],[category]], FIND("|", Table1[[#This Row],[category]]) - 1))</f>
        <v>Home&amp;Kitchen</v>
      </c>
      <c r="F1210" s="5" t="str">
        <f>TRIM(MID(Table1[[#This Row],[category]], FIND("|", Table1[[#This Row],[category]]) + 1, FIND("|", Table1[[#This Row],[category]], FIND("|", Table1[[#This Row],[category]]) + 1) - FIND("|", Table1[[#This Row],[category]]) - 1))</f>
        <v>Heating,Cooling&amp;AirQuality</v>
      </c>
      <c r="G1210" s="5" t="str">
        <f>TRIM(MID(Table1[[#This Row],[category]], FIND("|", Table1[[#This Row],[category]], FIND("|", Table1[[#This Row],[category]]) + 1) + 1, FIND("|", Table1[[#This Row],[category]], FIND("|", Table1[[#This Row],[category]], FIND("|", Table1[[#This Row],[category]]) + 1) + 1) - FIND("|", Table1[[#This Row],[category]], FIND("|", Table1[[#This Row],[category]]) + 1) - 1))</f>
        <v>RoomHeaters</v>
      </c>
      <c r="H1210" s="6">
        <v>12499</v>
      </c>
      <c r="I1210" s="6">
        <v>19825</v>
      </c>
      <c r="J1210" s="7">
        <v>0.37</v>
      </c>
      <c r="K1210" s="7" t="str">
        <f>IF(Table1[[#This Row],[discount_percentage]]&gt;=50%, "YES", "NO")</f>
        <v>NO</v>
      </c>
      <c r="L1210" s="7" t="str">
        <f>IF(Table1[[#This Row],[discount_percentage]]&lt;20%, "&lt;20%", IF(Table1[[#This Row],[discount_percentage]]&lt;=40%, "20%-40%", IF(Table1[[#This Row],[discount_percentage]]&lt;=60%, "41%-60%", IF(Table1[[#This Row],[discount_percentage]]&lt;=80%, "61%-80%", "&gt;80%"))))</f>
        <v>20%-40%</v>
      </c>
      <c r="M1210" s="7" t="str">
        <f>IF(Table1[[#This Row],[discounted_price]]&lt;200, "&lt;200", IF(Table1[[#This Row],[discounted_price]]&lt;=500, "200-500", "&gt;500"))</f>
        <v>&gt;500</v>
      </c>
      <c r="N1210" s="5">
        <v>4.0999999999999996</v>
      </c>
      <c r="O1210" s="8">
        <v>322</v>
      </c>
      <c r="P1210" s="9" t="str">
        <f>IF(Table1[[#This Row],[rating_count]]&gt;1000, "More than 1000", "Fewer than 1000")</f>
        <v>Fewer than 1000</v>
      </c>
      <c r="Q1210" s="8">
        <f>IFERROR( VALUE(Table1[[#This Row],[rating]]) * VALUE((Table1[[#This Row],[rating_count]]/1000)), 0)</f>
        <v>1.3201999999999998</v>
      </c>
      <c r="R1210" s="6">
        <f>IFERROR( VALUE(Table1[[#This Row],[actual_price]]) * VALUE(Table1[[#This Row],[rating_count]]), 0)</f>
        <v>6383650</v>
      </c>
      <c r="S1210" s="5" t="s">
        <v>10441</v>
      </c>
      <c r="T1210" s="5" t="s">
        <v>10442</v>
      </c>
      <c r="U1210" s="5" t="s">
        <v>10443</v>
      </c>
      <c r="V1210" s="5" t="s">
        <v>10444</v>
      </c>
      <c r="W1210" s="5" t="s">
        <v>10445</v>
      </c>
      <c r="X1210" s="5" t="s">
        <v>10446</v>
      </c>
      <c r="Y1210" s="5" t="s">
        <v>10447</v>
      </c>
      <c r="Z1210" s="5" t="s">
        <v>10448</v>
      </c>
    </row>
    <row r="1211" spans="1:26" ht="15.75">
      <c r="A1211" s="5" t="s">
        <v>10449</v>
      </c>
      <c r="B1211" s="5" t="s">
        <v>10450</v>
      </c>
      <c r="C1211" s="5" t="str">
        <f>LEFT(Table1[[#This Row],[product_name]], 27)</f>
        <v>Bajaj DHX-9 1000W Heavy Wei</v>
      </c>
      <c r="D1211" s="5" t="s">
        <v>8699</v>
      </c>
      <c r="E1211" s="5" t="str">
        <f>TRIM(LEFT(Table1[[#This Row],[category]], FIND("|", Table1[[#This Row],[category]]) - 1))</f>
        <v>Home&amp;Kitchen</v>
      </c>
      <c r="F1211" s="5" t="str">
        <f>TRIM(MID(Table1[[#This Row],[category]], FIND("|", Table1[[#This Row],[category]]) + 1, FIND("|", Table1[[#This Row],[category]], FIND("|", Table1[[#This Row],[category]]) + 1) - FIND("|", Table1[[#This Row],[category]]) - 1))</f>
        <v>Kitchen&amp;HomeAppliances</v>
      </c>
      <c r="G121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11" s="6">
        <v>1099</v>
      </c>
      <c r="I1211" s="6">
        <v>1920</v>
      </c>
      <c r="J1211" s="7">
        <v>0.43</v>
      </c>
      <c r="K1211" s="7" t="str">
        <f>IF(Table1[[#This Row],[discount_percentage]]&gt;=50%, "YES", "NO")</f>
        <v>NO</v>
      </c>
      <c r="L1211" s="7" t="str">
        <f>IF(Table1[[#This Row],[discount_percentage]]&lt;20%, "&lt;20%", IF(Table1[[#This Row],[discount_percentage]]&lt;=40%, "20%-40%", IF(Table1[[#This Row],[discount_percentage]]&lt;=60%, "41%-60%", IF(Table1[[#This Row],[discount_percentage]]&lt;=80%, "61%-80%", "&gt;80%"))))</f>
        <v>41%-60%</v>
      </c>
      <c r="M1211" s="7" t="str">
        <f>IF(Table1[[#This Row],[discounted_price]]&lt;200, "&lt;200", IF(Table1[[#This Row],[discounted_price]]&lt;=500, "200-500", "&gt;500"))</f>
        <v>&gt;500</v>
      </c>
      <c r="N1211" s="5">
        <v>4.2</v>
      </c>
      <c r="O1211" s="8">
        <v>9772</v>
      </c>
      <c r="P1211" s="9" t="str">
        <f>IF(Table1[[#This Row],[rating_count]]&gt;1000, "More than 1000", "Fewer than 1000")</f>
        <v>More than 1000</v>
      </c>
      <c r="Q1211" s="8">
        <f>IFERROR( VALUE(Table1[[#This Row],[rating]]) * VALUE((Table1[[#This Row],[rating_count]]/1000)), 0)</f>
        <v>41.042400000000001</v>
      </c>
      <c r="R1211" s="6">
        <f>IFERROR( VALUE(Table1[[#This Row],[actual_price]]) * VALUE(Table1[[#This Row],[rating_count]]), 0)</f>
        <v>18762240</v>
      </c>
      <c r="S1211" s="5" t="s">
        <v>10451</v>
      </c>
      <c r="T1211" s="5" t="s">
        <v>10452</v>
      </c>
      <c r="U1211" s="5" t="s">
        <v>10453</v>
      </c>
      <c r="V1211" s="5" t="s">
        <v>10454</v>
      </c>
      <c r="W1211" s="5" t="s">
        <v>10455</v>
      </c>
      <c r="X1211" s="5" t="s">
        <v>10456</v>
      </c>
      <c r="Y1211" s="5" t="s">
        <v>10457</v>
      </c>
      <c r="Z1211" s="5" t="s">
        <v>10458</v>
      </c>
    </row>
    <row r="1212" spans="1:26" ht="15.75">
      <c r="A1212" s="5" t="s">
        <v>10459</v>
      </c>
      <c r="B1212" s="5" t="s">
        <v>10460</v>
      </c>
      <c r="C1212" s="5" t="str">
        <f>LEFT(Table1[[#This Row],[product_name]], 27)</f>
        <v>Aquasure From Aquaguard Ama</v>
      </c>
      <c r="D1212" s="5" t="s">
        <v>10094</v>
      </c>
      <c r="E1212" s="5" t="str">
        <f>TRIM(LEFT(Table1[[#This Row],[category]], FIND("|", Table1[[#This Row],[category]]) - 1))</f>
        <v>Home&amp;Kitchen</v>
      </c>
      <c r="F1212" s="5" t="str">
        <f>TRIM(MID(Table1[[#This Row],[category]], FIND("|", Table1[[#This Row],[category]]) + 1, FIND("|", Table1[[#This Row],[category]], FIND("|", Table1[[#This Row],[category]]) + 1) - FIND("|", Table1[[#This Row],[category]]) - 1))</f>
        <v>Kitchen&amp;HomeAppliances</v>
      </c>
      <c r="G1212"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12" s="6">
        <v>8199</v>
      </c>
      <c r="I1212" s="6">
        <v>16000</v>
      </c>
      <c r="J1212" s="7">
        <v>0.49</v>
      </c>
      <c r="K1212" s="7" t="str">
        <f>IF(Table1[[#This Row],[discount_percentage]]&gt;=50%, "YES", "NO")</f>
        <v>NO</v>
      </c>
      <c r="L1212" s="7" t="str">
        <f>IF(Table1[[#This Row],[discount_percentage]]&lt;20%, "&lt;20%", IF(Table1[[#This Row],[discount_percentage]]&lt;=40%, "20%-40%", IF(Table1[[#This Row],[discount_percentage]]&lt;=60%, "41%-60%", IF(Table1[[#This Row],[discount_percentage]]&lt;=80%, "61%-80%", "&gt;80%"))))</f>
        <v>41%-60%</v>
      </c>
      <c r="M1212" s="7" t="str">
        <f>IF(Table1[[#This Row],[discounted_price]]&lt;200, "&lt;200", IF(Table1[[#This Row],[discounted_price]]&lt;=500, "200-500", "&gt;500"))</f>
        <v>&gt;500</v>
      </c>
      <c r="N1212" s="5">
        <v>3.9</v>
      </c>
      <c r="O1212" s="8">
        <v>18497</v>
      </c>
      <c r="P1212" s="9" t="str">
        <f>IF(Table1[[#This Row],[rating_count]]&gt;1000, "More than 1000", "Fewer than 1000")</f>
        <v>More than 1000</v>
      </c>
      <c r="Q1212" s="8">
        <f>IFERROR( VALUE(Table1[[#This Row],[rating]]) * VALUE((Table1[[#This Row],[rating_count]]/1000)), 0)</f>
        <v>72.138300000000001</v>
      </c>
      <c r="R1212" s="6">
        <f>IFERROR( VALUE(Table1[[#This Row],[actual_price]]) * VALUE(Table1[[#This Row],[rating_count]]), 0)</f>
        <v>295952000</v>
      </c>
      <c r="S1212" s="5" t="s">
        <v>10461</v>
      </c>
      <c r="T1212" s="5" t="s">
        <v>10462</v>
      </c>
      <c r="U1212" s="5" t="s">
        <v>10463</v>
      </c>
      <c r="V1212" s="5" t="s">
        <v>10464</v>
      </c>
      <c r="W1212" s="5" t="s">
        <v>10465</v>
      </c>
      <c r="X1212" s="5" t="s">
        <v>10466</v>
      </c>
      <c r="Y1212" s="5" t="s">
        <v>10467</v>
      </c>
      <c r="Z1212" s="5" t="s">
        <v>10468</v>
      </c>
    </row>
    <row r="1213" spans="1:26" ht="15.75">
      <c r="A1213" s="5" t="s">
        <v>10469</v>
      </c>
      <c r="B1213" s="5" t="s">
        <v>10470</v>
      </c>
      <c r="C1213" s="5" t="str">
        <f>LEFT(Table1[[#This Row],[product_name]], 27)</f>
        <v>ROYAL STEP Portable Electri</v>
      </c>
      <c r="D1213" s="5" t="s">
        <v>8938</v>
      </c>
      <c r="E1213" s="5" t="str">
        <f>TRIM(LEFT(Table1[[#This Row],[category]], FIND("|", Table1[[#This Row],[category]]) - 1))</f>
        <v>Home&amp;Kitchen</v>
      </c>
      <c r="F1213" s="5" t="str">
        <f>TRIM(MID(Table1[[#This Row],[category]], FIND("|", Table1[[#This Row],[category]]) + 1, FIND("|", Table1[[#This Row],[category]], FIND("|", Table1[[#This Row],[category]]) + 1) - FIND("|", Table1[[#This Row],[category]]) - 1))</f>
        <v>Kitchen&amp;HomeAppliances</v>
      </c>
      <c r="G121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13" s="5">
        <v>499</v>
      </c>
      <c r="I1213" s="6">
        <v>2199</v>
      </c>
      <c r="J1213" s="7">
        <v>0.77</v>
      </c>
      <c r="K1213" s="7" t="str">
        <f>IF(Table1[[#This Row],[discount_percentage]]&gt;=50%, "YES", "NO")</f>
        <v>YES</v>
      </c>
      <c r="L1213" s="7" t="str">
        <f>IF(Table1[[#This Row],[discount_percentage]]&lt;20%, "&lt;20%", IF(Table1[[#This Row],[discount_percentage]]&lt;=40%, "20%-40%", IF(Table1[[#This Row],[discount_percentage]]&lt;=60%, "41%-60%", IF(Table1[[#This Row],[discount_percentage]]&lt;=80%, "61%-80%", "&gt;80%"))))</f>
        <v>61%-80%</v>
      </c>
      <c r="M1213" s="7" t="str">
        <f>IF(Table1[[#This Row],[discounted_price]]&lt;200, "&lt;200", IF(Table1[[#This Row],[discounted_price]]&lt;=500, "200-500", "&gt;500"))</f>
        <v>200-500</v>
      </c>
      <c r="N1213" s="5">
        <v>3.7</v>
      </c>
      <c r="O1213" s="8">
        <v>53</v>
      </c>
      <c r="P1213" s="9" t="str">
        <f>IF(Table1[[#This Row],[rating_count]]&gt;1000, "More than 1000", "Fewer than 1000")</f>
        <v>Fewer than 1000</v>
      </c>
      <c r="Q1213" s="8">
        <f>IFERROR( VALUE(Table1[[#This Row],[rating]]) * VALUE((Table1[[#This Row],[rating_count]]/1000)), 0)</f>
        <v>0.1961</v>
      </c>
      <c r="R1213" s="6">
        <f>IFERROR( VALUE(Table1[[#This Row],[actual_price]]) * VALUE(Table1[[#This Row],[rating_count]]), 0)</f>
        <v>116547</v>
      </c>
      <c r="S1213" s="5" t="s">
        <v>10471</v>
      </c>
      <c r="T1213" s="5" t="s">
        <v>10472</v>
      </c>
      <c r="U1213" s="5" t="s">
        <v>10473</v>
      </c>
      <c r="V1213" s="5" t="s">
        <v>10474</v>
      </c>
      <c r="W1213" s="5" t="s">
        <v>10475</v>
      </c>
      <c r="X1213" s="5" t="s">
        <v>10476</v>
      </c>
      <c r="Y1213" s="5" t="s">
        <v>10477</v>
      </c>
      <c r="Z1213" s="5" t="s">
        <v>10478</v>
      </c>
    </row>
    <row r="1214" spans="1:26" ht="15.75">
      <c r="A1214" s="5" t="s">
        <v>10479</v>
      </c>
      <c r="B1214" s="5" t="s">
        <v>10480</v>
      </c>
      <c r="C1214" s="5" t="str">
        <f>LEFT(Table1[[#This Row],[product_name]], 27)</f>
        <v>KENT 16068 Zoom Vacuum Clea</v>
      </c>
      <c r="D1214" s="5" t="s">
        <v>8969</v>
      </c>
      <c r="E1214" s="5" t="str">
        <f>TRIM(LEFT(Table1[[#This Row],[category]], FIND("|", Table1[[#This Row],[category]]) - 1))</f>
        <v>Home&amp;Kitchen</v>
      </c>
      <c r="F1214" s="5" t="str">
        <f>TRIM(MID(Table1[[#This Row],[category]], FIND("|", Table1[[#This Row],[category]]) + 1, FIND("|", Table1[[#This Row],[category]], FIND("|", Table1[[#This Row],[category]]) + 1) - FIND("|", Table1[[#This Row],[category]]) - 1))</f>
        <v>Kitchen&amp;HomeAppliances</v>
      </c>
      <c r="G121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14" s="6">
        <v>6999</v>
      </c>
      <c r="I1214" s="6">
        <v>14999</v>
      </c>
      <c r="J1214" s="7">
        <v>0.53</v>
      </c>
      <c r="K1214" s="7" t="str">
        <f>IF(Table1[[#This Row],[discount_percentage]]&gt;=50%, "YES", "NO")</f>
        <v>YES</v>
      </c>
      <c r="L1214" s="7" t="str">
        <f>IF(Table1[[#This Row],[discount_percentage]]&lt;20%, "&lt;20%", IF(Table1[[#This Row],[discount_percentage]]&lt;=40%, "20%-40%", IF(Table1[[#This Row],[discount_percentage]]&lt;=60%, "41%-60%", IF(Table1[[#This Row],[discount_percentage]]&lt;=80%, "61%-80%", "&gt;80%"))))</f>
        <v>41%-60%</v>
      </c>
      <c r="M1214" s="7" t="str">
        <f>IF(Table1[[#This Row],[discounted_price]]&lt;200, "&lt;200", IF(Table1[[#This Row],[discounted_price]]&lt;=500, "200-500", "&gt;500"))</f>
        <v>&gt;500</v>
      </c>
      <c r="N1214" s="5">
        <v>4.0999999999999996</v>
      </c>
      <c r="O1214" s="8">
        <v>1728</v>
      </c>
      <c r="P1214" s="9" t="str">
        <f>IF(Table1[[#This Row],[rating_count]]&gt;1000, "More than 1000", "Fewer than 1000")</f>
        <v>More than 1000</v>
      </c>
      <c r="Q1214" s="8">
        <f>IFERROR( VALUE(Table1[[#This Row],[rating]]) * VALUE((Table1[[#This Row],[rating_count]]/1000)), 0)</f>
        <v>7.0847999999999995</v>
      </c>
      <c r="R1214" s="6">
        <f>IFERROR( VALUE(Table1[[#This Row],[actual_price]]) * VALUE(Table1[[#This Row],[rating_count]]), 0)</f>
        <v>25918272</v>
      </c>
      <c r="S1214" s="5" t="s">
        <v>10481</v>
      </c>
      <c r="T1214" s="5" t="s">
        <v>10482</v>
      </c>
      <c r="U1214" s="5" t="s">
        <v>10483</v>
      </c>
      <c r="V1214" s="5" t="s">
        <v>10484</v>
      </c>
      <c r="W1214" s="5" t="s">
        <v>10485</v>
      </c>
      <c r="X1214" s="5" t="s">
        <v>10486</v>
      </c>
      <c r="Y1214" s="5" t="s">
        <v>10487</v>
      </c>
      <c r="Z1214" s="5" t="s">
        <v>10488</v>
      </c>
    </row>
    <row r="1215" spans="1:26" ht="15.75">
      <c r="A1215" s="5" t="s">
        <v>10489</v>
      </c>
      <c r="B1215" s="5" t="s">
        <v>10490</v>
      </c>
      <c r="C1215" s="5" t="str">
        <f>LEFT(Table1[[#This Row],[product_name]], 27)</f>
        <v>ENEM Sealing Machine | 12 I</v>
      </c>
      <c r="D1215" s="5" t="s">
        <v>9284</v>
      </c>
      <c r="E1215" s="5" t="str">
        <f>TRIM(LEFT(Table1[[#This Row],[category]], FIND("|", Table1[[#This Row],[category]]) - 1))</f>
        <v>Home&amp;Kitchen</v>
      </c>
      <c r="F1215" s="5" t="str">
        <f>TRIM(MID(Table1[[#This Row],[category]], FIND("|", Table1[[#This Row],[category]]) + 1, FIND("|", Table1[[#This Row],[category]], FIND("|", Table1[[#This Row],[category]]) + 1) - FIND("|", Table1[[#This Row],[category]]) - 1))</f>
        <v>Kitchen&amp;HomeAppliances</v>
      </c>
      <c r="G121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15" s="6">
        <v>1595</v>
      </c>
      <c r="I1215" s="6">
        <v>1799</v>
      </c>
      <c r="J1215" s="7">
        <v>0.11</v>
      </c>
      <c r="K1215" s="7" t="str">
        <f>IF(Table1[[#This Row],[discount_percentage]]&gt;=50%, "YES", "NO")</f>
        <v>NO</v>
      </c>
      <c r="L1215" s="7" t="str">
        <f>IF(Table1[[#This Row],[discount_percentage]]&lt;20%, "&lt;20%", IF(Table1[[#This Row],[discount_percentage]]&lt;=40%, "20%-40%", IF(Table1[[#This Row],[discount_percentage]]&lt;=60%, "41%-60%", IF(Table1[[#This Row],[discount_percentage]]&lt;=80%, "61%-80%", "&gt;80%"))))</f>
        <v>&lt;20%</v>
      </c>
      <c r="M1215" s="7" t="str">
        <f>IF(Table1[[#This Row],[discounted_price]]&lt;200, "&lt;200", IF(Table1[[#This Row],[discounted_price]]&lt;=500, "200-500", "&gt;500"))</f>
        <v>&gt;500</v>
      </c>
      <c r="N1215" s="5">
        <v>4</v>
      </c>
      <c r="O1215" s="8">
        <v>2877</v>
      </c>
      <c r="P1215" s="9" t="str">
        <f>IF(Table1[[#This Row],[rating_count]]&gt;1000, "More than 1000", "Fewer than 1000")</f>
        <v>More than 1000</v>
      </c>
      <c r="Q1215" s="8">
        <f>IFERROR( VALUE(Table1[[#This Row],[rating]]) * VALUE((Table1[[#This Row],[rating_count]]/1000)), 0)</f>
        <v>11.507999999999999</v>
      </c>
      <c r="R1215" s="6">
        <f>IFERROR( VALUE(Table1[[#This Row],[actual_price]]) * VALUE(Table1[[#This Row],[rating_count]]), 0)</f>
        <v>5175723</v>
      </c>
      <c r="S1215" s="5" t="s">
        <v>10491</v>
      </c>
      <c r="T1215" s="5" t="s">
        <v>10492</v>
      </c>
      <c r="U1215" s="5" t="s">
        <v>10493</v>
      </c>
      <c r="V1215" s="5" t="s">
        <v>10494</v>
      </c>
      <c r="W1215" s="5" t="s">
        <v>10495</v>
      </c>
      <c r="X1215" s="5" t="s">
        <v>10496</v>
      </c>
      <c r="Y1215" s="5" t="s">
        <v>10497</v>
      </c>
      <c r="Z1215" s="5" t="s">
        <v>10498</v>
      </c>
    </row>
    <row r="1216" spans="1:26" ht="15.75">
      <c r="A1216" s="5" t="s">
        <v>10499</v>
      </c>
      <c r="B1216" s="5" t="s">
        <v>10500</v>
      </c>
      <c r="C1216" s="5" t="str">
        <f>LEFT(Table1[[#This Row],[product_name]], 27)</f>
        <v>Wipro Vesta 1200 Watt GD203</v>
      </c>
      <c r="D1216" s="5" t="s">
        <v>8699</v>
      </c>
      <c r="E1216" s="5" t="str">
        <f>TRIM(LEFT(Table1[[#This Row],[category]], FIND("|", Table1[[#This Row],[category]]) - 1))</f>
        <v>Home&amp;Kitchen</v>
      </c>
      <c r="F1216" s="5" t="str">
        <f>TRIM(MID(Table1[[#This Row],[category]], FIND("|", Table1[[#This Row],[category]]) + 1, FIND("|", Table1[[#This Row],[category]], FIND("|", Table1[[#This Row],[category]]) + 1) - FIND("|", Table1[[#This Row],[category]]) - 1))</f>
        <v>Kitchen&amp;HomeAppliances</v>
      </c>
      <c r="G1216"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16" s="6">
        <v>1049</v>
      </c>
      <c r="I1216" s="6">
        <v>1950</v>
      </c>
      <c r="J1216" s="7">
        <v>0.46</v>
      </c>
      <c r="K1216" s="7" t="str">
        <f>IF(Table1[[#This Row],[discount_percentage]]&gt;=50%, "YES", "NO")</f>
        <v>NO</v>
      </c>
      <c r="L1216" s="7" t="str">
        <f>IF(Table1[[#This Row],[discount_percentage]]&lt;20%, "&lt;20%", IF(Table1[[#This Row],[discount_percentage]]&lt;=40%, "20%-40%", IF(Table1[[#This Row],[discount_percentage]]&lt;=60%, "41%-60%", IF(Table1[[#This Row],[discount_percentage]]&lt;=80%, "61%-80%", "&gt;80%"))))</f>
        <v>41%-60%</v>
      </c>
      <c r="M1216" s="7" t="str">
        <f>IF(Table1[[#This Row],[discounted_price]]&lt;200, "&lt;200", IF(Table1[[#This Row],[discounted_price]]&lt;=500, "200-500", "&gt;500"))</f>
        <v>&gt;500</v>
      </c>
      <c r="N1216" s="5">
        <v>3.8</v>
      </c>
      <c r="O1216" s="8">
        <v>250</v>
      </c>
      <c r="P1216" s="9" t="str">
        <f>IF(Table1[[#This Row],[rating_count]]&gt;1000, "More than 1000", "Fewer than 1000")</f>
        <v>Fewer than 1000</v>
      </c>
      <c r="Q1216" s="8">
        <f>IFERROR( VALUE(Table1[[#This Row],[rating]]) * VALUE((Table1[[#This Row],[rating_count]]/1000)), 0)</f>
        <v>0.95</v>
      </c>
      <c r="R1216" s="6">
        <f>IFERROR( VALUE(Table1[[#This Row],[actual_price]]) * VALUE(Table1[[#This Row],[rating_count]]), 0)</f>
        <v>487500</v>
      </c>
      <c r="S1216" s="5" t="s">
        <v>10501</v>
      </c>
      <c r="T1216" s="5" t="s">
        <v>10502</v>
      </c>
      <c r="U1216" s="5" t="s">
        <v>10503</v>
      </c>
      <c r="V1216" s="5" t="s">
        <v>10504</v>
      </c>
      <c r="W1216" s="5" t="s">
        <v>10505</v>
      </c>
      <c r="X1216" s="5" t="s">
        <v>10506</v>
      </c>
      <c r="Y1216" s="5" t="s">
        <v>10507</v>
      </c>
      <c r="Z1216" s="5" t="s">
        <v>10508</v>
      </c>
    </row>
    <row r="1217" spans="1:26" ht="15.75">
      <c r="A1217" s="5" t="s">
        <v>10509</v>
      </c>
      <c r="B1217" s="5" t="s">
        <v>10510</v>
      </c>
      <c r="C1217" s="5" t="str">
        <f>LEFT(Table1[[#This Row],[product_name]], 27)</f>
        <v>Inalsa Electric Kettle Pris</v>
      </c>
      <c r="D1217" s="5" t="s">
        <v>8762</v>
      </c>
      <c r="E1217" s="5" t="str">
        <f>TRIM(LEFT(Table1[[#This Row],[category]], FIND("|", Table1[[#This Row],[category]]) - 1))</f>
        <v>Home&amp;Kitchen</v>
      </c>
      <c r="F1217" s="5" t="str">
        <f>TRIM(MID(Table1[[#This Row],[category]], FIND("|", Table1[[#This Row],[category]]) + 1, FIND("|", Table1[[#This Row],[category]], FIND("|", Table1[[#This Row],[category]]) + 1) - FIND("|", Table1[[#This Row],[category]]) - 1))</f>
        <v>Kitchen&amp;HomeAppliances</v>
      </c>
      <c r="G121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17" s="6">
        <v>1182</v>
      </c>
      <c r="I1217" s="6">
        <v>2995</v>
      </c>
      <c r="J1217" s="7">
        <v>0.61</v>
      </c>
      <c r="K1217" s="7" t="str">
        <f>IF(Table1[[#This Row],[discount_percentage]]&gt;=50%, "YES", "NO")</f>
        <v>YES</v>
      </c>
      <c r="L1217" s="7" t="str">
        <f>IF(Table1[[#This Row],[discount_percentage]]&lt;20%, "&lt;20%", IF(Table1[[#This Row],[discount_percentage]]&lt;=40%, "20%-40%", IF(Table1[[#This Row],[discount_percentage]]&lt;=60%, "41%-60%", IF(Table1[[#This Row],[discount_percentage]]&lt;=80%, "61%-80%", "&gt;80%"))))</f>
        <v>61%-80%</v>
      </c>
      <c r="M1217" s="7" t="str">
        <f>IF(Table1[[#This Row],[discounted_price]]&lt;200, "&lt;200", IF(Table1[[#This Row],[discounted_price]]&lt;=500, "200-500", "&gt;500"))</f>
        <v>&gt;500</v>
      </c>
      <c r="N1217" s="5">
        <v>4.2</v>
      </c>
      <c r="O1217" s="8">
        <v>5178</v>
      </c>
      <c r="P1217" s="9" t="str">
        <f>IF(Table1[[#This Row],[rating_count]]&gt;1000, "More than 1000", "Fewer than 1000")</f>
        <v>More than 1000</v>
      </c>
      <c r="Q1217" s="8">
        <f>IFERROR( VALUE(Table1[[#This Row],[rating]]) * VALUE((Table1[[#This Row],[rating_count]]/1000)), 0)</f>
        <v>21.747600000000002</v>
      </c>
      <c r="R1217" s="6">
        <f>IFERROR( VALUE(Table1[[#This Row],[actual_price]]) * VALUE(Table1[[#This Row],[rating_count]]), 0)</f>
        <v>15508110</v>
      </c>
      <c r="S1217" s="5" t="s">
        <v>10511</v>
      </c>
      <c r="T1217" s="5" t="s">
        <v>10512</v>
      </c>
      <c r="U1217" s="5" t="s">
        <v>10513</v>
      </c>
      <c r="V1217" s="5" t="s">
        <v>10514</v>
      </c>
      <c r="W1217" s="5" t="s">
        <v>10515</v>
      </c>
      <c r="X1217" s="5" t="s">
        <v>10516</v>
      </c>
      <c r="Y1217" s="5" t="s">
        <v>10517</v>
      </c>
      <c r="Z1217" s="5" t="s">
        <v>10518</v>
      </c>
    </row>
    <row r="1218" spans="1:26" ht="15.75">
      <c r="A1218" s="5" t="s">
        <v>10519</v>
      </c>
      <c r="B1218" s="5" t="s">
        <v>10520</v>
      </c>
      <c r="C1218" s="5" t="str">
        <f>LEFT(Table1[[#This Row],[product_name]], 27)</f>
        <v>VRPRIME Lint Roller Lint Re</v>
      </c>
      <c r="D1218" s="5" t="s">
        <v>8574</v>
      </c>
      <c r="E1218" s="5" t="str">
        <f>TRIM(LEFT(Table1[[#This Row],[category]], FIND("|", Table1[[#This Row],[category]]) - 1))</f>
        <v>Home&amp;Kitchen</v>
      </c>
      <c r="F1218" s="5" t="str">
        <f>TRIM(MID(Table1[[#This Row],[category]], FIND("|", Table1[[#This Row],[category]]) + 1, FIND("|", Table1[[#This Row],[category]], FIND("|", Table1[[#This Row],[category]]) + 1) - FIND("|", Table1[[#This Row],[category]]) - 1))</f>
        <v>Kitchen&amp;HomeAppliances</v>
      </c>
      <c r="G121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18" s="5">
        <v>499</v>
      </c>
      <c r="I1218" s="6">
        <v>999</v>
      </c>
      <c r="J1218" s="7">
        <v>0.5</v>
      </c>
      <c r="K1218" s="7" t="str">
        <f>IF(Table1[[#This Row],[discount_percentage]]&gt;=50%, "YES", "NO")</f>
        <v>YES</v>
      </c>
      <c r="L1218" s="7" t="str">
        <f>IF(Table1[[#This Row],[discount_percentage]]&lt;20%, "&lt;20%", IF(Table1[[#This Row],[discount_percentage]]&lt;=40%, "20%-40%", IF(Table1[[#This Row],[discount_percentage]]&lt;=60%, "41%-60%", IF(Table1[[#This Row],[discount_percentage]]&lt;=80%, "61%-80%", "&gt;80%"))))</f>
        <v>41%-60%</v>
      </c>
      <c r="M1218" s="7" t="str">
        <f>IF(Table1[[#This Row],[discounted_price]]&lt;200, "&lt;200", IF(Table1[[#This Row],[discounted_price]]&lt;=500, "200-500", "&gt;500"))</f>
        <v>200-500</v>
      </c>
      <c r="N1218" s="5">
        <v>4.5999999999999996</v>
      </c>
      <c r="O1218" s="8">
        <v>79</v>
      </c>
      <c r="P1218" s="9" t="str">
        <f>IF(Table1[[#This Row],[rating_count]]&gt;1000, "More than 1000", "Fewer than 1000")</f>
        <v>Fewer than 1000</v>
      </c>
      <c r="Q1218" s="8">
        <f>IFERROR( VALUE(Table1[[#This Row],[rating]]) * VALUE((Table1[[#This Row],[rating_count]]/1000)), 0)</f>
        <v>0.3634</v>
      </c>
      <c r="R1218" s="6">
        <f>IFERROR( VALUE(Table1[[#This Row],[actual_price]]) * VALUE(Table1[[#This Row],[rating_count]]), 0)</f>
        <v>78921</v>
      </c>
      <c r="S1218" s="5" t="s">
        <v>10521</v>
      </c>
      <c r="T1218" s="5" t="s">
        <v>10522</v>
      </c>
      <c r="U1218" s="5" t="s">
        <v>10523</v>
      </c>
      <c r="V1218" s="5" t="s">
        <v>10524</v>
      </c>
      <c r="W1218" s="5" t="s">
        <v>10525</v>
      </c>
      <c r="X1218" s="5" t="s">
        <v>10526</v>
      </c>
      <c r="Y1218" s="5" t="s">
        <v>10527</v>
      </c>
      <c r="Z1218" s="5" t="s">
        <v>10528</v>
      </c>
    </row>
    <row r="1219" spans="1:26" ht="15.75">
      <c r="A1219" s="5" t="s">
        <v>10529</v>
      </c>
      <c r="B1219" s="5" t="s">
        <v>10530</v>
      </c>
      <c r="C1219" s="5" t="str">
        <f>LEFT(Table1[[#This Row],[product_name]], 27)</f>
        <v>Philips AC1215/20 Air purif</v>
      </c>
      <c r="D1219" s="5" t="s">
        <v>10083</v>
      </c>
      <c r="E1219" s="5" t="str">
        <f>TRIM(LEFT(Table1[[#This Row],[category]], FIND("|", Table1[[#This Row],[category]]) - 1))</f>
        <v>Home&amp;Kitchen</v>
      </c>
      <c r="F1219" s="5" t="str">
        <f>TRIM(MID(Table1[[#This Row],[category]], FIND("|", Table1[[#This Row],[category]]) + 1, FIND("|", Table1[[#This Row],[category]], FIND("|", Table1[[#This Row],[category]]) + 1) - FIND("|", Table1[[#This Row],[category]]) - 1))</f>
        <v>Heating,Cooling&amp;AirQuality</v>
      </c>
      <c r="G1219" s="5" t="str">
        <f>TRIM(MID(Table1[[#This Row],[category]], FIND("|", Table1[[#This Row],[category]], FIND("|", Table1[[#This Row],[category]]) + 1) + 1, FIND("|", Table1[[#This Row],[category]], FIND("|", Table1[[#This Row],[category]], FIND("|", Table1[[#This Row],[category]]) + 1) + 1) - FIND("|", Table1[[#This Row],[category]], FIND("|", Table1[[#This Row],[category]]) + 1) - 1))</f>
        <v>AirPurifiers</v>
      </c>
      <c r="H1219" s="6">
        <v>8799</v>
      </c>
      <c r="I1219" s="6">
        <v>11995</v>
      </c>
      <c r="J1219" s="7">
        <v>0.27</v>
      </c>
      <c r="K1219" s="7" t="str">
        <f>IF(Table1[[#This Row],[discount_percentage]]&gt;=50%, "YES", "NO")</f>
        <v>NO</v>
      </c>
      <c r="L1219" s="7" t="str">
        <f>IF(Table1[[#This Row],[discount_percentage]]&lt;20%, "&lt;20%", IF(Table1[[#This Row],[discount_percentage]]&lt;=40%, "20%-40%", IF(Table1[[#This Row],[discount_percentage]]&lt;=60%, "41%-60%", IF(Table1[[#This Row],[discount_percentage]]&lt;=80%, "61%-80%", "&gt;80%"))))</f>
        <v>20%-40%</v>
      </c>
      <c r="M1219" s="7" t="str">
        <f>IF(Table1[[#This Row],[discounted_price]]&lt;200, "&lt;200", IF(Table1[[#This Row],[discounted_price]]&lt;=500, "200-500", "&gt;500"))</f>
        <v>&gt;500</v>
      </c>
      <c r="N1219" s="5">
        <v>4.0999999999999996</v>
      </c>
      <c r="O1219" s="8">
        <v>4157</v>
      </c>
      <c r="P1219" s="9" t="str">
        <f>IF(Table1[[#This Row],[rating_count]]&gt;1000, "More than 1000", "Fewer than 1000")</f>
        <v>More than 1000</v>
      </c>
      <c r="Q1219" s="8">
        <f>IFERROR( VALUE(Table1[[#This Row],[rating]]) * VALUE((Table1[[#This Row],[rating_count]]/1000)), 0)</f>
        <v>17.043699999999998</v>
      </c>
      <c r="R1219" s="6">
        <f>IFERROR( VALUE(Table1[[#This Row],[actual_price]]) * VALUE(Table1[[#This Row],[rating_count]]), 0)</f>
        <v>49863215</v>
      </c>
      <c r="S1219" s="5" t="s">
        <v>10531</v>
      </c>
      <c r="T1219" s="5" t="s">
        <v>10532</v>
      </c>
      <c r="U1219" s="5" t="s">
        <v>10533</v>
      </c>
      <c r="V1219" s="5" t="s">
        <v>10534</v>
      </c>
      <c r="W1219" s="5" t="s">
        <v>10535</v>
      </c>
      <c r="X1219" s="5" t="s">
        <v>10536</v>
      </c>
      <c r="Y1219" s="5" t="s">
        <v>10537</v>
      </c>
      <c r="Z1219" s="5" t="s">
        <v>10538</v>
      </c>
    </row>
    <row r="1220" spans="1:26" ht="15.75">
      <c r="A1220" s="5" t="s">
        <v>10539</v>
      </c>
      <c r="B1220" s="5" t="s">
        <v>10540</v>
      </c>
      <c r="C1220" s="5" t="str">
        <f>LEFT(Table1[[#This Row],[product_name]], 27)</f>
        <v>Eopora PTC Ceramic Fast Hea</v>
      </c>
      <c r="D1220" s="5" t="s">
        <v>8552</v>
      </c>
      <c r="E1220" s="5" t="str">
        <f>TRIM(LEFT(Table1[[#This Row],[category]], FIND("|", Table1[[#This Row],[category]]) - 1))</f>
        <v>Home&amp;Kitchen</v>
      </c>
      <c r="F1220" s="5" t="str">
        <f>TRIM(MID(Table1[[#This Row],[category]], FIND("|", Table1[[#This Row],[category]]) + 1, FIND("|", Table1[[#This Row],[category]], FIND("|", Table1[[#This Row],[category]]) + 1) - FIND("|", Table1[[#This Row],[category]]) - 1))</f>
        <v>Heating,Cooling&amp;AirQuality</v>
      </c>
      <c r="G1220" s="5" t="str">
        <f>TRIM(MID(Table1[[#This Row],[category]], FIND("|", Table1[[#This Row],[category]], FIND("|", Table1[[#This Row],[category]]) + 1) + 1, FIND("|", Table1[[#This Row],[category]], FIND("|", Table1[[#This Row],[category]], FIND("|", Table1[[#This Row],[category]]) + 1) + 1) - FIND("|", Table1[[#This Row],[category]], FIND("|", Table1[[#This Row],[category]]) + 1) - 1))</f>
        <v>RoomHeaters</v>
      </c>
      <c r="H1220" s="6">
        <v>1529</v>
      </c>
      <c r="I1220" s="6">
        <v>2999</v>
      </c>
      <c r="J1220" s="7">
        <v>0.49</v>
      </c>
      <c r="K1220" s="7" t="str">
        <f>IF(Table1[[#This Row],[discount_percentage]]&gt;=50%, "YES", "NO")</f>
        <v>NO</v>
      </c>
      <c r="L1220" s="7" t="str">
        <f>IF(Table1[[#This Row],[discount_percentage]]&lt;20%, "&lt;20%", IF(Table1[[#This Row],[discount_percentage]]&lt;=40%, "20%-40%", IF(Table1[[#This Row],[discount_percentage]]&lt;=60%, "41%-60%", IF(Table1[[#This Row],[discount_percentage]]&lt;=80%, "61%-80%", "&gt;80%"))))</f>
        <v>41%-60%</v>
      </c>
      <c r="M1220" s="7" t="str">
        <f>IF(Table1[[#This Row],[discounted_price]]&lt;200, "&lt;200", IF(Table1[[#This Row],[discounted_price]]&lt;=500, "200-500", "&gt;500"))</f>
        <v>&gt;500</v>
      </c>
      <c r="N1220" s="5">
        <v>3.3</v>
      </c>
      <c r="O1220" s="8">
        <v>29</v>
      </c>
      <c r="P1220" s="9" t="str">
        <f>IF(Table1[[#This Row],[rating_count]]&gt;1000, "More than 1000", "Fewer than 1000")</f>
        <v>Fewer than 1000</v>
      </c>
      <c r="Q1220" s="8">
        <f>IFERROR( VALUE(Table1[[#This Row],[rating]]) * VALUE((Table1[[#This Row],[rating_count]]/1000)), 0)</f>
        <v>9.5699999999999993E-2</v>
      </c>
      <c r="R1220" s="6">
        <f>IFERROR( VALUE(Table1[[#This Row],[actual_price]]) * VALUE(Table1[[#This Row],[rating_count]]), 0)</f>
        <v>86971</v>
      </c>
      <c r="S1220" s="5" t="s">
        <v>10541</v>
      </c>
      <c r="T1220" s="5" t="s">
        <v>10542</v>
      </c>
      <c r="U1220" s="5" t="s">
        <v>10543</v>
      </c>
      <c r="V1220" s="5" t="s">
        <v>10544</v>
      </c>
      <c r="W1220" s="5" t="s">
        <v>10545</v>
      </c>
      <c r="X1220" s="5" t="s">
        <v>10546</v>
      </c>
      <c r="Y1220" s="5" t="s">
        <v>10547</v>
      </c>
      <c r="Z1220" s="5" t="s">
        <v>10548</v>
      </c>
    </row>
    <row r="1221" spans="1:26" ht="15.75">
      <c r="A1221" s="5" t="s">
        <v>10549</v>
      </c>
      <c r="B1221" s="5" t="s">
        <v>10550</v>
      </c>
      <c r="C1221" s="5" t="str">
        <f>LEFT(Table1[[#This Row],[product_name]], 27)</f>
        <v>Usha Goliath GO1200WG Heavy</v>
      </c>
      <c r="D1221" s="5" t="s">
        <v>8699</v>
      </c>
      <c r="E1221" s="5" t="str">
        <f>TRIM(LEFT(Table1[[#This Row],[category]], FIND("|", Table1[[#This Row],[category]]) - 1))</f>
        <v>Home&amp;Kitchen</v>
      </c>
      <c r="F1221" s="5" t="str">
        <f>TRIM(MID(Table1[[#This Row],[category]], FIND("|", Table1[[#This Row],[category]]) + 1, FIND("|", Table1[[#This Row],[category]], FIND("|", Table1[[#This Row],[category]]) + 1) - FIND("|", Table1[[#This Row],[category]]) - 1))</f>
        <v>Kitchen&amp;HomeAppliances</v>
      </c>
      <c r="G122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21" s="6">
        <v>1199</v>
      </c>
      <c r="I1221" s="6">
        <v>1690</v>
      </c>
      <c r="J1221" s="7">
        <v>0.28999999999999998</v>
      </c>
      <c r="K1221" s="7" t="str">
        <f>IF(Table1[[#This Row],[discount_percentage]]&gt;=50%, "YES", "NO")</f>
        <v>NO</v>
      </c>
      <c r="L1221" s="7" t="str">
        <f>IF(Table1[[#This Row],[discount_percentage]]&lt;20%, "&lt;20%", IF(Table1[[#This Row],[discount_percentage]]&lt;=40%, "20%-40%", IF(Table1[[#This Row],[discount_percentage]]&lt;=60%, "41%-60%", IF(Table1[[#This Row],[discount_percentage]]&lt;=80%, "61%-80%", "&gt;80%"))))</f>
        <v>20%-40%</v>
      </c>
      <c r="M1221" s="7" t="str">
        <f>IF(Table1[[#This Row],[discounted_price]]&lt;200, "&lt;200", IF(Table1[[#This Row],[discounted_price]]&lt;=500, "200-500", "&gt;500"))</f>
        <v>&gt;500</v>
      </c>
      <c r="N1221" s="5">
        <v>4.2</v>
      </c>
      <c r="O1221" s="8">
        <v>4580</v>
      </c>
      <c r="P1221" s="9" t="str">
        <f>IF(Table1[[#This Row],[rating_count]]&gt;1000, "More than 1000", "Fewer than 1000")</f>
        <v>More than 1000</v>
      </c>
      <c r="Q1221" s="8">
        <f>IFERROR( VALUE(Table1[[#This Row],[rating]]) * VALUE((Table1[[#This Row],[rating_count]]/1000)), 0)</f>
        <v>19.236000000000001</v>
      </c>
      <c r="R1221" s="6">
        <f>IFERROR( VALUE(Table1[[#This Row],[actual_price]]) * VALUE(Table1[[#This Row],[rating_count]]), 0)</f>
        <v>7740200</v>
      </c>
      <c r="S1221" s="5" t="s">
        <v>10551</v>
      </c>
      <c r="T1221" s="5" t="s">
        <v>10552</v>
      </c>
      <c r="U1221" s="5" t="s">
        <v>10553</v>
      </c>
      <c r="V1221" s="5" t="s">
        <v>10554</v>
      </c>
      <c r="W1221" s="5" t="s">
        <v>10555</v>
      </c>
      <c r="X1221" s="5" t="s">
        <v>10556</v>
      </c>
      <c r="Y1221" s="5" t="s">
        <v>10557</v>
      </c>
      <c r="Z1221" s="5" t="s">
        <v>10558</v>
      </c>
    </row>
    <row r="1222" spans="1:26" ht="15.75">
      <c r="A1222" s="5" t="s">
        <v>10559</v>
      </c>
      <c r="B1222" s="5" t="s">
        <v>10560</v>
      </c>
      <c r="C1222" s="5" t="str">
        <f>LEFT(Table1[[#This Row],[product_name]], 27)</f>
        <v>Wipro Vesta Electric Egg Bo</v>
      </c>
      <c r="D1222" s="5" t="s">
        <v>9030</v>
      </c>
      <c r="E1222" s="5" t="str">
        <f>TRIM(LEFT(Table1[[#This Row],[category]], FIND("|", Table1[[#This Row],[category]]) - 1))</f>
        <v>Home&amp;Kitchen</v>
      </c>
      <c r="F1222" s="5" t="str">
        <f>TRIM(MID(Table1[[#This Row],[category]], FIND("|", Table1[[#This Row],[category]]) + 1, FIND("|", Table1[[#This Row],[category]], FIND("|", Table1[[#This Row],[category]]) + 1) - FIND("|", Table1[[#This Row],[category]]) - 1))</f>
        <v>Kitchen&amp;HomeAppliances</v>
      </c>
      <c r="G122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2" s="6">
        <v>1052</v>
      </c>
      <c r="I1222" s="6">
        <v>1790</v>
      </c>
      <c r="J1222" s="7">
        <v>0.41</v>
      </c>
      <c r="K1222" s="7" t="str">
        <f>IF(Table1[[#This Row],[discount_percentage]]&gt;=50%, "YES", "NO")</f>
        <v>NO</v>
      </c>
      <c r="L1222" s="7" t="str">
        <f>IF(Table1[[#This Row],[discount_percentage]]&lt;20%, "&lt;20%", IF(Table1[[#This Row],[discount_percentage]]&lt;=40%, "20%-40%", IF(Table1[[#This Row],[discount_percentage]]&lt;=60%, "41%-60%", IF(Table1[[#This Row],[discount_percentage]]&lt;=80%, "61%-80%", "&gt;80%"))))</f>
        <v>41%-60%</v>
      </c>
      <c r="M1222" s="7" t="str">
        <f>IF(Table1[[#This Row],[discounted_price]]&lt;200, "&lt;200", IF(Table1[[#This Row],[discounted_price]]&lt;=500, "200-500", "&gt;500"))</f>
        <v>&gt;500</v>
      </c>
      <c r="N1222" s="5">
        <v>4.3</v>
      </c>
      <c r="O1222" s="8">
        <v>1404</v>
      </c>
      <c r="P1222" s="9" t="str">
        <f>IF(Table1[[#This Row],[rating_count]]&gt;1000, "More than 1000", "Fewer than 1000")</f>
        <v>More than 1000</v>
      </c>
      <c r="Q1222" s="8">
        <f>IFERROR( VALUE(Table1[[#This Row],[rating]]) * VALUE((Table1[[#This Row],[rating_count]]/1000)), 0)</f>
        <v>6.0371999999999995</v>
      </c>
      <c r="R1222" s="6">
        <f>IFERROR( VALUE(Table1[[#This Row],[actual_price]]) * VALUE(Table1[[#This Row],[rating_count]]), 0)</f>
        <v>2513160</v>
      </c>
      <c r="S1222" s="5" t="s">
        <v>10561</v>
      </c>
      <c r="T1222" s="5" t="s">
        <v>10562</v>
      </c>
      <c r="U1222" s="5" t="s">
        <v>10563</v>
      </c>
      <c r="V1222" s="5" t="s">
        <v>10564</v>
      </c>
      <c r="W1222" s="5" t="s">
        <v>10565</v>
      </c>
      <c r="X1222" s="5" t="s">
        <v>10566</v>
      </c>
      <c r="Y1222" s="5" t="s">
        <v>10567</v>
      </c>
      <c r="Z1222" s="5" t="s">
        <v>10568</v>
      </c>
    </row>
    <row r="1223" spans="1:26" ht="15.75">
      <c r="A1223" s="5" t="s">
        <v>10569</v>
      </c>
      <c r="B1223" s="5" t="s">
        <v>10570</v>
      </c>
      <c r="C1223" s="5" t="str">
        <f>LEFT(Table1[[#This Row],[product_name]], 27)</f>
        <v>Philips Viva Collection HR1</v>
      </c>
      <c r="D1223" s="5" t="s">
        <v>10571</v>
      </c>
      <c r="E1223" s="5" t="str">
        <f>TRIM(LEFT(Table1[[#This Row],[category]], FIND("|", Table1[[#This Row],[category]]) - 1))</f>
        <v>Home&amp;Kitchen</v>
      </c>
      <c r="F1223" s="5" t="str">
        <f>TRIM(MID(Table1[[#This Row],[category]], FIND("|", Table1[[#This Row],[category]]) + 1, FIND("|", Table1[[#This Row],[category]], FIND("|", Table1[[#This Row],[category]]) + 1) - FIND("|", Table1[[#This Row],[category]]) - 1))</f>
        <v>Kitchen&amp;HomeAppliances</v>
      </c>
      <c r="G122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3" s="6">
        <v>6499</v>
      </c>
      <c r="I1223" s="6">
        <v>8995</v>
      </c>
      <c r="J1223" s="7">
        <v>0.28000000000000003</v>
      </c>
      <c r="K1223" s="7" t="str">
        <f>IF(Table1[[#This Row],[discount_percentage]]&gt;=50%, "YES", "NO")</f>
        <v>NO</v>
      </c>
      <c r="L1223" s="7" t="str">
        <f>IF(Table1[[#This Row],[discount_percentage]]&lt;20%, "&lt;20%", IF(Table1[[#This Row],[discount_percentage]]&lt;=40%, "20%-40%", IF(Table1[[#This Row],[discount_percentage]]&lt;=60%, "41%-60%", IF(Table1[[#This Row],[discount_percentage]]&lt;=80%, "61%-80%", "&gt;80%"))))</f>
        <v>20%-40%</v>
      </c>
      <c r="M1223" s="7" t="str">
        <f>IF(Table1[[#This Row],[discounted_price]]&lt;200, "&lt;200", IF(Table1[[#This Row],[discounted_price]]&lt;=500, "200-500", "&gt;500"))</f>
        <v>&gt;500</v>
      </c>
      <c r="N1223" s="5">
        <v>4.3</v>
      </c>
      <c r="O1223" s="8">
        <v>2810</v>
      </c>
      <c r="P1223" s="9" t="str">
        <f>IF(Table1[[#This Row],[rating_count]]&gt;1000, "More than 1000", "Fewer than 1000")</f>
        <v>More than 1000</v>
      </c>
      <c r="Q1223" s="8">
        <f>IFERROR( VALUE(Table1[[#This Row],[rating]]) * VALUE((Table1[[#This Row],[rating_count]]/1000)), 0)</f>
        <v>12.083</v>
      </c>
      <c r="R1223" s="6">
        <f>IFERROR( VALUE(Table1[[#This Row],[actual_price]]) * VALUE(Table1[[#This Row],[rating_count]]), 0)</f>
        <v>25275950</v>
      </c>
      <c r="S1223" s="5" t="s">
        <v>10572</v>
      </c>
      <c r="T1223" s="5" t="s">
        <v>10573</v>
      </c>
      <c r="U1223" s="5" t="s">
        <v>10574</v>
      </c>
      <c r="V1223" s="5" t="s">
        <v>10575</v>
      </c>
      <c r="W1223" s="5" t="s">
        <v>10576</v>
      </c>
      <c r="X1223" s="5" t="s">
        <v>10577</v>
      </c>
      <c r="Y1223" s="5" t="s">
        <v>10578</v>
      </c>
      <c r="Z1223" s="5" t="s">
        <v>10579</v>
      </c>
    </row>
    <row r="1224" spans="1:26" ht="15.75">
      <c r="A1224" s="5" t="s">
        <v>10580</v>
      </c>
      <c r="B1224" s="5" t="s">
        <v>10581</v>
      </c>
      <c r="C1224" s="5" t="str">
        <f>LEFT(Table1[[#This Row],[product_name]], 27)</f>
        <v>Kitchenwell Multipurpose Po</v>
      </c>
      <c r="D1224" s="5" t="s">
        <v>9243</v>
      </c>
      <c r="E1224" s="5" t="str">
        <f>TRIM(LEFT(Table1[[#This Row],[category]], FIND("|", Table1[[#This Row],[category]]) - 1))</f>
        <v>Home&amp;Kitchen</v>
      </c>
      <c r="F1224" s="5" t="str">
        <f>TRIM(MID(Table1[[#This Row],[category]], FIND("|", Table1[[#This Row],[category]]) + 1, FIND("|", Table1[[#This Row],[category]], FIND("|", Table1[[#This Row],[category]]) + 1) - FIND("|", Table1[[#This Row],[category]]) - 1))</f>
        <v>Kitchen&amp;HomeAppliances</v>
      </c>
      <c r="G122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4" s="5">
        <v>239</v>
      </c>
      <c r="I1224" s="6">
        <v>239</v>
      </c>
      <c r="J1224" s="7">
        <v>0</v>
      </c>
      <c r="K1224" s="7" t="str">
        <f>IF(Table1[[#This Row],[discount_percentage]]&gt;=50%, "YES", "NO")</f>
        <v>NO</v>
      </c>
      <c r="L1224" s="7" t="str">
        <f>IF(Table1[[#This Row],[discount_percentage]]&lt;20%, "&lt;20%", IF(Table1[[#This Row],[discount_percentage]]&lt;=40%, "20%-40%", IF(Table1[[#This Row],[discount_percentage]]&lt;=60%, "41%-60%", IF(Table1[[#This Row],[discount_percentage]]&lt;=80%, "61%-80%", "&gt;80%"))))</f>
        <v>&lt;20%</v>
      </c>
      <c r="M1224" s="7" t="str">
        <f>IF(Table1[[#This Row],[discounted_price]]&lt;200, "&lt;200", IF(Table1[[#This Row],[discounted_price]]&lt;=500, "200-500", "&gt;500"))</f>
        <v>200-500</v>
      </c>
      <c r="N1224" s="5">
        <v>4.3</v>
      </c>
      <c r="O1224" s="8">
        <v>7</v>
      </c>
      <c r="P1224" s="9" t="str">
        <f>IF(Table1[[#This Row],[rating_count]]&gt;1000, "More than 1000", "Fewer than 1000")</f>
        <v>Fewer than 1000</v>
      </c>
      <c r="Q1224" s="8">
        <f>IFERROR( VALUE(Table1[[#This Row],[rating]]) * VALUE((Table1[[#This Row],[rating_count]]/1000)), 0)</f>
        <v>3.0099999999999998E-2</v>
      </c>
      <c r="R1224" s="6">
        <f>IFERROR( VALUE(Table1[[#This Row],[actual_price]]) * VALUE(Table1[[#This Row],[rating_count]]), 0)</f>
        <v>1673</v>
      </c>
      <c r="S1224" s="5" t="s">
        <v>10582</v>
      </c>
      <c r="T1224" s="5" t="s">
        <v>10583</v>
      </c>
      <c r="U1224" s="5" t="s">
        <v>10584</v>
      </c>
      <c r="V1224" s="5" t="s">
        <v>10585</v>
      </c>
      <c r="W1224" s="5" t="s">
        <v>10586</v>
      </c>
      <c r="X1224" s="5" t="s">
        <v>10587</v>
      </c>
      <c r="Y1224" s="5" t="s">
        <v>10588</v>
      </c>
      <c r="Z1224" s="5" t="s">
        <v>10589</v>
      </c>
    </row>
    <row r="1225" spans="1:26" ht="15.75">
      <c r="A1225" s="5" t="s">
        <v>10590</v>
      </c>
      <c r="B1225" s="5" t="s">
        <v>10591</v>
      </c>
      <c r="C1225" s="5" t="str">
        <f>LEFT(Table1[[#This Row],[product_name]], 27)</f>
        <v>FIGMENT Handheld Milk Froth</v>
      </c>
      <c r="D1225" s="5" t="s">
        <v>8688</v>
      </c>
      <c r="E1225" s="5" t="str">
        <f>TRIM(LEFT(Table1[[#This Row],[category]], FIND("|", Table1[[#This Row],[category]]) - 1))</f>
        <v>Home&amp;Kitchen</v>
      </c>
      <c r="F1225" s="5" t="str">
        <f>TRIM(MID(Table1[[#This Row],[category]], FIND("|", Table1[[#This Row],[category]]) + 1, FIND("|", Table1[[#This Row],[category]], FIND("|", Table1[[#This Row],[category]]) + 1) - FIND("|", Table1[[#This Row],[category]]) - 1))</f>
        <v>Kitchen&amp;HomeAppliances</v>
      </c>
      <c r="G122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5" s="5">
        <v>699</v>
      </c>
      <c r="I1225" s="6">
        <v>1599</v>
      </c>
      <c r="J1225" s="7">
        <v>0.56000000000000005</v>
      </c>
      <c r="K1225" s="7" t="str">
        <f>IF(Table1[[#This Row],[discount_percentage]]&gt;=50%, "YES", "NO")</f>
        <v>YES</v>
      </c>
      <c r="L1225" s="7" t="str">
        <f>IF(Table1[[#This Row],[discount_percentage]]&lt;20%, "&lt;20%", IF(Table1[[#This Row],[discount_percentage]]&lt;=40%, "20%-40%", IF(Table1[[#This Row],[discount_percentage]]&lt;=60%, "41%-60%", IF(Table1[[#This Row],[discount_percentage]]&lt;=80%, "61%-80%", "&gt;80%"))))</f>
        <v>41%-60%</v>
      </c>
      <c r="M1225" s="7" t="str">
        <f>IF(Table1[[#This Row],[discounted_price]]&lt;200, "&lt;200", IF(Table1[[#This Row],[discounted_price]]&lt;=500, "200-500", "&gt;500"))</f>
        <v>&gt;500</v>
      </c>
      <c r="N1225" s="5">
        <v>4.7</v>
      </c>
      <c r="O1225" s="8">
        <v>1729</v>
      </c>
      <c r="P1225" s="9" t="str">
        <f>IF(Table1[[#This Row],[rating_count]]&gt;1000, "More than 1000", "Fewer than 1000")</f>
        <v>More than 1000</v>
      </c>
      <c r="Q1225" s="8">
        <f>IFERROR( VALUE(Table1[[#This Row],[rating]]) * VALUE((Table1[[#This Row],[rating_count]]/1000)), 0)</f>
        <v>8.1263000000000005</v>
      </c>
      <c r="R1225" s="6">
        <f>IFERROR( VALUE(Table1[[#This Row],[actual_price]]) * VALUE(Table1[[#This Row],[rating_count]]), 0)</f>
        <v>2764671</v>
      </c>
      <c r="S1225" s="5" t="s">
        <v>10592</v>
      </c>
      <c r="T1225" s="5" t="s">
        <v>10593</v>
      </c>
      <c r="U1225" s="5" t="s">
        <v>10594</v>
      </c>
      <c r="V1225" s="5" t="s">
        <v>10595</v>
      </c>
      <c r="W1225" s="5" t="s">
        <v>10596</v>
      </c>
      <c r="X1225" s="5" t="s">
        <v>10597</v>
      </c>
      <c r="Y1225" s="5" t="s">
        <v>10598</v>
      </c>
      <c r="Z1225" s="5" t="s">
        <v>10599</v>
      </c>
    </row>
    <row r="1226" spans="1:26" ht="15.75">
      <c r="A1226" s="5" t="s">
        <v>10600</v>
      </c>
      <c r="B1226" s="5" t="s">
        <v>10601</v>
      </c>
      <c r="C1226" s="5" t="str">
        <f>LEFT(Table1[[#This Row],[product_name]], 27)</f>
        <v>Balzano High Speed Nutri Bl</v>
      </c>
      <c r="D1226" s="5" t="s">
        <v>10602</v>
      </c>
      <c r="E1226" s="5" t="str">
        <f>TRIM(LEFT(Table1[[#This Row],[category]], FIND("|", Table1[[#This Row],[category]]) - 1))</f>
        <v>Home&amp;Kitchen</v>
      </c>
      <c r="F1226" s="5" t="str">
        <f>TRIM(MID(Table1[[#This Row],[category]], FIND("|", Table1[[#This Row],[category]]) + 1, FIND("|", Table1[[#This Row],[category]], FIND("|", Table1[[#This Row],[category]]) + 1) - FIND("|", Table1[[#This Row],[category]]) - 1))</f>
        <v>Kitchen&amp;HomeAppliances</v>
      </c>
      <c r="G1226" s="5" t="e">
        <f>TRIM(MID(Table1[[#This Row],[category]], FIND("|", Table1[[#This Row],[category]], FIND("|", Table1[[#This Row],[category]]) + 1) + 1, FIND("|", Table1[[#This Row],[category]], FIND("|", Table1[[#This Row],[category]], FIND("|", Table1[[#This Row],[category]]) + 1) + 1) - FIND("|", Table1[[#This Row],[category]], FIND("|", Table1[[#This Row],[category]]) + 1) - 1))</f>
        <v>#VALUE!</v>
      </c>
      <c r="H1226" s="6">
        <v>2599</v>
      </c>
      <c r="I1226" s="6">
        <v>4290</v>
      </c>
      <c r="J1226" s="7">
        <v>0.39</v>
      </c>
      <c r="K1226" s="7" t="str">
        <f>IF(Table1[[#This Row],[discount_percentage]]&gt;=50%, "YES", "NO")</f>
        <v>NO</v>
      </c>
      <c r="L1226" s="7" t="str">
        <f>IF(Table1[[#This Row],[discount_percentage]]&lt;20%, "&lt;20%", IF(Table1[[#This Row],[discount_percentage]]&lt;=40%, "20%-40%", IF(Table1[[#This Row],[discount_percentage]]&lt;=60%, "41%-60%", IF(Table1[[#This Row],[discount_percentage]]&lt;=80%, "61%-80%", "&gt;80%"))))</f>
        <v>20%-40%</v>
      </c>
      <c r="M1226" s="7" t="str">
        <f>IF(Table1[[#This Row],[discounted_price]]&lt;200, "&lt;200", IF(Table1[[#This Row],[discounted_price]]&lt;=500, "200-500", "&gt;500"))</f>
        <v>&gt;500</v>
      </c>
      <c r="N1226" s="5">
        <v>4.4000000000000004</v>
      </c>
      <c r="O1226" s="8">
        <v>2116</v>
      </c>
      <c r="P1226" s="9" t="str">
        <f>IF(Table1[[#This Row],[rating_count]]&gt;1000, "More than 1000", "Fewer than 1000")</f>
        <v>More than 1000</v>
      </c>
      <c r="Q1226" s="8">
        <f>IFERROR( VALUE(Table1[[#This Row],[rating]]) * VALUE((Table1[[#This Row],[rating_count]]/1000)), 0)</f>
        <v>9.3104000000000013</v>
      </c>
      <c r="R1226" s="6">
        <f>IFERROR( VALUE(Table1[[#This Row],[actual_price]]) * VALUE(Table1[[#This Row],[rating_count]]), 0)</f>
        <v>9077640</v>
      </c>
      <c r="S1226" s="5" t="s">
        <v>10603</v>
      </c>
      <c r="T1226" s="5" t="s">
        <v>10604</v>
      </c>
      <c r="U1226" s="5" t="s">
        <v>10605</v>
      </c>
      <c r="V1226" s="5" t="s">
        <v>10606</v>
      </c>
      <c r="W1226" s="5" t="s">
        <v>10607</v>
      </c>
      <c r="X1226" s="5" t="s">
        <v>10608</v>
      </c>
      <c r="Y1226" s="5" t="s">
        <v>10609</v>
      </c>
      <c r="Z1226" s="5" t="s">
        <v>10610</v>
      </c>
    </row>
    <row r="1227" spans="1:26" ht="15.75">
      <c r="A1227" s="5" t="s">
        <v>10611</v>
      </c>
      <c r="B1227" s="5" t="s">
        <v>10612</v>
      </c>
      <c r="C1227" s="5" t="str">
        <f>LEFT(Table1[[#This Row],[product_name]], 27)</f>
        <v>Swiss Military VC03 Wireles</v>
      </c>
      <c r="D1227" s="5" t="s">
        <v>8969</v>
      </c>
      <c r="E1227" s="5" t="str">
        <f>TRIM(LEFT(Table1[[#This Row],[category]], FIND("|", Table1[[#This Row],[category]]) - 1))</f>
        <v>Home&amp;Kitchen</v>
      </c>
      <c r="F1227" s="5" t="str">
        <f>TRIM(MID(Table1[[#This Row],[category]], FIND("|", Table1[[#This Row],[category]]) + 1, FIND("|", Table1[[#This Row],[category]], FIND("|", Table1[[#This Row],[category]]) + 1) - FIND("|", Table1[[#This Row],[category]]) - 1))</f>
        <v>Kitchen&amp;HomeAppliances</v>
      </c>
      <c r="G122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27" s="6">
        <v>1547</v>
      </c>
      <c r="I1227" s="6">
        <v>2890</v>
      </c>
      <c r="J1227" s="7">
        <v>0.46</v>
      </c>
      <c r="K1227" s="7" t="str">
        <f>IF(Table1[[#This Row],[discount_percentage]]&gt;=50%, "YES", "NO")</f>
        <v>NO</v>
      </c>
      <c r="L1227" s="7" t="str">
        <f>IF(Table1[[#This Row],[discount_percentage]]&lt;20%, "&lt;20%", IF(Table1[[#This Row],[discount_percentage]]&lt;=40%, "20%-40%", IF(Table1[[#This Row],[discount_percentage]]&lt;=60%, "41%-60%", IF(Table1[[#This Row],[discount_percentage]]&lt;=80%, "61%-80%", "&gt;80%"))))</f>
        <v>41%-60%</v>
      </c>
      <c r="M1227" s="7" t="str">
        <f>IF(Table1[[#This Row],[discounted_price]]&lt;200, "&lt;200", IF(Table1[[#This Row],[discounted_price]]&lt;=500, "200-500", "&gt;500"))</f>
        <v>&gt;500</v>
      </c>
      <c r="N1227" s="5">
        <v>3.9</v>
      </c>
      <c r="O1227" s="8">
        <v>463</v>
      </c>
      <c r="P1227" s="9" t="str">
        <f>IF(Table1[[#This Row],[rating_count]]&gt;1000, "More than 1000", "Fewer than 1000")</f>
        <v>Fewer than 1000</v>
      </c>
      <c r="Q1227" s="8">
        <f>IFERROR( VALUE(Table1[[#This Row],[rating]]) * VALUE((Table1[[#This Row],[rating_count]]/1000)), 0)</f>
        <v>1.8057000000000001</v>
      </c>
      <c r="R1227" s="6">
        <f>IFERROR( VALUE(Table1[[#This Row],[actual_price]]) * VALUE(Table1[[#This Row],[rating_count]]), 0)</f>
        <v>1338070</v>
      </c>
      <c r="S1227" s="5" t="s">
        <v>10613</v>
      </c>
      <c r="T1227" s="5" t="s">
        <v>10614</v>
      </c>
      <c r="U1227" s="5" t="s">
        <v>10615</v>
      </c>
      <c r="V1227" s="5" t="s">
        <v>10616</v>
      </c>
      <c r="W1227" s="5" t="s">
        <v>10617</v>
      </c>
      <c r="X1227" s="5" t="s">
        <v>10618</v>
      </c>
      <c r="Y1227" s="5" t="s">
        <v>10619</v>
      </c>
      <c r="Z1227" s="5" t="s">
        <v>10620</v>
      </c>
    </row>
    <row r="1228" spans="1:26" ht="15.75">
      <c r="A1228" s="5" t="s">
        <v>10621</v>
      </c>
      <c r="B1228" s="5" t="s">
        <v>10622</v>
      </c>
      <c r="C1228" s="5" t="str">
        <f>LEFT(Table1[[#This Row],[product_name]], 27)</f>
        <v>Zuvexa USB Rechargeable Ele</v>
      </c>
      <c r="D1228" s="5" t="s">
        <v>8688</v>
      </c>
      <c r="E1228" s="5" t="str">
        <f>TRIM(LEFT(Table1[[#This Row],[category]], FIND("|", Table1[[#This Row],[category]]) - 1))</f>
        <v>Home&amp;Kitchen</v>
      </c>
      <c r="F1228" s="5" t="str">
        <f>TRIM(MID(Table1[[#This Row],[category]], FIND("|", Table1[[#This Row],[category]]) + 1, FIND("|", Table1[[#This Row],[category]], FIND("|", Table1[[#This Row],[category]]) + 1) - FIND("|", Table1[[#This Row],[category]]) - 1))</f>
        <v>Kitchen&amp;HomeAppliances</v>
      </c>
      <c r="G122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8" s="5">
        <v>499</v>
      </c>
      <c r="I1228" s="6">
        <v>1299</v>
      </c>
      <c r="J1228" s="7">
        <v>0.62</v>
      </c>
      <c r="K1228" s="7" t="str">
        <f>IF(Table1[[#This Row],[discount_percentage]]&gt;=50%, "YES", "NO")</f>
        <v>YES</v>
      </c>
      <c r="L1228" s="7" t="str">
        <f>IF(Table1[[#This Row],[discount_percentage]]&lt;20%, "&lt;20%", IF(Table1[[#This Row],[discount_percentage]]&lt;=40%, "20%-40%", IF(Table1[[#This Row],[discount_percentage]]&lt;=60%, "41%-60%", IF(Table1[[#This Row],[discount_percentage]]&lt;=80%, "61%-80%", "&gt;80%"))))</f>
        <v>61%-80%</v>
      </c>
      <c r="M1228" s="7" t="str">
        <f>IF(Table1[[#This Row],[discounted_price]]&lt;200, "&lt;200", IF(Table1[[#This Row],[discounted_price]]&lt;=500, "200-500", "&gt;500"))</f>
        <v>200-500</v>
      </c>
      <c r="N1228" s="5">
        <v>4.7</v>
      </c>
      <c r="O1228" s="8">
        <v>54</v>
      </c>
      <c r="P1228" s="9" t="str">
        <f>IF(Table1[[#This Row],[rating_count]]&gt;1000, "More than 1000", "Fewer than 1000")</f>
        <v>Fewer than 1000</v>
      </c>
      <c r="Q1228" s="8">
        <f>IFERROR( VALUE(Table1[[#This Row],[rating]]) * VALUE((Table1[[#This Row],[rating_count]]/1000)), 0)</f>
        <v>0.25380000000000003</v>
      </c>
      <c r="R1228" s="6">
        <f>IFERROR( VALUE(Table1[[#This Row],[actual_price]]) * VALUE(Table1[[#This Row],[rating_count]]), 0)</f>
        <v>70146</v>
      </c>
      <c r="S1228" s="5" t="s">
        <v>10623</v>
      </c>
      <c r="T1228" s="5" t="s">
        <v>10624</v>
      </c>
      <c r="U1228" s="5" t="s">
        <v>10625</v>
      </c>
      <c r="V1228" s="5" t="s">
        <v>10626</v>
      </c>
      <c r="W1228" s="5" t="s">
        <v>10627</v>
      </c>
      <c r="X1228" s="5" t="s">
        <v>10628</v>
      </c>
      <c r="Y1228" s="5" t="s">
        <v>10629</v>
      </c>
      <c r="Z1228" s="5" t="s">
        <v>10630</v>
      </c>
    </row>
    <row r="1229" spans="1:26" ht="15.75">
      <c r="A1229" s="5" t="s">
        <v>10631</v>
      </c>
      <c r="B1229" s="5" t="s">
        <v>10632</v>
      </c>
      <c r="C1229" s="5" t="str">
        <f>LEFT(Table1[[#This Row],[product_name]], 27)</f>
        <v>Usha IH2415 1500-Watt Immer</v>
      </c>
      <c r="D1229" s="5" t="s">
        <v>8844</v>
      </c>
      <c r="E1229" s="5" t="str">
        <f>TRIM(LEFT(Table1[[#This Row],[category]], FIND("|", Table1[[#This Row],[category]]) - 1))</f>
        <v>Home&amp;Kitchen</v>
      </c>
      <c r="F1229" s="5" t="str">
        <f>TRIM(MID(Table1[[#This Row],[category]], FIND("|", Table1[[#This Row],[category]]) + 1, FIND("|", Table1[[#This Row],[category]], FIND("|", Table1[[#This Row],[category]]) + 1) - FIND("|", Table1[[#This Row],[category]]) - 1))</f>
        <v>Heating,Cooling&amp;AirQuality</v>
      </c>
      <c r="G1229"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29" s="5">
        <v>510</v>
      </c>
      <c r="I1229" s="6">
        <v>640</v>
      </c>
      <c r="J1229" s="7">
        <v>0.2</v>
      </c>
      <c r="K1229" s="7" t="str">
        <f>IF(Table1[[#This Row],[discount_percentage]]&gt;=50%, "YES", "NO")</f>
        <v>NO</v>
      </c>
      <c r="L1229" s="7" t="str">
        <f>IF(Table1[[#This Row],[discount_percentage]]&lt;20%, "&lt;20%", IF(Table1[[#This Row],[discount_percentage]]&lt;=40%, "20%-40%", IF(Table1[[#This Row],[discount_percentage]]&lt;=60%, "41%-60%", IF(Table1[[#This Row],[discount_percentage]]&lt;=80%, "61%-80%", "&gt;80%"))))</f>
        <v>20%-40%</v>
      </c>
      <c r="M1229" s="7" t="str">
        <f>IF(Table1[[#This Row],[discounted_price]]&lt;200, "&lt;200", IF(Table1[[#This Row],[discounted_price]]&lt;=500, "200-500", "&gt;500"))</f>
        <v>&gt;500</v>
      </c>
      <c r="N1229" s="5">
        <v>4.0999999999999996</v>
      </c>
      <c r="O1229" s="8">
        <v>7229</v>
      </c>
      <c r="P1229" s="9" t="str">
        <f>IF(Table1[[#This Row],[rating_count]]&gt;1000, "More than 1000", "Fewer than 1000")</f>
        <v>More than 1000</v>
      </c>
      <c r="Q1229" s="8">
        <f>IFERROR( VALUE(Table1[[#This Row],[rating]]) * VALUE((Table1[[#This Row],[rating_count]]/1000)), 0)</f>
        <v>29.6389</v>
      </c>
      <c r="R1229" s="6">
        <f>IFERROR( VALUE(Table1[[#This Row],[actual_price]]) * VALUE(Table1[[#This Row],[rating_count]]), 0)</f>
        <v>4626560</v>
      </c>
      <c r="S1229" s="5" t="s">
        <v>10633</v>
      </c>
      <c r="T1229" s="5" t="s">
        <v>10634</v>
      </c>
      <c r="U1229" s="5" t="s">
        <v>10635</v>
      </c>
      <c r="V1229" s="5" t="s">
        <v>10636</v>
      </c>
      <c r="W1229" s="5" t="s">
        <v>10637</v>
      </c>
      <c r="X1229" s="5" t="s">
        <v>10638</v>
      </c>
      <c r="Y1229" s="5" t="s">
        <v>10639</v>
      </c>
      <c r="Z1229" s="5" t="s">
        <v>10640</v>
      </c>
    </row>
    <row r="1230" spans="1:26" ht="15.75">
      <c r="A1230" s="5" t="s">
        <v>10641</v>
      </c>
      <c r="B1230" s="5" t="s">
        <v>10642</v>
      </c>
      <c r="C1230" s="5" t="str">
        <f>LEFT(Table1[[#This Row],[product_name]], 27)</f>
        <v xml:space="preserve">ACTIVA Instant 3 LTR 3 KVA </v>
      </c>
      <c r="D1230" s="5" t="s">
        <v>8721</v>
      </c>
      <c r="E1230" s="5" t="str">
        <f>TRIM(LEFT(Table1[[#This Row],[category]], FIND("|", Table1[[#This Row],[category]]) - 1))</f>
        <v>Home&amp;Kitchen</v>
      </c>
      <c r="F1230" s="5" t="str">
        <f>TRIM(MID(Table1[[#This Row],[category]], FIND("|", Table1[[#This Row],[category]]) + 1, FIND("|", Table1[[#This Row],[category]], FIND("|", Table1[[#This Row],[category]]) + 1) - FIND("|", Table1[[#This Row],[category]]) - 1))</f>
        <v>Heating,Cooling&amp;AirQuality</v>
      </c>
      <c r="G123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30" s="6">
        <v>1899</v>
      </c>
      <c r="I1230" s="6">
        <v>3790</v>
      </c>
      <c r="J1230" s="7">
        <v>0.5</v>
      </c>
      <c r="K1230" s="7" t="str">
        <f>IF(Table1[[#This Row],[discount_percentage]]&gt;=50%, "YES", "NO")</f>
        <v>YES</v>
      </c>
      <c r="L1230" s="7" t="str">
        <f>IF(Table1[[#This Row],[discount_percentage]]&lt;20%, "&lt;20%", IF(Table1[[#This Row],[discount_percentage]]&lt;=40%, "20%-40%", IF(Table1[[#This Row],[discount_percentage]]&lt;=60%, "41%-60%", IF(Table1[[#This Row],[discount_percentage]]&lt;=80%, "61%-80%", "&gt;80%"))))</f>
        <v>41%-60%</v>
      </c>
      <c r="M1230" s="7" t="str">
        <f>IF(Table1[[#This Row],[discounted_price]]&lt;200, "&lt;200", IF(Table1[[#This Row],[discounted_price]]&lt;=500, "200-500", "&gt;500"))</f>
        <v>&gt;500</v>
      </c>
      <c r="N1230" s="5">
        <v>3.8</v>
      </c>
      <c r="O1230" s="8">
        <v>3842</v>
      </c>
      <c r="P1230" s="9" t="str">
        <f>IF(Table1[[#This Row],[rating_count]]&gt;1000, "More than 1000", "Fewer than 1000")</f>
        <v>More than 1000</v>
      </c>
      <c r="Q1230" s="8">
        <f>IFERROR( VALUE(Table1[[#This Row],[rating]]) * VALUE((Table1[[#This Row],[rating_count]]/1000)), 0)</f>
        <v>14.599599999999999</v>
      </c>
      <c r="R1230" s="6">
        <f>IFERROR( VALUE(Table1[[#This Row],[actual_price]]) * VALUE(Table1[[#This Row],[rating_count]]), 0)</f>
        <v>14561180</v>
      </c>
      <c r="S1230" s="5" t="s">
        <v>10643</v>
      </c>
      <c r="T1230" s="5" t="s">
        <v>10644</v>
      </c>
      <c r="U1230" s="5" t="s">
        <v>10645</v>
      </c>
      <c r="V1230" s="5" t="s">
        <v>10646</v>
      </c>
      <c r="W1230" s="5" t="s">
        <v>10647</v>
      </c>
      <c r="X1230" s="5" t="s">
        <v>10648</v>
      </c>
      <c r="Y1230" s="5" t="s">
        <v>10649</v>
      </c>
      <c r="Z1230" s="5" t="s">
        <v>10650</v>
      </c>
    </row>
    <row r="1231" spans="1:26" ht="15.75">
      <c r="A1231" s="5" t="s">
        <v>10651</v>
      </c>
      <c r="B1231" s="5" t="s">
        <v>10652</v>
      </c>
      <c r="C1231" s="5" t="str">
        <f>LEFT(Table1[[#This Row],[product_name]], 27)</f>
        <v>Havells Instanio 1-Litre 3K</v>
      </c>
      <c r="D1231" s="5" t="s">
        <v>8721</v>
      </c>
      <c r="E1231" s="5" t="str">
        <f>TRIM(LEFT(Table1[[#This Row],[category]], FIND("|", Table1[[#This Row],[category]]) - 1))</f>
        <v>Home&amp;Kitchen</v>
      </c>
      <c r="F1231" s="5" t="str">
        <f>TRIM(MID(Table1[[#This Row],[category]], FIND("|", Table1[[#This Row],[category]]) + 1, FIND("|", Table1[[#This Row],[category]], FIND("|", Table1[[#This Row],[category]]) + 1) - FIND("|", Table1[[#This Row],[category]]) - 1))</f>
        <v>Heating,Cooling&amp;AirQuality</v>
      </c>
      <c r="G1231"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31" s="6">
        <v>2599</v>
      </c>
      <c r="I1231" s="6">
        <v>4560</v>
      </c>
      <c r="J1231" s="7">
        <v>0.43</v>
      </c>
      <c r="K1231" s="7" t="str">
        <f>IF(Table1[[#This Row],[discount_percentage]]&gt;=50%, "YES", "NO")</f>
        <v>NO</v>
      </c>
      <c r="L1231" s="7" t="str">
        <f>IF(Table1[[#This Row],[discount_percentage]]&lt;20%, "&lt;20%", IF(Table1[[#This Row],[discount_percentage]]&lt;=40%, "20%-40%", IF(Table1[[#This Row],[discount_percentage]]&lt;=60%, "41%-60%", IF(Table1[[#This Row],[discount_percentage]]&lt;=80%, "61%-80%", "&gt;80%"))))</f>
        <v>41%-60%</v>
      </c>
      <c r="M1231" s="7" t="str">
        <f>IF(Table1[[#This Row],[discounted_price]]&lt;200, "&lt;200", IF(Table1[[#This Row],[discounted_price]]&lt;=500, "200-500", "&gt;500"))</f>
        <v>&gt;500</v>
      </c>
      <c r="N1231" s="5">
        <v>4.4000000000000004</v>
      </c>
      <c r="O1231" s="8">
        <v>646</v>
      </c>
      <c r="P1231" s="9" t="str">
        <f>IF(Table1[[#This Row],[rating_count]]&gt;1000, "More than 1000", "Fewer than 1000")</f>
        <v>Fewer than 1000</v>
      </c>
      <c r="Q1231" s="8">
        <f>IFERROR( VALUE(Table1[[#This Row],[rating]]) * VALUE((Table1[[#This Row],[rating_count]]/1000)), 0)</f>
        <v>2.8424000000000005</v>
      </c>
      <c r="R1231" s="6">
        <f>IFERROR( VALUE(Table1[[#This Row],[actual_price]]) * VALUE(Table1[[#This Row],[rating_count]]), 0)</f>
        <v>2945760</v>
      </c>
      <c r="S1231" s="5" t="s">
        <v>10653</v>
      </c>
      <c r="T1231" s="5" t="s">
        <v>10654</v>
      </c>
      <c r="U1231" s="5" t="s">
        <v>10655</v>
      </c>
      <c r="V1231" s="5" t="s">
        <v>10656</v>
      </c>
      <c r="W1231" s="5" t="s">
        <v>10657</v>
      </c>
      <c r="X1231" s="5" t="s">
        <v>10658</v>
      </c>
      <c r="Y1231" s="5" t="s">
        <v>8728</v>
      </c>
      <c r="Z1231" s="5" t="s">
        <v>10659</v>
      </c>
    </row>
    <row r="1232" spans="1:26" ht="15.75">
      <c r="A1232" s="5" t="s">
        <v>10660</v>
      </c>
      <c r="B1232" s="5" t="s">
        <v>10661</v>
      </c>
      <c r="C1232" s="5" t="str">
        <f>LEFT(Table1[[#This Row],[product_name]], 27)</f>
        <v>Lifelong 2-in1 Egg Boiler a</v>
      </c>
      <c r="D1232" s="5" t="s">
        <v>9030</v>
      </c>
      <c r="E1232" s="5" t="str">
        <f>TRIM(LEFT(Table1[[#This Row],[category]], FIND("|", Table1[[#This Row],[category]]) - 1))</f>
        <v>Home&amp;Kitchen</v>
      </c>
      <c r="F1232" s="5" t="str">
        <f>TRIM(MID(Table1[[#This Row],[category]], FIND("|", Table1[[#This Row],[category]]) + 1, FIND("|", Table1[[#This Row],[category]], FIND("|", Table1[[#This Row],[category]]) + 1) - FIND("|", Table1[[#This Row],[category]]) - 1))</f>
        <v>Kitchen&amp;HomeAppliances</v>
      </c>
      <c r="G123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32" s="6">
        <v>1199</v>
      </c>
      <c r="I1232" s="6">
        <v>3500</v>
      </c>
      <c r="J1232" s="7">
        <v>0.66</v>
      </c>
      <c r="K1232" s="7" t="str">
        <f>IF(Table1[[#This Row],[discount_percentage]]&gt;=50%, "YES", "NO")</f>
        <v>YES</v>
      </c>
      <c r="L1232" s="7" t="str">
        <f>IF(Table1[[#This Row],[discount_percentage]]&lt;20%, "&lt;20%", IF(Table1[[#This Row],[discount_percentage]]&lt;=40%, "20%-40%", IF(Table1[[#This Row],[discount_percentage]]&lt;=60%, "41%-60%", IF(Table1[[#This Row],[discount_percentage]]&lt;=80%, "61%-80%", "&gt;80%"))))</f>
        <v>61%-80%</v>
      </c>
      <c r="M1232" s="7" t="str">
        <f>IF(Table1[[#This Row],[discounted_price]]&lt;200, "&lt;200", IF(Table1[[#This Row],[discounted_price]]&lt;=500, "200-500", "&gt;500"))</f>
        <v>&gt;500</v>
      </c>
      <c r="N1232" s="5">
        <v>4.3</v>
      </c>
      <c r="O1232" s="8">
        <v>1802</v>
      </c>
      <c r="P1232" s="9" t="str">
        <f>IF(Table1[[#This Row],[rating_count]]&gt;1000, "More than 1000", "Fewer than 1000")</f>
        <v>More than 1000</v>
      </c>
      <c r="Q1232" s="8">
        <f>IFERROR( VALUE(Table1[[#This Row],[rating]]) * VALUE((Table1[[#This Row],[rating_count]]/1000)), 0)</f>
        <v>7.7485999999999997</v>
      </c>
      <c r="R1232" s="6">
        <f>IFERROR( VALUE(Table1[[#This Row],[actual_price]]) * VALUE(Table1[[#This Row],[rating_count]]), 0)</f>
        <v>6307000</v>
      </c>
      <c r="S1232" s="5" t="s">
        <v>10662</v>
      </c>
      <c r="T1232" s="5" t="s">
        <v>10663</v>
      </c>
      <c r="U1232" s="5" t="s">
        <v>10664</v>
      </c>
      <c r="V1232" s="5" t="s">
        <v>10665</v>
      </c>
      <c r="W1232" s="5" t="s">
        <v>10666</v>
      </c>
      <c r="X1232" s="5" t="s">
        <v>10667</v>
      </c>
      <c r="Y1232" s="5" t="s">
        <v>10668</v>
      </c>
      <c r="Z1232" s="5" t="s">
        <v>10669</v>
      </c>
    </row>
    <row r="1233" spans="1:26" ht="15.75">
      <c r="A1233" s="5" t="s">
        <v>10670</v>
      </c>
      <c r="B1233" s="5" t="s">
        <v>10671</v>
      </c>
      <c r="C1233" s="5" t="str">
        <f>LEFT(Table1[[#This Row],[product_name]], 27)</f>
        <v>INDIAS¬Æ‚Ñ¢ Electro-Instant</v>
      </c>
      <c r="D1233" s="5" t="s">
        <v>8721</v>
      </c>
      <c r="E1233" s="5" t="str">
        <f>TRIM(LEFT(Table1[[#This Row],[category]], FIND("|", Table1[[#This Row],[category]]) - 1))</f>
        <v>Home&amp;Kitchen</v>
      </c>
      <c r="F1233" s="5" t="str">
        <f>TRIM(MID(Table1[[#This Row],[category]], FIND("|", Table1[[#This Row],[category]]) + 1, FIND("|", Table1[[#This Row],[category]], FIND("|", Table1[[#This Row],[category]]) + 1) - FIND("|", Table1[[#This Row],[category]]) - 1))</f>
        <v>Heating,Cooling&amp;AirQuality</v>
      </c>
      <c r="G123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33" s="5">
        <v>999</v>
      </c>
      <c r="I1233" s="6">
        <v>2600</v>
      </c>
      <c r="J1233" s="7">
        <v>0.62</v>
      </c>
      <c r="K1233" s="7" t="str">
        <f>IF(Table1[[#This Row],[discount_percentage]]&gt;=50%, "YES", "NO")</f>
        <v>YES</v>
      </c>
      <c r="L1233" s="7" t="str">
        <f>IF(Table1[[#This Row],[discount_percentage]]&lt;20%, "&lt;20%", IF(Table1[[#This Row],[discount_percentage]]&lt;=40%, "20%-40%", IF(Table1[[#This Row],[discount_percentage]]&lt;=60%, "41%-60%", IF(Table1[[#This Row],[discount_percentage]]&lt;=80%, "61%-80%", "&gt;80%"))))</f>
        <v>61%-80%</v>
      </c>
      <c r="M1233" s="7" t="str">
        <f>IF(Table1[[#This Row],[discounted_price]]&lt;200, "&lt;200", IF(Table1[[#This Row],[discounted_price]]&lt;=500, "200-500", "&gt;500"))</f>
        <v>&gt;500</v>
      </c>
      <c r="N1233" s="5">
        <v>3.4</v>
      </c>
      <c r="O1233" s="8">
        <v>252</v>
      </c>
      <c r="P1233" s="9" t="str">
        <f>IF(Table1[[#This Row],[rating_count]]&gt;1000, "More than 1000", "Fewer than 1000")</f>
        <v>Fewer than 1000</v>
      </c>
      <c r="Q1233" s="8">
        <f>IFERROR( VALUE(Table1[[#This Row],[rating]]) * VALUE((Table1[[#This Row],[rating_count]]/1000)), 0)</f>
        <v>0.85680000000000001</v>
      </c>
      <c r="R1233" s="6">
        <f>IFERROR( VALUE(Table1[[#This Row],[actual_price]]) * VALUE(Table1[[#This Row],[rating_count]]), 0)</f>
        <v>655200</v>
      </c>
      <c r="S1233" s="5" t="s">
        <v>10672</v>
      </c>
      <c r="T1233" s="5" t="s">
        <v>10673</v>
      </c>
      <c r="U1233" s="5" t="s">
        <v>10674</v>
      </c>
      <c r="V1233" s="5" t="s">
        <v>10675</v>
      </c>
      <c r="W1233" s="5" t="s">
        <v>10676</v>
      </c>
      <c r="X1233" s="5" t="s">
        <v>10677</v>
      </c>
      <c r="Y1233" s="5" t="s">
        <v>10678</v>
      </c>
      <c r="Z1233" s="5" t="s">
        <v>10679</v>
      </c>
    </row>
    <row r="1234" spans="1:26" ht="15.75">
      <c r="A1234" s="5" t="s">
        <v>10680</v>
      </c>
      <c r="B1234" s="5" t="s">
        <v>10681</v>
      </c>
      <c r="C1234" s="5" t="str">
        <f>LEFT(Table1[[#This Row],[product_name]], 27)</f>
        <v>AmazonBasics Induction Cook</v>
      </c>
      <c r="D1234" s="5" t="s">
        <v>8647</v>
      </c>
      <c r="E1234" s="5" t="str">
        <f>TRIM(LEFT(Table1[[#This Row],[category]], FIND("|", Table1[[#This Row],[category]]) - 1))</f>
        <v>Home&amp;Kitchen</v>
      </c>
      <c r="F1234" s="5" t="str">
        <f>TRIM(MID(Table1[[#This Row],[category]], FIND("|", Table1[[#This Row],[category]]) + 1, FIND("|", Table1[[#This Row],[category]], FIND("|", Table1[[#This Row],[category]]) + 1) - FIND("|", Table1[[#This Row],[category]]) - 1))</f>
        <v>Kitchen&amp;HomeAppliances</v>
      </c>
      <c r="G123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34" s="6">
        <v>1999</v>
      </c>
      <c r="I1234" s="6">
        <v>3300</v>
      </c>
      <c r="J1234" s="7">
        <v>0.39</v>
      </c>
      <c r="K1234" s="7" t="str">
        <f>IF(Table1[[#This Row],[discount_percentage]]&gt;=50%, "YES", "NO")</f>
        <v>NO</v>
      </c>
      <c r="L1234" s="7" t="str">
        <f>IF(Table1[[#This Row],[discount_percentage]]&lt;20%, "&lt;20%", IF(Table1[[#This Row],[discount_percentage]]&lt;=40%, "20%-40%", IF(Table1[[#This Row],[discount_percentage]]&lt;=60%, "41%-60%", IF(Table1[[#This Row],[discount_percentage]]&lt;=80%, "61%-80%", "&gt;80%"))))</f>
        <v>20%-40%</v>
      </c>
      <c r="M1234" s="7" t="str">
        <f>IF(Table1[[#This Row],[discounted_price]]&lt;200, "&lt;200", IF(Table1[[#This Row],[discounted_price]]&lt;=500, "200-500", "&gt;500"))</f>
        <v>&gt;500</v>
      </c>
      <c r="N1234" s="5">
        <v>4.2</v>
      </c>
      <c r="O1234" s="8">
        <v>780</v>
      </c>
      <c r="P1234" s="9" t="str">
        <f>IF(Table1[[#This Row],[rating_count]]&gt;1000, "More than 1000", "Fewer than 1000")</f>
        <v>Fewer than 1000</v>
      </c>
      <c r="Q1234" s="8">
        <f>IFERROR( VALUE(Table1[[#This Row],[rating]]) * VALUE((Table1[[#This Row],[rating_count]]/1000)), 0)</f>
        <v>3.2760000000000002</v>
      </c>
      <c r="R1234" s="6">
        <f>IFERROR( VALUE(Table1[[#This Row],[actual_price]]) * VALUE(Table1[[#This Row],[rating_count]]), 0)</f>
        <v>2574000</v>
      </c>
      <c r="S1234" s="5" t="s">
        <v>10682</v>
      </c>
      <c r="T1234" s="5" t="s">
        <v>10683</v>
      </c>
      <c r="U1234" s="5" t="s">
        <v>10684</v>
      </c>
      <c r="V1234" s="5" t="s">
        <v>10685</v>
      </c>
      <c r="W1234" s="5" t="s">
        <v>10686</v>
      </c>
      <c r="X1234" s="5" t="s">
        <v>10687</v>
      </c>
      <c r="Y1234" s="5" t="s">
        <v>10688</v>
      </c>
      <c r="Z1234" s="5" t="s">
        <v>10689</v>
      </c>
    </row>
    <row r="1235" spans="1:26" ht="15.75">
      <c r="A1235" s="5" t="s">
        <v>10690</v>
      </c>
      <c r="B1235" s="5" t="s">
        <v>10691</v>
      </c>
      <c r="C1235" s="5" t="str">
        <f>LEFT(Table1[[#This Row],[product_name]], 27)</f>
        <v>Sui Generis Electric Handhe</v>
      </c>
      <c r="D1235" s="5" t="s">
        <v>8688</v>
      </c>
      <c r="E1235" s="5" t="str">
        <f>TRIM(LEFT(Table1[[#This Row],[category]], FIND("|", Table1[[#This Row],[category]]) - 1))</f>
        <v>Home&amp;Kitchen</v>
      </c>
      <c r="F1235" s="5" t="str">
        <f>TRIM(MID(Table1[[#This Row],[category]], FIND("|", Table1[[#This Row],[category]]) + 1, FIND("|", Table1[[#This Row],[category]], FIND("|", Table1[[#This Row],[category]]) + 1) - FIND("|", Table1[[#This Row],[category]]) - 1))</f>
        <v>Kitchen&amp;HomeAppliances</v>
      </c>
      <c r="G123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35" s="5">
        <v>210</v>
      </c>
      <c r="I1235" s="6">
        <v>699</v>
      </c>
      <c r="J1235" s="7">
        <v>0.7</v>
      </c>
      <c r="K1235" s="7" t="str">
        <f>IF(Table1[[#This Row],[discount_percentage]]&gt;=50%, "YES", "NO")</f>
        <v>YES</v>
      </c>
      <c r="L1235" s="7" t="str">
        <f>IF(Table1[[#This Row],[discount_percentage]]&lt;20%, "&lt;20%", IF(Table1[[#This Row],[discount_percentage]]&lt;=40%, "20%-40%", IF(Table1[[#This Row],[discount_percentage]]&lt;=60%, "41%-60%", IF(Table1[[#This Row],[discount_percentage]]&lt;=80%, "61%-80%", "&gt;80%"))))</f>
        <v>61%-80%</v>
      </c>
      <c r="M1235" s="7" t="str">
        <f>IF(Table1[[#This Row],[discounted_price]]&lt;200, "&lt;200", IF(Table1[[#This Row],[discounted_price]]&lt;=500, "200-500", "&gt;500"))</f>
        <v>200-500</v>
      </c>
      <c r="N1235" s="5">
        <v>3.7</v>
      </c>
      <c r="O1235" s="8">
        <v>74</v>
      </c>
      <c r="P1235" s="9" t="str">
        <f>IF(Table1[[#This Row],[rating_count]]&gt;1000, "More than 1000", "Fewer than 1000")</f>
        <v>Fewer than 1000</v>
      </c>
      <c r="Q1235" s="8">
        <f>IFERROR( VALUE(Table1[[#This Row],[rating]]) * VALUE((Table1[[#This Row],[rating_count]]/1000)), 0)</f>
        <v>0.27379999999999999</v>
      </c>
      <c r="R1235" s="6">
        <f>IFERROR( VALUE(Table1[[#This Row],[actual_price]]) * VALUE(Table1[[#This Row],[rating_count]]), 0)</f>
        <v>51726</v>
      </c>
      <c r="S1235" s="5" t="s">
        <v>10692</v>
      </c>
      <c r="T1235" s="5" t="s">
        <v>10693</v>
      </c>
      <c r="U1235" s="5" t="s">
        <v>10694</v>
      </c>
      <c r="V1235" s="5" t="s">
        <v>10695</v>
      </c>
      <c r="W1235" s="5" t="s">
        <v>10696</v>
      </c>
      <c r="X1235" s="5" t="s">
        <v>10697</v>
      </c>
      <c r="Y1235" s="5" t="s">
        <v>10698</v>
      </c>
      <c r="Z1235" s="5" t="s">
        <v>10699</v>
      </c>
    </row>
    <row r="1236" spans="1:26" ht="15.75">
      <c r="A1236" s="5" t="s">
        <v>10700</v>
      </c>
      <c r="B1236" s="5" t="s">
        <v>10701</v>
      </c>
      <c r="C1236" s="5" t="str">
        <f>LEFT(Table1[[#This Row],[product_name]], 27)</f>
        <v>Philips Air Purifier Ac2887</v>
      </c>
      <c r="D1236" s="5" t="s">
        <v>10083</v>
      </c>
      <c r="E1236" s="5" t="str">
        <f>TRIM(LEFT(Table1[[#This Row],[category]], FIND("|", Table1[[#This Row],[category]]) - 1))</f>
        <v>Home&amp;Kitchen</v>
      </c>
      <c r="F1236" s="5" t="str">
        <f>TRIM(MID(Table1[[#This Row],[category]], FIND("|", Table1[[#This Row],[category]]) + 1, FIND("|", Table1[[#This Row],[category]], FIND("|", Table1[[#This Row],[category]]) + 1) - FIND("|", Table1[[#This Row],[category]]) - 1))</f>
        <v>Heating,Cooling&amp;AirQuality</v>
      </c>
      <c r="G1236" s="5" t="str">
        <f>TRIM(MID(Table1[[#This Row],[category]], FIND("|", Table1[[#This Row],[category]], FIND("|", Table1[[#This Row],[category]]) + 1) + 1, FIND("|", Table1[[#This Row],[category]], FIND("|", Table1[[#This Row],[category]], FIND("|", Table1[[#This Row],[category]]) + 1) + 1) - FIND("|", Table1[[#This Row],[category]], FIND("|", Table1[[#This Row],[category]]) + 1) - 1))</f>
        <v>AirPurifiers</v>
      </c>
      <c r="H1236" s="6">
        <v>14499</v>
      </c>
      <c r="I1236" s="6">
        <v>23559</v>
      </c>
      <c r="J1236" s="7">
        <v>0.38</v>
      </c>
      <c r="K1236" s="7" t="str">
        <f>IF(Table1[[#This Row],[discount_percentage]]&gt;=50%, "YES", "NO")</f>
        <v>NO</v>
      </c>
      <c r="L1236" s="7" t="str">
        <f>IF(Table1[[#This Row],[discount_percentage]]&lt;20%, "&lt;20%", IF(Table1[[#This Row],[discount_percentage]]&lt;=40%, "20%-40%", IF(Table1[[#This Row],[discount_percentage]]&lt;=60%, "41%-60%", IF(Table1[[#This Row],[discount_percentage]]&lt;=80%, "61%-80%", "&gt;80%"))))</f>
        <v>20%-40%</v>
      </c>
      <c r="M1236" s="7" t="str">
        <f>IF(Table1[[#This Row],[discounted_price]]&lt;200, "&lt;200", IF(Table1[[#This Row],[discounted_price]]&lt;=500, "200-500", "&gt;500"))</f>
        <v>&gt;500</v>
      </c>
      <c r="N1236" s="5">
        <v>4.3</v>
      </c>
      <c r="O1236" s="8">
        <v>2026</v>
      </c>
      <c r="P1236" s="9" t="str">
        <f>IF(Table1[[#This Row],[rating_count]]&gt;1000, "More than 1000", "Fewer than 1000")</f>
        <v>More than 1000</v>
      </c>
      <c r="Q1236" s="8">
        <f>IFERROR( VALUE(Table1[[#This Row],[rating]]) * VALUE((Table1[[#This Row],[rating_count]]/1000)), 0)</f>
        <v>8.7117999999999984</v>
      </c>
      <c r="R1236" s="6">
        <f>IFERROR( VALUE(Table1[[#This Row],[actual_price]]) * VALUE(Table1[[#This Row],[rating_count]]), 0)</f>
        <v>47730534</v>
      </c>
      <c r="S1236" s="5" t="s">
        <v>10702</v>
      </c>
      <c r="T1236" s="5" t="s">
        <v>10703</v>
      </c>
      <c r="U1236" s="5" t="s">
        <v>10704</v>
      </c>
      <c r="V1236" s="5" t="s">
        <v>10705</v>
      </c>
      <c r="W1236" s="5" t="s">
        <v>10706</v>
      </c>
      <c r="X1236" s="5" t="s">
        <v>10707</v>
      </c>
      <c r="Y1236" s="5" t="s">
        <v>10708</v>
      </c>
      <c r="Z1236" s="5" t="s">
        <v>10709</v>
      </c>
    </row>
    <row r="1237" spans="1:26" ht="15.75">
      <c r="A1237" s="5" t="s">
        <v>10710</v>
      </c>
      <c r="B1237" s="5" t="s">
        <v>10711</v>
      </c>
      <c r="C1237" s="5" t="str">
        <f>LEFT(Table1[[#This Row],[product_name]], 27)</f>
        <v>Esquire Laundry Basket Brow</v>
      </c>
      <c r="D1237" s="5" t="s">
        <v>8886</v>
      </c>
      <c r="E1237" s="5" t="str">
        <f>TRIM(LEFT(Table1[[#This Row],[category]], FIND("|", Table1[[#This Row],[category]]) - 1))</f>
        <v>Home&amp;Kitchen</v>
      </c>
      <c r="F1237" s="5" t="str">
        <f>TRIM(MID(Table1[[#This Row],[category]], FIND("|", Table1[[#This Row],[category]]) + 1, FIND("|", Table1[[#This Row],[category]], FIND("|", Table1[[#This Row],[category]]) + 1) - FIND("|", Table1[[#This Row],[category]]) - 1))</f>
        <v>HomeStorage&amp;Organization</v>
      </c>
      <c r="G1237"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37" s="5">
        <v>950</v>
      </c>
      <c r="I1237" s="6">
        <v>1599</v>
      </c>
      <c r="J1237" s="7">
        <v>0.41</v>
      </c>
      <c r="K1237" s="7" t="str">
        <f>IF(Table1[[#This Row],[discount_percentage]]&gt;=50%, "YES", "NO")</f>
        <v>NO</v>
      </c>
      <c r="L1237" s="7" t="str">
        <f>IF(Table1[[#This Row],[discount_percentage]]&lt;20%, "&lt;20%", IF(Table1[[#This Row],[discount_percentage]]&lt;=40%, "20%-40%", IF(Table1[[#This Row],[discount_percentage]]&lt;=60%, "41%-60%", IF(Table1[[#This Row],[discount_percentage]]&lt;=80%, "61%-80%", "&gt;80%"))))</f>
        <v>41%-60%</v>
      </c>
      <c r="M1237" s="7" t="str">
        <f>IF(Table1[[#This Row],[discounted_price]]&lt;200, "&lt;200", IF(Table1[[#This Row],[discounted_price]]&lt;=500, "200-500", "&gt;500"))</f>
        <v>&gt;500</v>
      </c>
      <c r="N1237" s="5">
        <v>4.3</v>
      </c>
      <c r="O1237" s="8">
        <v>5911</v>
      </c>
      <c r="P1237" s="9" t="str">
        <f>IF(Table1[[#This Row],[rating_count]]&gt;1000, "More than 1000", "Fewer than 1000")</f>
        <v>More than 1000</v>
      </c>
      <c r="Q1237" s="8">
        <f>IFERROR( VALUE(Table1[[#This Row],[rating]]) * VALUE((Table1[[#This Row],[rating_count]]/1000)), 0)</f>
        <v>25.417299999999997</v>
      </c>
      <c r="R1237" s="6">
        <f>IFERROR( VALUE(Table1[[#This Row],[actual_price]]) * VALUE(Table1[[#This Row],[rating_count]]), 0)</f>
        <v>9451689</v>
      </c>
      <c r="S1237" s="5" t="s">
        <v>10712</v>
      </c>
      <c r="T1237" s="5" t="s">
        <v>10713</v>
      </c>
      <c r="U1237" s="5" t="s">
        <v>10714</v>
      </c>
      <c r="V1237" s="5" t="s">
        <v>10715</v>
      </c>
      <c r="W1237" s="5" t="s">
        <v>10716</v>
      </c>
      <c r="X1237" s="5" t="s">
        <v>10717</v>
      </c>
      <c r="Y1237" s="5" t="s">
        <v>10718</v>
      </c>
      <c r="Z1237" s="5" t="s">
        <v>10719</v>
      </c>
    </row>
    <row r="1238" spans="1:26" ht="15.75">
      <c r="A1238" s="5" t="s">
        <v>10720</v>
      </c>
      <c r="B1238" s="5" t="s">
        <v>10721</v>
      </c>
      <c r="C1238" s="5" t="str">
        <f>LEFT(Table1[[#This Row],[product_name]], 27)</f>
        <v>PHILIPS Air Fryer HD9200/90</v>
      </c>
      <c r="D1238" s="5" t="s">
        <v>8875</v>
      </c>
      <c r="E1238" s="5" t="str">
        <f>TRIM(LEFT(Table1[[#This Row],[category]], FIND("|", Table1[[#This Row],[category]]) - 1))</f>
        <v>Home&amp;Kitchen</v>
      </c>
      <c r="F1238" s="5" t="str">
        <f>TRIM(MID(Table1[[#This Row],[category]], FIND("|", Table1[[#This Row],[category]]) + 1, FIND("|", Table1[[#This Row],[category]], FIND("|", Table1[[#This Row],[category]]) + 1) - FIND("|", Table1[[#This Row],[category]]) - 1))</f>
        <v>Kitchen&amp;HomeAppliances</v>
      </c>
      <c r="G123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38" s="6">
        <v>7199</v>
      </c>
      <c r="I1238" s="6">
        <v>9995</v>
      </c>
      <c r="J1238" s="7">
        <v>0.28000000000000003</v>
      </c>
      <c r="K1238" s="7" t="str">
        <f>IF(Table1[[#This Row],[discount_percentage]]&gt;=50%, "YES", "NO")</f>
        <v>NO</v>
      </c>
      <c r="L1238" s="7" t="str">
        <f>IF(Table1[[#This Row],[discount_percentage]]&lt;20%, "&lt;20%", IF(Table1[[#This Row],[discount_percentage]]&lt;=40%, "20%-40%", IF(Table1[[#This Row],[discount_percentage]]&lt;=60%, "41%-60%", IF(Table1[[#This Row],[discount_percentage]]&lt;=80%, "61%-80%", "&gt;80%"))))</f>
        <v>20%-40%</v>
      </c>
      <c r="M1238" s="7" t="str">
        <f>IF(Table1[[#This Row],[discounted_price]]&lt;200, "&lt;200", IF(Table1[[#This Row],[discounted_price]]&lt;=500, "200-500", "&gt;500"))</f>
        <v>&gt;500</v>
      </c>
      <c r="N1238" s="5">
        <v>4.4000000000000004</v>
      </c>
      <c r="O1238" s="8">
        <v>1964</v>
      </c>
      <c r="P1238" s="9" t="str">
        <f>IF(Table1[[#This Row],[rating_count]]&gt;1000, "More than 1000", "Fewer than 1000")</f>
        <v>More than 1000</v>
      </c>
      <c r="Q1238" s="8">
        <f>IFERROR( VALUE(Table1[[#This Row],[rating]]) * VALUE((Table1[[#This Row],[rating_count]]/1000)), 0)</f>
        <v>8.6416000000000004</v>
      </c>
      <c r="R1238" s="6">
        <f>IFERROR( VALUE(Table1[[#This Row],[actual_price]]) * VALUE(Table1[[#This Row],[rating_count]]), 0)</f>
        <v>19630180</v>
      </c>
      <c r="S1238" s="5" t="s">
        <v>10722</v>
      </c>
      <c r="T1238" s="5" t="s">
        <v>10723</v>
      </c>
      <c r="U1238" s="5" t="s">
        <v>10724</v>
      </c>
      <c r="V1238" s="5" t="s">
        <v>10725</v>
      </c>
      <c r="W1238" s="5" t="s">
        <v>10726</v>
      </c>
      <c r="X1238" s="5" t="s">
        <v>10727</v>
      </c>
      <c r="Y1238" s="5" t="s">
        <v>10728</v>
      </c>
      <c r="Z1238" s="5" t="s">
        <v>10729</v>
      </c>
    </row>
    <row r="1239" spans="1:26" ht="15.75">
      <c r="A1239" s="5" t="s">
        <v>10730</v>
      </c>
      <c r="B1239" s="5" t="s">
        <v>10731</v>
      </c>
      <c r="C1239" s="5" t="str">
        <f>LEFT(Table1[[#This Row],[product_name]], 27)</f>
        <v xml:space="preserve">Havells Bero Quartz Heater </v>
      </c>
      <c r="D1239" s="5" t="s">
        <v>8552</v>
      </c>
      <c r="E1239" s="5" t="str">
        <f>TRIM(LEFT(Table1[[#This Row],[category]], FIND("|", Table1[[#This Row],[category]]) - 1))</f>
        <v>Home&amp;Kitchen</v>
      </c>
      <c r="F1239" s="5" t="str">
        <f>TRIM(MID(Table1[[#This Row],[category]], FIND("|", Table1[[#This Row],[category]]) + 1, FIND("|", Table1[[#This Row],[category]], FIND("|", Table1[[#This Row],[category]]) + 1) - FIND("|", Table1[[#This Row],[category]]) - 1))</f>
        <v>Heating,Cooling&amp;AirQuality</v>
      </c>
      <c r="G1239" s="5" t="str">
        <f>TRIM(MID(Table1[[#This Row],[category]], FIND("|", Table1[[#This Row],[category]], FIND("|", Table1[[#This Row],[category]]) + 1) + 1, FIND("|", Table1[[#This Row],[category]], FIND("|", Table1[[#This Row],[category]], FIND("|", Table1[[#This Row],[category]]) + 1) + 1) - FIND("|", Table1[[#This Row],[category]], FIND("|", Table1[[#This Row],[category]]) + 1) - 1))</f>
        <v>RoomHeaters</v>
      </c>
      <c r="H1239" s="6">
        <v>2439</v>
      </c>
      <c r="I1239" s="6">
        <v>2545</v>
      </c>
      <c r="J1239" s="7">
        <v>0.04</v>
      </c>
      <c r="K1239" s="7" t="str">
        <f>IF(Table1[[#This Row],[discount_percentage]]&gt;=50%, "YES", "NO")</f>
        <v>NO</v>
      </c>
      <c r="L1239" s="7" t="str">
        <f>IF(Table1[[#This Row],[discount_percentage]]&lt;20%, "&lt;20%", IF(Table1[[#This Row],[discount_percentage]]&lt;=40%, "20%-40%", IF(Table1[[#This Row],[discount_percentage]]&lt;=60%, "41%-60%", IF(Table1[[#This Row],[discount_percentage]]&lt;=80%, "61%-80%", "&gt;80%"))))</f>
        <v>&lt;20%</v>
      </c>
      <c r="M1239" s="7" t="str">
        <f>IF(Table1[[#This Row],[discounted_price]]&lt;200, "&lt;200", IF(Table1[[#This Row],[discounted_price]]&lt;=500, "200-500", "&gt;500"))</f>
        <v>&gt;500</v>
      </c>
      <c r="N1239" s="5">
        <v>4.0999999999999996</v>
      </c>
      <c r="O1239" s="8">
        <v>25</v>
      </c>
      <c r="P1239" s="9" t="str">
        <f>IF(Table1[[#This Row],[rating_count]]&gt;1000, "More than 1000", "Fewer than 1000")</f>
        <v>Fewer than 1000</v>
      </c>
      <c r="Q1239" s="8">
        <f>IFERROR( VALUE(Table1[[#This Row],[rating]]) * VALUE((Table1[[#This Row],[rating_count]]/1000)), 0)</f>
        <v>0.10249999999999999</v>
      </c>
      <c r="R1239" s="6">
        <f>IFERROR( VALUE(Table1[[#This Row],[actual_price]]) * VALUE(Table1[[#This Row],[rating_count]]), 0)</f>
        <v>63625</v>
      </c>
      <c r="S1239" s="5" t="s">
        <v>10732</v>
      </c>
      <c r="T1239" s="5" t="s">
        <v>10733</v>
      </c>
      <c r="U1239" s="5" t="s">
        <v>10734</v>
      </c>
      <c r="V1239" s="5" t="s">
        <v>10735</v>
      </c>
      <c r="W1239" s="5" t="s">
        <v>10736</v>
      </c>
      <c r="X1239" s="5" t="s">
        <v>10737</v>
      </c>
      <c r="Y1239" s="5" t="s">
        <v>10738</v>
      </c>
      <c r="Z1239" s="5" t="s">
        <v>10739</v>
      </c>
    </row>
    <row r="1240" spans="1:26" ht="15.75">
      <c r="A1240" s="5" t="s">
        <v>10740</v>
      </c>
      <c r="B1240" s="5" t="s">
        <v>10741</v>
      </c>
      <c r="C1240" s="5" t="str">
        <f>LEFT(Table1[[#This Row],[product_name]], 27)</f>
        <v>Philips EasyTouch Plus Stan</v>
      </c>
      <c r="D1240" s="5" t="s">
        <v>8897</v>
      </c>
      <c r="E1240" s="5" t="str">
        <f>TRIM(LEFT(Table1[[#This Row],[category]], FIND("|", Table1[[#This Row],[category]]) - 1))</f>
        <v>Home&amp;Kitchen</v>
      </c>
      <c r="F1240" s="5" t="str">
        <f>TRIM(MID(Table1[[#This Row],[category]], FIND("|", Table1[[#This Row],[category]]) + 1, FIND("|", Table1[[#This Row],[category]], FIND("|", Table1[[#This Row],[category]]) + 1) - FIND("|", Table1[[#This Row],[category]]) - 1))</f>
        <v>Kitchen&amp;HomeAppliances</v>
      </c>
      <c r="G124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40" s="6">
        <v>7799</v>
      </c>
      <c r="I1240" s="6">
        <v>8995</v>
      </c>
      <c r="J1240" s="7">
        <v>0.13</v>
      </c>
      <c r="K1240" s="7" t="str">
        <f>IF(Table1[[#This Row],[discount_percentage]]&gt;=50%, "YES", "NO")</f>
        <v>NO</v>
      </c>
      <c r="L1240" s="7" t="str">
        <f>IF(Table1[[#This Row],[discount_percentage]]&lt;20%, "&lt;20%", IF(Table1[[#This Row],[discount_percentage]]&lt;=40%, "20%-40%", IF(Table1[[#This Row],[discount_percentage]]&lt;=60%, "41%-60%", IF(Table1[[#This Row],[discount_percentage]]&lt;=80%, "61%-80%", "&gt;80%"))))</f>
        <v>&lt;20%</v>
      </c>
      <c r="M1240" s="7" t="str">
        <f>IF(Table1[[#This Row],[discounted_price]]&lt;200, "&lt;200", IF(Table1[[#This Row],[discounted_price]]&lt;=500, "200-500", "&gt;500"))</f>
        <v>&gt;500</v>
      </c>
      <c r="N1240" s="5">
        <v>4</v>
      </c>
      <c r="O1240" s="8">
        <v>3160</v>
      </c>
      <c r="P1240" s="9" t="str">
        <f>IF(Table1[[#This Row],[rating_count]]&gt;1000, "More than 1000", "Fewer than 1000")</f>
        <v>More than 1000</v>
      </c>
      <c r="Q1240" s="8">
        <f>IFERROR( VALUE(Table1[[#This Row],[rating]]) * VALUE((Table1[[#This Row],[rating_count]]/1000)), 0)</f>
        <v>12.64</v>
      </c>
      <c r="R1240" s="6">
        <f>IFERROR( VALUE(Table1[[#This Row],[actual_price]]) * VALUE(Table1[[#This Row],[rating_count]]), 0)</f>
        <v>28424200</v>
      </c>
      <c r="S1240" s="5" t="s">
        <v>10742</v>
      </c>
      <c r="T1240" s="5" t="s">
        <v>10743</v>
      </c>
      <c r="U1240" s="5" t="s">
        <v>10744</v>
      </c>
      <c r="V1240" s="5" t="s">
        <v>10745</v>
      </c>
      <c r="W1240" s="5" t="s">
        <v>10746</v>
      </c>
      <c r="X1240" s="5" t="s">
        <v>10747</v>
      </c>
      <c r="Y1240" s="5" t="s">
        <v>10748</v>
      </c>
      <c r="Z1240" s="5" t="s">
        <v>10749</v>
      </c>
    </row>
    <row r="1241" spans="1:26" ht="15.75">
      <c r="A1241" s="5" t="s">
        <v>10750</v>
      </c>
      <c r="B1241" s="5" t="s">
        <v>10751</v>
      </c>
      <c r="C1241" s="5" t="str">
        <f>LEFT(Table1[[#This Row],[product_name]], 27)</f>
        <v>Brayden Chopro, Electric Ve</v>
      </c>
      <c r="D1241" s="5" t="s">
        <v>9192</v>
      </c>
      <c r="E1241" s="5" t="str">
        <f>TRIM(LEFT(Table1[[#This Row],[category]], FIND("|", Table1[[#This Row],[category]]) - 1))</f>
        <v>Home&amp;Kitchen</v>
      </c>
      <c r="F1241" s="5" t="str">
        <f>TRIM(MID(Table1[[#This Row],[category]], FIND("|", Table1[[#This Row],[category]]) + 1, FIND("|", Table1[[#This Row],[category]], FIND("|", Table1[[#This Row],[category]]) + 1) - FIND("|", Table1[[#This Row],[category]]) - 1))</f>
        <v>Kitchen&amp;HomeAppliances</v>
      </c>
      <c r="G124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41" s="6">
        <v>1599</v>
      </c>
      <c r="I1241" s="6">
        <v>1999</v>
      </c>
      <c r="J1241" s="7">
        <v>0.2</v>
      </c>
      <c r="K1241" s="7" t="str">
        <f>IF(Table1[[#This Row],[discount_percentage]]&gt;=50%, "YES", "NO")</f>
        <v>NO</v>
      </c>
      <c r="L1241" s="7" t="str">
        <f>IF(Table1[[#This Row],[discount_percentage]]&lt;20%, "&lt;20%", IF(Table1[[#This Row],[discount_percentage]]&lt;=40%, "20%-40%", IF(Table1[[#This Row],[discount_percentage]]&lt;=60%, "41%-60%", IF(Table1[[#This Row],[discount_percentage]]&lt;=80%, "61%-80%", "&gt;80%"))))</f>
        <v>20%-40%</v>
      </c>
      <c r="M1241" s="7" t="str">
        <f>IF(Table1[[#This Row],[discounted_price]]&lt;200, "&lt;200", IF(Table1[[#This Row],[discounted_price]]&lt;=500, "200-500", "&gt;500"))</f>
        <v>&gt;500</v>
      </c>
      <c r="N1241" s="5">
        <v>4.4000000000000004</v>
      </c>
      <c r="O1241" s="8">
        <v>1558</v>
      </c>
      <c r="P1241" s="9" t="str">
        <f>IF(Table1[[#This Row],[rating_count]]&gt;1000, "More than 1000", "Fewer than 1000")</f>
        <v>More than 1000</v>
      </c>
      <c r="Q1241" s="8">
        <f>IFERROR( VALUE(Table1[[#This Row],[rating]]) * VALUE((Table1[[#This Row],[rating_count]]/1000)), 0)</f>
        <v>6.8552000000000008</v>
      </c>
      <c r="R1241" s="6">
        <f>IFERROR( VALUE(Table1[[#This Row],[actual_price]]) * VALUE(Table1[[#This Row],[rating_count]]), 0)</f>
        <v>3114442</v>
      </c>
      <c r="S1241" s="5" t="s">
        <v>10752</v>
      </c>
      <c r="T1241" s="5" t="s">
        <v>10753</v>
      </c>
      <c r="U1241" s="5" t="s">
        <v>10754</v>
      </c>
      <c r="V1241" s="5" t="s">
        <v>10755</v>
      </c>
      <c r="W1241" s="5" t="s">
        <v>10756</v>
      </c>
      <c r="X1241" s="5" t="s">
        <v>10757</v>
      </c>
      <c r="Y1241" s="5" t="s">
        <v>10758</v>
      </c>
      <c r="Z1241" s="5" t="s">
        <v>10759</v>
      </c>
    </row>
    <row r="1242" spans="1:26" ht="15.75">
      <c r="A1242" s="5" t="s">
        <v>10760</v>
      </c>
      <c r="B1242" s="5" t="s">
        <v>10761</v>
      </c>
      <c r="C1242" s="5" t="str">
        <f>LEFT(Table1[[#This Row],[product_name]], 27)</f>
        <v>Wonderchef Nutri-blend Mixe</v>
      </c>
      <c r="D1242" s="5" t="s">
        <v>8710</v>
      </c>
      <c r="E1242" s="5" t="str">
        <f>TRIM(LEFT(Table1[[#This Row],[category]], FIND("|", Table1[[#This Row],[category]]) - 1))</f>
        <v>Home&amp;Kitchen</v>
      </c>
      <c r="F1242" s="5" t="str">
        <f>TRIM(MID(Table1[[#This Row],[category]], FIND("|", Table1[[#This Row],[category]]) + 1, FIND("|", Table1[[#This Row],[category]], FIND("|", Table1[[#This Row],[category]]) + 1) - FIND("|", Table1[[#This Row],[category]]) - 1))</f>
        <v>Kitchen&amp;HomeAppliances</v>
      </c>
      <c r="G124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42" s="6">
        <v>2899</v>
      </c>
      <c r="I1242" s="6">
        <v>5500</v>
      </c>
      <c r="J1242" s="7">
        <v>0.47</v>
      </c>
      <c r="K1242" s="7" t="str">
        <f>IF(Table1[[#This Row],[discount_percentage]]&gt;=50%, "YES", "NO")</f>
        <v>NO</v>
      </c>
      <c r="L1242" s="7" t="str">
        <f>IF(Table1[[#This Row],[discount_percentage]]&lt;20%, "&lt;20%", IF(Table1[[#This Row],[discount_percentage]]&lt;=40%, "20%-40%", IF(Table1[[#This Row],[discount_percentage]]&lt;=60%, "41%-60%", IF(Table1[[#This Row],[discount_percentage]]&lt;=80%, "61%-80%", "&gt;80%"))))</f>
        <v>41%-60%</v>
      </c>
      <c r="M1242" s="7" t="str">
        <f>IF(Table1[[#This Row],[discounted_price]]&lt;200, "&lt;200", IF(Table1[[#This Row],[discounted_price]]&lt;=500, "200-500", "&gt;500"))</f>
        <v>&gt;500</v>
      </c>
      <c r="N1242" s="5">
        <v>3.8</v>
      </c>
      <c r="O1242" s="8">
        <v>8958</v>
      </c>
      <c r="P1242" s="9" t="str">
        <f>IF(Table1[[#This Row],[rating_count]]&gt;1000, "More than 1000", "Fewer than 1000")</f>
        <v>More than 1000</v>
      </c>
      <c r="Q1242" s="8">
        <f>IFERROR( VALUE(Table1[[#This Row],[rating]]) * VALUE((Table1[[#This Row],[rating_count]]/1000)), 0)</f>
        <v>34.040399999999998</v>
      </c>
      <c r="R1242" s="6">
        <f>IFERROR( VALUE(Table1[[#This Row],[actual_price]]) * VALUE(Table1[[#This Row],[rating_count]]), 0)</f>
        <v>49269000</v>
      </c>
      <c r="S1242" s="5" t="s">
        <v>10762</v>
      </c>
      <c r="T1242" s="5" t="s">
        <v>10763</v>
      </c>
      <c r="U1242" s="5" t="s">
        <v>10764</v>
      </c>
      <c r="V1242" s="5" t="s">
        <v>10765</v>
      </c>
      <c r="W1242" s="5" t="s">
        <v>10766</v>
      </c>
      <c r="X1242" s="5" t="s">
        <v>10767</v>
      </c>
      <c r="Y1242" s="5" t="s">
        <v>10768</v>
      </c>
      <c r="Z1242" s="5" t="s">
        <v>10769</v>
      </c>
    </row>
    <row r="1243" spans="1:26" ht="15.75">
      <c r="A1243" s="5" t="s">
        <v>10770</v>
      </c>
      <c r="B1243" s="5" t="s">
        <v>10771</v>
      </c>
      <c r="C1243" s="5" t="str">
        <f>LEFT(Table1[[#This Row],[product_name]], 27)</f>
        <v>Usha Janome Dream Stitch Au</v>
      </c>
      <c r="D1243" s="5" t="s">
        <v>10266</v>
      </c>
      <c r="E1243" s="5" t="str">
        <f>TRIM(LEFT(Table1[[#This Row],[category]], FIND("|", Table1[[#This Row],[category]]) - 1))</f>
        <v>Home&amp;Kitchen</v>
      </c>
      <c r="F1243" s="5" t="str">
        <f>TRIM(MID(Table1[[#This Row],[category]], FIND("|", Table1[[#This Row],[category]]) + 1, FIND("|", Table1[[#This Row],[category]], FIND("|", Table1[[#This Row],[category]]) + 1) - FIND("|", Table1[[#This Row],[category]]) - 1))</f>
        <v>Kitchen&amp;HomeAppliances</v>
      </c>
      <c r="G1243" s="5" t="str">
        <f>TRIM(MID(Table1[[#This Row],[category]], FIND("|", Table1[[#This Row],[category]], FIND("|", Table1[[#This Row],[category]]) + 1) + 1, FIND("|", Table1[[#This Row],[category]], FIND("|", Table1[[#This Row],[category]], FIND("|", Table1[[#This Row],[category]]) + 1) + 1) - FIND("|", Table1[[#This Row],[category]], FIND("|", Table1[[#This Row],[category]]) + 1) - 1))</f>
        <v>SewingMachines&amp;Accessories</v>
      </c>
      <c r="H1243" s="6">
        <v>9799</v>
      </c>
      <c r="I1243" s="6">
        <v>12150</v>
      </c>
      <c r="J1243" s="7">
        <v>0.19</v>
      </c>
      <c r="K1243" s="7" t="str">
        <f>IF(Table1[[#This Row],[discount_percentage]]&gt;=50%, "YES", "NO")</f>
        <v>NO</v>
      </c>
      <c r="L1243" s="7" t="str">
        <f>IF(Table1[[#This Row],[discount_percentage]]&lt;20%, "&lt;20%", IF(Table1[[#This Row],[discount_percentage]]&lt;=40%, "20%-40%", IF(Table1[[#This Row],[discount_percentage]]&lt;=60%, "41%-60%", IF(Table1[[#This Row],[discount_percentage]]&lt;=80%, "61%-80%", "&gt;80%"))))</f>
        <v>&lt;20%</v>
      </c>
      <c r="M1243" s="7" t="str">
        <f>IF(Table1[[#This Row],[discounted_price]]&lt;200, "&lt;200", IF(Table1[[#This Row],[discounted_price]]&lt;=500, "200-500", "&gt;500"))</f>
        <v>&gt;500</v>
      </c>
      <c r="N1243" s="5">
        <v>4.3</v>
      </c>
      <c r="O1243" s="8">
        <v>13251</v>
      </c>
      <c r="P1243" s="9" t="str">
        <f>IF(Table1[[#This Row],[rating_count]]&gt;1000, "More than 1000", "Fewer than 1000")</f>
        <v>More than 1000</v>
      </c>
      <c r="Q1243" s="8">
        <f>IFERROR( VALUE(Table1[[#This Row],[rating]]) * VALUE((Table1[[#This Row],[rating_count]]/1000)), 0)</f>
        <v>56.979299999999995</v>
      </c>
      <c r="R1243" s="6">
        <f>IFERROR( VALUE(Table1[[#This Row],[actual_price]]) * VALUE(Table1[[#This Row],[rating_count]]), 0)</f>
        <v>160999650</v>
      </c>
      <c r="S1243" s="5" t="s">
        <v>13070</v>
      </c>
      <c r="T1243" s="5" t="s">
        <v>10772</v>
      </c>
      <c r="U1243" s="5" t="s">
        <v>10773</v>
      </c>
      <c r="V1243" s="5" t="s">
        <v>10774</v>
      </c>
      <c r="W1243" s="5" t="s">
        <v>10775</v>
      </c>
      <c r="X1243" s="5" t="s">
        <v>10776</v>
      </c>
      <c r="Y1243" s="5" t="s">
        <v>10777</v>
      </c>
      <c r="Z1243" s="5" t="s">
        <v>10778</v>
      </c>
    </row>
    <row r="1244" spans="1:26" ht="15.75">
      <c r="A1244" s="5" t="s">
        <v>10779</v>
      </c>
      <c r="B1244" s="5" t="s">
        <v>10780</v>
      </c>
      <c r="C1244" s="5" t="str">
        <f>LEFT(Table1[[#This Row],[product_name]], 27)</f>
        <v>Black+Decker Handheld Porta</v>
      </c>
      <c r="D1244" s="5" t="s">
        <v>8897</v>
      </c>
      <c r="E1244" s="5" t="str">
        <f>TRIM(LEFT(Table1[[#This Row],[category]], FIND("|", Table1[[#This Row],[category]]) - 1))</f>
        <v>Home&amp;Kitchen</v>
      </c>
      <c r="F1244" s="5" t="str">
        <f>TRIM(MID(Table1[[#This Row],[category]], FIND("|", Table1[[#This Row],[category]]) + 1, FIND("|", Table1[[#This Row],[category]], FIND("|", Table1[[#This Row],[category]]) + 1) - FIND("|", Table1[[#This Row],[category]]) - 1))</f>
        <v>Kitchen&amp;HomeAppliances</v>
      </c>
      <c r="G124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44" s="6">
        <v>3299</v>
      </c>
      <c r="I1244" s="6">
        <v>4995</v>
      </c>
      <c r="J1244" s="7">
        <v>0.34</v>
      </c>
      <c r="K1244" s="7" t="str">
        <f>IF(Table1[[#This Row],[discount_percentage]]&gt;=50%, "YES", "NO")</f>
        <v>NO</v>
      </c>
      <c r="L1244" s="7" t="str">
        <f>IF(Table1[[#This Row],[discount_percentage]]&lt;20%, "&lt;20%", IF(Table1[[#This Row],[discount_percentage]]&lt;=40%, "20%-40%", IF(Table1[[#This Row],[discount_percentage]]&lt;=60%, "41%-60%", IF(Table1[[#This Row],[discount_percentage]]&lt;=80%, "61%-80%", "&gt;80%"))))</f>
        <v>20%-40%</v>
      </c>
      <c r="M1244" s="7" t="str">
        <f>IF(Table1[[#This Row],[discounted_price]]&lt;200, "&lt;200", IF(Table1[[#This Row],[discounted_price]]&lt;=500, "200-500", "&gt;500"))</f>
        <v>&gt;500</v>
      </c>
      <c r="N1244" s="5">
        <v>3.8</v>
      </c>
      <c r="O1244" s="8">
        <v>1393</v>
      </c>
      <c r="P1244" s="9" t="str">
        <f>IF(Table1[[#This Row],[rating_count]]&gt;1000, "More than 1000", "Fewer than 1000")</f>
        <v>More than 1000</v>
      </c>
      <c r="Q1244" s="8">
        <f>IFERROR( VALUE(Table1[[#This Row],[rating]]) * VALUE((Table1[[#This Row],[rating_count]]/1000)), 0)</f>
        <v>5.2934000000000001</v>
      </c>
      <c r="R1244" s="6">
        <f>IFERROR( VALUE(Table1[[#This Row],[actual_price]]) * VALUE(Table1[[#This Row],[rating_count]]), 0)</f>
        <v>6958035</v>
      </c>
      <c r="S1244" s="5" t="s">
        <v>10781</v>
      </c>
      <c r="T1244" s="5" t="s">
        <v>10782</v>
      </c>
      <c r="U1244" s="5" t="s">
        <v>10783</v>
      </c>
      <c r="V1244" s="5" t="s">
        <v>10784</v>
      </c>
      <c r="W1244" s="5" t="s">
        <v>10785</v>
      </c>
      <c r="X1244" s="5" t="s">
        <v>10786</v>
      </c>
      <c r="Y1244" s="5" t="s">
        <v>10787</v>
      </c>
      <c r="Z1244" s="5" t="s">
        <v>10788</v>
      </c>
    </row>
    <row r="1245" spans="1:26" ht="15.75">
      <c r="A1245" s="5" t="s">
        <v>10789</v>
      </c>
      <c r="B1245" s="5" t="s">
        <v>10790</v>
      </c>
      <c r="C1245" s="5" t="str">
        <f>LEFT(Table1[[#This Row],[product_name]], 27)</f>
        <v>Personal Size Blender, Port</v>
      </c>
      <c r="D1245" s="5" t="s">
        <v>8688</v>
      </c>
      <c r="E1245" s="5" t="str">
        <f>TRIM(LEFT(Table1[[#This Row],[category]], FIND("|", Table1[[#This Row],[category]]) - 1))</f>
        <v>Home&amp;Kitchen</v>
      </c>
      <c r="F1245" s="5" t="str">
        <f>TRIM(MID(Table1[[#This Row],[category]], FIND("|", Table1[[#This Row],[category]]) + 1, FIND("|", Table1[[#This Row],[category]], FIND("|", Table1[[#This Row],[category]]) + 1) - FIND("|", Table1[[#This Row],[category]]) - 1))</f>
        <v>Kitchen&amp;HomeAppliances</v>
      </c>
      <c r="G124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45" s="5">
        <v>669</v>
      </c>
      <c r="I1245" s="6">
        <v>1499</v>
      </c>
      <c r="J1245" s="7">
        <v>0.55000000000000004</v>
      </c>
      <c r="K1245" s="7" t="str">
        <f>IF(Table1[[#This Row],[discount_percentage]]&gt;=50%, "YES", "NO")</f>
        <v>YES</v>
      </c>
      <c r="L1245" s="7" t="str">
        <f>IF(Table1[[#This Row],[discount_percentage]]&lt;20%, "&lt;20%", IF(Table1[[#This Row],[discount_percentage]]&lt;=40%, "20%-40%", IF(Table1[[#This Row],[discount_percentage]]&lt;=60%, "41%-60%", IF(Table1[[#This Row],[discount_percentage]]&lt;=80%, "61%-80%", "&gt;80%"))))</f>
        <v>41%-60%</v>
      </c>
      <c r="M1245" s="7" t="str">
        <f>IF(Table1[[#This Row],[discounted_price]]&lt;200, "&lt;200", IF(Table1[[#This Row],[discounted_price]]&lt;=500, "200-500", "&gt;500"))</f>
        <v>&gt;500</v>
      </c>
      <c r="N1245" s="5">
        <v>2.2999999999999998</v>
      </c>
      <c r="O1245" s="8">
        <v>13</v>
      </c>
      <c r="P1245" s="9" t="str">
        <f>IF(Table1[[#This Row],[rating_count]]&gt;1000, "More than 1000", "Fewer than 1000")</f>
        <v>Fewer than 1000</v>
      </c>
      <c r="Q1245" s="8">
        <f>IFERROR( VALUE(Table1[[#This Row],[rating]]) * VALUE((Table1[[#This Row],[rating_count]]/1000)), 0)</f>
        <v>2.9899999999999996E-2</v>
      </c>
      <c r="R1245" s="6">
        <f>IFERROR( VALUE(Table1[[#This Row],[actual_price]]) * VALUE(Table1[[#This Row],[rating_count]]), 0)</f>
        <v>19487</v>
      </c>
      <c r="S1245" s="5" t="s">
        <v>10791</v>
      </c>
      <c r="T1245" s="5" t="s">
        <v>10792</v>
      </c>
      <c r="U1245" s="5" t="s">
        <v>10793</v>
      </c>
      <c r="V1245" s="5" t="s">
        <v>10794</v>
      </c>
      <c r="W1245" s="5" t="s">
        <v>10795</v>
      </c>
      <c r="X1245" s="5" t="s">
        <v>10796</v>
      </c>
      <c r="Y1245" s="5" t="s">
        <v>10797</v>
      </c>
      <c r="Z1245" s="5" t="s">
        <v>10798</v>
      </c>
    </row>
    <row r="1246" spans="1:26" ht="15.75">
      <c r="A1246" s="5" t="s">
        <v>10799</v>
      </c>
      <c r="B1246" s="5" t="s">
        <v>10800</v>
      </c>
      <c r="C1246" s="5" t="str">
        <f>LEFT(Table1[[#This Row],[product_name]], 27)</f>
        <v xml:space="preserve">Sujata Powermatic Plus 900 </v>
      </c>
      <c r="D1246" s="5" t="s">
        <v>8938</v>
      </c>
      <c r="E1246" s="5" t="str">
        <f>TRIM(LEFT(Table1[[#This Row],[category]], FIND("|", Table1[[#This Row],[category]]) - 1))</f>
        <v>Home&amp;Kitchen</v>
      </c>
      <c r="F1246" s="5" t="str">
        <f>TRIM(MID(Table1[[#This Row],[category]], FIND("|", Table1[[#This Row],[category]]) + 1, FIND("|", Table1[[#This Row],[category]], FIND("|", Table1[[#This Row],[category]]) + 1) - FIND("|", Table1[[#This Row],[category]]) - 1))</f>
        <v>Kitchen&amp;HomeAppliances</v>
      </c>
      <c r="G124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46" s="6">
        <v>5890</v>
      </c>
      <c r="I1246" s="6">
        <v>7506</v>
      </c>
      <c r="J1246" s="7">
        <v>0.22</v>
      </c>
      <c r="K1246" s="7" t="str">
        <f>IF(Table1[[#This Row],[discount_percentage]]&gt;=50%, "YES", "NO")</f>
        <v>NO</v>
      </c>
      <c r="L1246" s="7" t="str">
        <f>IF(Table1[[#This Row],[discount_percentage]]&lt;20%, "&lt;20%", IF(Table1[[#This Row],[discount_percentage]]&lt;=40%, "20%-40%", IF(Table1[[#This Row],[discount_percentage]]&lt;=60%, "41%-60%", IF(Table1[[#This Row],[discount_percentage]]&lt;=80%, "61%-80%", "&gt;80%"))))</f>
        <v>20%-40%</v>
      </c>
      <c r="M1246" s="7" t="str">
        <f>IF(Table1[[#This Row],[discounted_price]]&lt;200, "&lt;200", IF(Table1[[#This Row],[discounted_price]]&lt;=500, "200-500", "&gt;500"))</f>
        <v>&gt;500</v>
      </c>
      <c r="N1246" s="5">
        <v>4.5</v>
      </c>
      <c r="O1246" s="8">
        <v>7241</v>
      </c>
      <c r="P1246" s="9" t="str">
        <f>IF(Table1[[#This Row],[rating_count]]&gt;1000, "More than 1000", "Fewer than 1000")</f>
        <v>More than 1000</v>
      </c>
      <c r="Q1246" s="8">
        <f>IFERROR( VALUE(Table1[[#This Row],[rating]]) * VALUE((Table1[[#This Row],[rating_count]]/1000)), 0)</f>
        <v>32.584499999999998</v>
      </c>
      <c r="R1246" s="6">
        <f>IFERROR( VALUE(Table1[[#This Row],[actual_price]]) * VALUE(Table1[[#This Row],[rating_count]]), 0)</f>
        <v>54350946</v>
      </c>
      <c r="S1246" s="5" t="s">
        <v>10801</v>
      </c>
      <c r="T1246" s="5" t="s">
        <v>10802</v>
      </c>
      <c r="U1246" s="5" t="s">
        <v>10803</v>
      </c>
      <c r="V1246" s="5" t="s">
        <v>10804</v>
      </c>
      <c r="W1246" s="5" t="s">
        <v>10805</v>
      </c>
      <c r="X1246" s="5" t="s">
        <v>10806</v>
      </c>
      <c r="Y1246" s="5" t="s">
        <v>10807</v>
      </c>
      <c r="Z1246" s="5" t="s">
        <v>10808</v>
      </c>
    </row>
    <row r="1247" spans="1:26" ht="15.75">
      <c r="A1247" s="5" t="s">
        <v>10809</v>
      </c>
      <c r="B1247" s="5" t="s">
        <v>10810</v>
      </c>
      <c r="C1247" s="5" t="str">
        <f>LEFT(Table1[[#This Row],[product_name]], 27)</f>
        <v>Sure From Aquaguard Delight</v>
      </c>
      <c r="D1247" s="5" t="s">
        <v>10094</v>
      </c>
      <c r="E1247" s="5" t="str">
        <f>TRIM(LEFT(Table1[[#This Row],[category]], FIND("|", Table1[[#This Row],[category]]) - 1))</f>
        <v>Home&amp;Kitchen</v>
      </c>
      <c r="F1247" s="5" t="str">
        <f>TRIM(MID(Table1[[#This Row],[category]], FIND("|", Table1[[#This Row],[category]]) + 1, FIND("|", Table1[[#This Row],[category]], FIND("|", Table1[[#This Row],[category]]) + 1) - FIND("|", Table1[[#This Row],[category]]) - 1))</f>
        <v>Kitchen&amp;HomeAppliances</v>
      </c>
      <c r="G1247"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47" s="6">
        <v>9199</v>
      </c>
      <c r="I1247" s="6">
        <v>18000</v>
      </c>
      <c r="J1247" s="7">
        <v>0.49</v>
      </c>
      <c r="K1247" s="7" t="str">
        <f>IF(Table1[[#This Row],[discount_percentage]]&gt;=50%, "YES", "NO")</f>
        <v>NO</v>
      </c>
      <c r="L1247" s="7" t="str">
        <f>IF(Table1[[#This Row],[discount_percentage]]&lt;20%, "&lt;20%", IF(Table1[[#This Row],[discount_percentage]]&lt;=40%, "20%-40%", IF(Table1[[#This Row],[discount_percentage]]&lt;=60%, "41%-60%", IF(Table1[[#This Row],[discount_percentage]]&lt;=80%, "61%-80%", "&gt;80%"))))</f>
        <v>41%-60%</v>
      </c>
      <c r="M1247" s="7" t="str">
        <f>IF(Table1[[#This Row],[discounted_price]]&lt;200, "&lt;200", IF(Table1[[#This Row],[discounted_price]]&lt;=500, "200-500", "&gt;500"))</f>
        <v>&gt;500</v>
      </c>
      <c r="N1247" s="5">
        <v>4</v>
      </c>
      <c r="O1247" s="8">
        <v>16020</v>
      </c>
      <c r="P1247" s="9" t="str">
        <f>IF(Table1[[#This Row],[rating_count]]&gt;1000, "More than 1000", "Fewer than 1000")</f>
        <v>More than 1000</v>
      </c>
      <c r="Q1247" s="8">
        <f>IFERROR( VALUE(Table1[[#This Row],[rating]]) * VALUE((Table1[[#This Row],[rating_count]]/1000)), 0)</f>
        <v>64.08</v>
      </c>
      <c r="R1247" s="6">
        <f>IFERROR( VALUE(Table1[[#This Row],[actual_price]]) * VALUE(Table1[[#This Row],[rating_count]]), 0)</f>
        <v>288360000</v>
      </c>
      <c r="S1247" s="5" t="s">
        <v>10811</v>
      </c>
      <c r="T1247" s="5" t="s">
        <v>10812</v>
      </c>
      <c r="U1247" s="5" t="s">
        <v>10813</v>
      </c>
      <c r="V1247" s="5" t="s">
        <v>10814</v>
      </c>
      <c r="W1247" s="5" t="s">
        <v>10815</v>
      </c>
      <c r="X1247" s="5" t="s">
        <v>10816</v>
      </c>
      <c r="Y1247" s="5" t="s">
        <v>10817</v>
      </c>
      <c r="Z1247" s="5" t="s">
        <v>10818</v>
      </c>
    </row>
    <row r="1248" spans="1:26" ht="15.75">
      <c r="A1248" s="5" t="s">
        <v>10819</v>
      </c>
      <c r="B1248" s="5" t="s">
        <v>10820</v>
      </c>
      <c r="C1248" s="5" t="str">
        <f>LEFT(Table1[[#This Row],[product_name]], 27)</f>
        <v>PrettyKrafts Laundry Basket</v>
      </c>
      <c r="D1248" s="5" t="s">
        <v>8886</v>
      </c>
      <c r="E1248" s="5" t="str">
        <f>TRIM(LEFT(Table1[[#This Row],[category]], FIND("|", Table1[[#This Row],[category]]) - 1))</f>
        <v>Home&amp;Kitchen</v>
      </c>
      <c r="F1248" s="5" t="str">
        <f>TRIM(MID(Table1[[#This Row],[category]], FIND("|", Table1[[#This Row],[category]]) + 1, FIND("|", Table1[[#This Row],[category]], FIND("|", Table1[[#This Row],[category]]) + 1) - FIND("|", Table1[[#This Row],[category]]) - 1))</f>
        <v>HomeStorage&amp;Organization</v>
      </c>
      <c r="G1248"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48" s="5">
        <v>351</v>
      </c>
      <c r="I1248" s="6">
        <v>1099</v>
      </c>
      <c r="J1248" s="7">
        <v>0.68</v>
      </c>
      <c r="K1248" s="7" t="str">
        <f>IF(Table1[[#This Row],[discount_percentage]]&gt;=50%, "YES", "NO")</f>
        <v>YES</v>
      </c>
      <c r="L1248" s="7" t="str">
        <f>IF(Table1[[#This Row],[discount_percentage]]&lt;20%, "&lt;20%", IF(Table1[[#This Row],[discount_percentage]]&lt;=40%, "20%-40%", IF(Table1[[#This Row],[discount_percentage]]&lt;=60%, "41%-60%", IF(Table1[[#This Row],[discount_percentage]]&lt;=80%, "61%-80%", "&gt;80%"))))</f>
        <v>61%-80%</v>
      </c>
      <c r="M1248" s="7" t="str">
        <f>IF(Table1[[#This Row],[discounted_price]]&lt;200, "&lt;200", IF(Table1[[#This Row],[discounted_price]]&lt;=500, "200-500", "&gt;500"))</f>
        <v>200-500</v>
      </c>
      <c r="N1248" s="5">
        <v>3.7</v>
      </c>
      <c r="O1248" s="8">
        <v>1470</v>
      </c>
      <c r="P1248" s="9" t="str">
        <f>IF(Table1[[#This Row],[rating_count]]&gt;1000, "More than 1000", "Fewer than 1000")</f>
        <v>More than 1000</v>
      </c>
      <c r="Q1248" s="8">
        <f>IFERROR( VALUE(Table1[[#This Row],[rating]]) * VALUE((Table1[[#This Row],[rating_count]]/1000)), 0)</f>
        <v>5.4390000000000001</v>
      </c>
      <c r="R1248" s="6">
        <f>IFERROR( VALUE(Table1[[#This Row],[actual_price]]) * VALUE(Table1[[#This Row],[rating_count]]), 0)</f>
        <v>1615530</v>
      </c>
      <c r="S1248" s="5" t="s">
        <v>10821</v>
      </c>
      <c r="T1248" s="5" t="s">
        <v>10822</v>
      </c>
      <c r="U1248" s="5" t="s">
        <v>10823</v>
      </c>
      <c r="V1248" s="5" t="s">
        <v>10824</v>
      </c>
      <c r="W1248" s="5" t="s">
        <v>10825</v>
      </c>
      <c r="X1248" s="5" t="s">
        <v>10826</v>
      </c>
      <c r="Y1248" s="5" t="s">
        <v>10827</v>
      </c>
      <c r="Z1248" s="5" t="s">
        <v>10828</v>
      </c>
    </row>
    <row r="1249" spans="1:26" ht="15.75">
      <c r="A1249" s="5" t="s">
        <v>10829</v>
      </c>
      <c r="B1249" s="5" t="s">
        <v>10830</v>
      </c>
      <c r="C1249" s="5" t="str">
        <f>LEFT(Table1[[#This Row],[product_name]], 27)</f>
        <v>Dr Trust Electronic Kitchen</v>
      </c>
      <c r="D1249" s="5" t="s">
        <v>10831</v>
      </c>
      <c r="E1249" s="5" t="str">
        <f>TRIM(LEFT(Table1[[#This Row],[category]], FIND("|", Table1[[#This Row],[category]]) - 1))</f>
        <v>Health&amp;PersonalCare</v>
      </c>
      <c r="F1249" s="5" t="str">
        <f>TRIM(MID(Table1[[#This Row],[category]], FIND("|", Table1[[#This Row],[category]]) + 1, FIND("|", Table1[[#This Row],[category]], FIND("|", Table1[[#This Row],[category]]) + 1) - FIND("|", Table1[[#This Row],[category]]) - 1))</f>
        <v>HomeMedicalSupplies&amp;Equipment</v>
      </c>
      <c r="G1249" s="5" t="str">
        <f>TRIM(MID(Table1[[#This Row],[category]], FIND("|", Table1[[#This Row],[category]], FIND("|", Table1[[#This Row],[category]]) + 1) + 1, FIND("|", Table1[[#This Row],[category]], FIND("|", Table1[[#This Row],[category]], FIND("|", Table1[[#This Row],[category]]) + 1) + 1) - FIND("|", Table1[[#This Row],[category]], FIND("|", Table1[[#This Row],[category]]) + 1) - 1))</f>
        <v>HealthMonitors</v>
      </c>
      <c r="H1249" s="5">
        <v>899</v>
      </c>
      <c r="I1249" s="6">
        <v>1900</v>
      </c>
      <c r="J1249" s="7">
        <v>0.53</v>
      </c>
      <c r="K1249" s="7" t="str">
        <f>IF(Table1[[#This Row],[discount_percentage]]&gt;=50%, "YES", "NO")</f>
        <v>YES</v>
      </c>
      <c r="L1249" s="7" t="str">
        <f>IF(Table1[[#This Row],[discount_percentage]]&lt;20%, "&lt;20%", IF(Table1[[#This Row],[discount_percentage]]&lt;=40%, "20%-40%", IF(Table1[[#This Row],[discount_percentage]]&lt;=60%, "41%-60%", IF(Table1[[#This Row],[discount_percentage]]&lt;=80%, "61%-80%", "&gt;80%"))))</f>
        <v>41%-60%</v>
      </c>
      <c r="M1249" s="7" t="str">
        <f>IF(Table1[[#This Row],[discounted_price]]&lt;200, "&lt;200", IF(Table1[[#This Row],[discounted_price]]&lt;=500, "200-500", "&gt;500"))</f>
        <v>&gt;500</v>
      </c>
      <c r="N1249" s="5">
        <v>4</v>
      </c>
      <c r="O1249" s="8">
        <v>3663</v>
      </c>
      <c r="P1249" s="9" t="str">
        <f>IF(Table1[[#This Row],[rating_count]]&gt;1000, "More than 1000", "Fewer than 1000")</f>
        <v>More than 1000</v>
      </c>
      <c r="Q1249" s="8">
        <f>IFERROR( VALUE(Table1[[#This Row],[rating]]) * VALUE((Table1[[#This Row],[rating_count]]/1000)), 0)</f>
        <v>14.651999999999999</v>
      </c>
      <c r="R1249" s="6">
        <f>IFERROR( VALUE(Table1[[#This Row],[actual_price]]) * VALUE(Table1[[#This Row],[rating_count]]), 0)</f>
        <v>6959700</v>
      </c>
      <c r="S1249" s="5" t="s">
        <v>10832</v>
      </c>
      <c r="T1249" s="5" t="s">
        <v>10833</v>
      </c>
      <c r="U1249" s="5" t="s">
        <v>10834</v>
      </c>
      <c r="V1249" s="5" t="s">
        <v>10835</v>
      </c>
      <c r="W1249" s="5" t="s">
        <v>10836</v>
      </c>
      <c r="X1249" s="5" t="s">
        <v>10837</v>
      </c>
      <c r="Y1249" s="5" t="s">
        <v>10838</v>
      </c>
      <c r="Z1249" s="5" t="s">
        <v>10839</v>
      </c>
    </row>
    <row r="1250" spans="1:26" ht="15.75">
      <c r="A1250" s="5" t="s">
        <v>10840</v>
      </c>
      <c r="B1250" s="5" t="s">
        <v>10841</v>
      </c>
      <c r="C1250" s="5" t="str">
        <f>LEFT(Table1[[#This Row],[product_name]], 27)</f>
        <v>Tesora - Inspired by you La</v>
      </c>
      <c r="D1250" s="5" t="s">
        <v>8762</v>
      </c>
      <c r="E1250" s="5" t="str">
        <f>TRIM(LEFT(Table1[[#This Row],[category]], FIND("|", Table1[[#This Row],[category]]) - 1))</f>
        <v>Home&amp;Kitchen</v>
      </c>
      <c r="F1250" s="5" t="str">
        <f>TRIM(MID(Table1[[#This Row],[category]], FIND("|", Table1[[#This Row],[category]]) + 1, FIND("|", Table1[[#This Row],[category]], FIND("|", Table1[[#This Row],[category]]) + 1) - FIND("|", Table1[[#This Row],[category]]) - 1))</f>
        <v>Kitchen&amp;HomeAppliances</v>
      </c>
      <c r="G125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0" s="6">
        <v>1349</v>
      </c>
      <c r="I1250" s="6">
        <v>1850</v>
      </c>
      <c r="J1250" s="7">
        <v>0.27</v>
      </c>
      <c r="K1250" s="7" t="str">
        <f>IF(Table1[[#This Row],[discount_percentage]]&gt;=50%, "YES", "NO")</f>
        <v>NO</v>
      </c>
      <c r="L1250" s="7" t="str">
        <f>IF(Table1[[#This Row],[discount_percentage]]&lt;20%, "&lt;20%", IF(Table1[[#This Row],[discount_percentage]]&lt;=40%, "20%-40%", IF(Table1[[#This Row],[discount_percentage]]&lt;=60%, "41%-60%", IF(Table1[[#This Row],[discount_percentage]]&lt;=80%, "61%-80%", "&gt;80%"))))</f>
        <v>20%-40%</v>
      </c>
      <c r="M1250" s="7" t="str">
        <f>IF(Table1[[#This Row],[discounted_price]]&lt;200, "&lt;200", IF(Table1[[#This Row],[discounted_price]]&lt;=500, "200-500", "&gt;500"))</f>
        <v>&gt;500</v>
      </c>
      <c r="N1250" s="5">
        <v>4.4000000000000004</v>
      </c>
      <c r="O1250" s="8">
        <v>638</v>
      </c>
      <c r="P1250" s="9" t="str">
        <f>IF(Table1[[#This Row],[rating_count]]&gt;1000, "More than 1000", "Fewer than 1000")</f>
        <v>Fewer than 1000</v>
      </c>
      <c r="Q1250" s="8">
        <f>IFERROR( VALUE(Table1[[#This Row],[rating]]) * VALUE((Table1[[#This Row],[rating_count]]/1000)), 0)</f>
        <v>2.8072000000000004</v>
      </c>
      <c r="R1250" s="6">
        <f>IFERROR( VALUE(Table1[[#This Row],[actual_price]]) * VALUE(Table1[[#This Row],[rating_count]]), 0)</f>
        <v>1180300</v>
      </c>
      <c r="S1250" s="5" t="s">
        <v>10842</v>
      </c>
      <c r="T1250" s="5" t="s">
        <v>10843</v>
      </c>
      <c r="U1250" s="5" t="s">
        <v>10844</v>
      </c>
      <c r="V1250" s="5" t="s">
        <v>10845</v>
      </c>
      <c r="W1250" s="5" t="s">
        <v>10846</v>
      </c>
      <c r="X1250" s="5" t="s">
        <v>10847</v>
      </c>
      <c r="Y1250" s="5" t="s">
        <v>10848</v>
      </c>
      <c r="Z1250" s="5" t="s">
        <v>10849</v>
      </c>
    </row>
    <row r="1251" spans="1:26" ht="15.75">
      <c r="A1251" s="5" t="s">
        <v>10850</v>
      </c>
      <c r="B1251" s="5" t="s">
        <v>10851</v>
      </c>
      <c r="C1251" s="5" t="str">
        <f>LEFT(Table1[[#This Row],[product_name]], 27)</f>
        <v xml:space="preserve">AGARO Ace 1600 Watts, 21.5 </v>
      </c>
      <c r="D1251" s="5" t="s">
        <v>9944</v>
      </c>
      <c r="E1251" s="5" t="str">
        <f>TRIM(LEFT(Table1[[#This Row],[category]], FIND("|", Table1[[#This Row],[category]]) - 1))</f>
        <v>Home&amp;Kitchen</v>
      </c>
      <c r="F1251" s="5" t="str">
        <f>TRIM(MID(Table1[[#This Row],[category]], FIND("|", Table1[[#This Row],[category]]) + 1, FIND("|", Table1[[#This Row],[category]], FIND("|", Table1[[#This Row],[category]]) + 1) - FIND("|", Table1[[#This Row],[category]]) - 1))</f>
        <v>Kitchen&amp;HomeAppliances</v>
      </c>
      <c r="G125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51" s="6">
        <v>6236</v>
      </c>
      <c r="I1251" s="6">
        <v>9999</v>
      </c>
      <c r="J1251" s="7">
        <v>0.38</v>
      </c>
      <c r="K1251" s="7" t="str">
        <f>IF(Table1[[#This Row],[discount_percentage]]&gt;=50%, "YES", "NO")</f>
        <v>NO</v>
      </c>
      <c r="L1251" s="7" t="str">
        <f>IF(Table1[[#This Row],[discount_percentage]]&lt;20%, "&lt;20%", IF(Table1[[#This Row],[discount_percentage]]&lt;=40%, "20%-40%", IF(Table1[[#This Row],[discount_percentage]]&lt;=60%, "41%-60%", IF(Table1[[#This Row],[discount_percentage]]&lt;=80%, "61%-80%", "&gt;80%"))))</f>
        <v>20%-40%</v>
      </c>
      <c r="M1251" s="7" t="str">
        <f>IF(Table1[[#This Row],[discounted_price]]&lt;200, "&lt;200", IF(Table1[[#This Row],[discounted_price]]&lt;=500, "200-500", "&gt;500"))</f>
        <v>&gt;500</v>
      </c>
      <c r="N1251" s="5">
        <v>4.0999999999999996</v>
      </c>
      <c r="O1251" s="8">
        <v>3552</v>
      </c>
      <c r="P1251" s="9" t="str">
        <f>IF(Table1[[#This Row],[rating_count]]&gt;1000, "More than 1000", "Fewer than 1000")</f>
        <v>More than 1000</v>
      </c>
      <c r="Q1251" s="8">
        <f>IFERROR( VALUE(Table1[[#This Row],[rating]]) * VALUE((Table1[[#This Row],[rating_count]]/1000)), 0)</f>
        <v>14.563199999999998</v>
      </c>
      <c r="R1251" s="6">
        <f>IFERROR( VALUE(Table1[[#This Row],[actual_price]]) * VALUE(Table1[[#This Row],[rating_count]]), 0)</f>
        <v>35516448</v>
      </c>
      <c r="S1251" s="5" t="s">
        <v>10852</v>
      </c>
      <c r="T1251" s="5" t="s">
        <v>10853</v>
      </c>
      <c r="U1251" s="5" t="s">
        <v>10854</v>
      </c>
      <c r="V1251" s="5" t="s">
        <v>10855</v>
      </c>
      <c r="W1251" s="5" t="s">
        <v>10856</v>
      </c>
      <c r="X1251" s="5" t="s">
        <v>10857</v>
      </c>
      <c r="Y1251" s="5" t="s">
        <v>10858</v>
      </c>
      <c r="Z1251" s="5" t="s">
        <v>10859</v>
      </c>
    </row>
    <row r="1252" spans="1:26" ht="15.75">
      <c r="A1252" s="5" t="s">
        <v>10860</v>
      </c>
      <c r="B1252" s="5" t="s">
        <v>10861</v>
      </c>
      <c r="C1252" s="5" t="str">
        <f>LEFT(Table1[[#This Row],[product_name]], 27)</f>
        <v>INALSA Hand Blender 1000 Wa</v>
      </c>
      <c r="D1252" s="5" t="s">
        <v>8688</v>
      </c>
      <c r="E1252" s="5" t="str">
        <f>TRIM(LEFT(Table1[[#This Row],[category]], FIND("|", Table1[[#This Row],[category]]) - 1))</f>
        <v>Home&amp;Kitchen</v>
      </c>
      <c r="F1252" s="5" t="str">
        <f>TRIM(MID(Table1[[#This Row],[category]], FIND("|", Table1[[#This Row],[category]]) + 1, FIND("|", Table1[[#This Row],[category]], FIND("|", Table1[[#This Row],[category]]) + 1) - FIND("|", Table1[[#This Row],[category]]) - 1))</f>
        <v>Kitchen&amp;HomeAppliances</v>
      </c>
      <c r="G125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2" s="6">
        <v>2742</v>
      </c>
      <c r="I1252" s="6">
        <v>3995</v>
      </c>
      <c r="J1252" s="7">
        <v>0.31</v>
      </c>
      <c r="K1252" s="7" t="str">
        <f>IF(Table1[[#This Row],[discount_percentage]]&gt;=50%, "YES", "NO")</f>
        <v>NO</v>
      </c>
      <c r="L1252" s="7" t="str">
        <f>IF(Table1[[#This Row],[discount_percentage]]&lt;20%, "&lt;20%", IF(Table1[[#This Row],[discount_percentage]]&lt;=40%, "20%-40%", IF(Table1[[#This Row],[discount_percentage]]&lt;=60%, "41%-60%", IF(Table1[[#This Row],[discount_percentage]]&lt;=80%, "61%-80%", "&gt;80%"))))</f>
        <v>20%-40%</v>
      </c>
      <c r="M1252" s="7" t="str">
        <f>IF(Table1[[#This Row],[discounted_price]]&lt;200, "&lt;200", IF(Table1[[#This Row],[discounted_price]]&lt;=500, "200-500", "&gt;500"))</f>
        <v>&gt;500</v>
      </c>
      <c r="N1252" s="5">
        <v>4.4000000000000004</v>
      </c>
      <c r="O1252" s="8">
        <v>11148</v>
      </c>
      <c r="P1252" s="9" t="str">
        <f>IF(Table1[[#This Row],[rating_count]]&gt;1000, "More than 1000", "Fewer than 1000")</f>
        <v>More than 1000</v>
      </c>
      <c r="Q1252" s="8">
        <f>IFERROR( VALUE(Table1[[#This Row],[rating]]) * VALUE((Table1[[#This Row],[rating_count]]/1000)), 0)</f>
        <v>49.051200000000001</v>
      </c>
      <c r="R1252" s="6">
        <f>IFERROR( VALUE(Table1[[#This Row],[actual_price]]) * VALUE(Table1[[#This Row],[rating_count]]), 0)</f>
        <v>44536260</v>
      </c>
      <c r="S1252" s="5" t="s">
        <v>10862</v>
      </c>
      <c r="T1252" s="5" t="s">
        <v>10863</v>
      </c>
      <c r="U1252" s="5" t="s">
        <v>10864</v>
      </c>
      <c r="V1252" s="5" t="s">
        <v>10865</v>
      </c>
      <c r="W1252" s="5" t="s">
        <v>10866</v>
      </c>
      <c r="X1252" s="5" t="s">
        <v>10867</v>
      </c>
      <c r="Y1252" s="5" t="s">
        <v>10868</v>
      </c>
      <c r="Z1252" s="5" t="s">
        <v>10869</v>
      </c>
    </row>
    <row r="1253" spans="1:26" ht="15.75">
      <c r="A1253" s="5" t="s">
        <v>10870</v>
      </c>
      <c r="B1253" s="5" t="s">
        <v>10871</v>
      </c>
      <c r="C1253" s="5" t="str">
        <f>LEFT(Table1[[#This Row],[product_name]], 27)</f>
        <v>akiara - Makes life easy El</v>
      </c>
      <c r="D1253" s="5" t="s">
        <v>10266</v>
      </c>
      <c r="E1253" s="5" t="str">
        <f>TRIM(LEFT(Table1[[#This Row],[category]], FIND("|", Table1[[#This Row],[category]]) - 1))</f>
        <v>Home&amp;Kitchen</v>
      </c>
      <c r="F1253" s="5" t="str">
        <f>TRIM(MID(Table1[[#This Row],[category]], FIND("|", Table1[[#This Row],[category]]) + 1, FIND("|", Table1[[#This Row],[category]], FIND("|", Table1[[#This Row],[category]]) + 1) - FIND("|", Table1[[#This Row],[category]]) - 1))</f>
        <v>Kitchen&amp;HomeAppliances</v>
      </c>
      <c r="G1253" s="5" t="str">
        <f>TRIM(MID(Table1[[#This Row],[category]], FIND("|", Table1[[#This Row],[category]], FIND("|", Table1[[#This Row],[category]]) + 1) + 1, FIND("|", Table1[[#This Row],[category]], FIND("|", Table1[[#This Row],[category]], FIND("|", Table1[[#This Row],[category]]) + 1) + 1) - FIND("|", Table1[[#This Row],[category]], FIND("|", Table1[[#This Row],[category]]) + 1) - 1))</f>
        <v>SewingMachines&amp;Accessories</v>
      </c>
      <c r="H1253" s="5">
        <v>721</v>
      </c>
      <c r="I1253" s="6">
        <v>1499</v>
      </c>
      <c r="J1253" s="7">
        <v>0.52</v>
      </c>
      <c r="K1253" s="7" t="str">
        <f>IF(Table1[[#This Row],[discount_percentage]]&gt;=50%, "YES", "NO")</f>
        <v>YES</v>
      </c>
      <c r="L1253" s="7" t="str">
        <f>IF(Table1[[#This Row],[discount_percentage]]&lt;20%, "&lt;20%", IF(Table1[[#This Row],[discount_percentage]]&lt;=40%, "20%-40%", IF(Table1[[#This Row],[discount_percentage]]&lt;=60%, "41%-60%", IF(Table1[[#This Row],[discount_percentage]]&lt;=80%, "61%-80%", "&gt;80%"))))</f>
        <v>41%-60%</v>
      </c>
      <c r="M1253" s="7" t="str">
        <f>IF(Table1[[#This Row],[discounted_price]]&lt;200, "&lt;200", IF(Table1[[#This Row],[discounted_price]]&lt;=500, "200-500", "&gt;500"))</f>
        <v>&gt;500</v>
      </c>
      <c r="N1253" s="5">
        <v>3.1</v>
      </c>
      <c r="O1253" s="8">
        <v>2449</v>
      </c>
      <c r="P1253" s="9" t="str">
        <f>IF(Table1[[#This Row],[rating_count]]&gt;1000, "More than 1000", "Fewer than 1000")</f>
        <v>More than 1000</v>
      </c>
      <c r="Q1253" s="8">
        <f>IFERROR( VALUE(Table1[[#This Row],[rating]]) * VALUE((Table1[[#This Row],[rating_count]]/1000)), 0)</f>
        <v>7.5918999999999999</v>
      </c>
      <c r="R1253" s="6">
        <f>IFERROR( VALUE(Table1[[#This Row],[actual_price]]) * VALUE(Table1[[#This Row],[rating_count]]), 0)</f>
        <v>3671051</v>
      </c>
      <c r="S1253" s="5" t="s">
        <v>10872</v>
      </c>
      <c r="T1253" s="5" t="s">
        <v>10873</v>
      </c>
      <c r="U1253" s="5" t="s">
        <v>10874</v>
      </c>
      <c r="V1253" s="5" t="s">
        <v>10875</v>
      </c>
      <c r="W1253" s="5" t="s">
        <v>10876</v>
      </c>
      <c r="X1253" s="5" t="s">
        <v>10877</v>
      </c>
      <c r="Y1253" s="5" t="s">
        <v>10878</v>
      </c>
      <c r="Z1253" s="5" t="s">
        <v>10879</v>
      </c>
    </row>
    <row r="1254" spans="1:26" ht="15.75">
      <c r="A1254" s="5" t="s">
        <v>10880</v>
      </c>
      <c r="B1254" s="5" t="s">
        <v>10881</v>
      </c>
      <c r="C1254" s="5" t="str">
        <f>LEFT(Table1[[#This Row],[product_name]], 27)</f>
        <v>Philips EasySpeed Plus Stea</v>
      </c>
      <c r="D1254" s="5" t="s">
        <v>8897</v>
      </c>
      <c r="E1254" s="5" t="str">
        <f>TRIM(LEFT(Table1[[#This Row],[category]], FIND("|", Table1[[#This Row],[category]]) - 1))</f>
        <v>Home&amp;Kitchen</v>
      </c>
      <c r="F1254" s="5" t="str">
        <f>TRIM(MID(Table1[[#This Row],[category]], FIND("|", Table1[[#This Row],[category]]) + 1, FIND("|", Table1[[#This Row],[category]], FIND("|", Table1[[#This Row],[category]]) + 1) - FIND("|", Table1[[#This Row],[category]]) - 1))</f>
        <v>Kitchen&amp;HomeAppliances</v>
      </c>
      <c r="G125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54" s="6">
        <v>2903</v>
      </c>
      <c r="I1254" s="6">
        <v>3295</v>
      </c>
      <c r="J1254" s="7">
        <v>0.12</v>
      </c>
      <c r="K1254" s="7" t="str">
        <f>IF(Table1[[#This Row],[discount_percentage]]&gt;=50%, "YES", "NO")</f>
        <v>NO</v>
      </c>
      <c r="L1254" s="7" t="str">
        <f>IF(Table1[[#This Row],[discount_percentage]]&lt;20%, "&lt;20%", IF(Table1[[#This Row],[discount_percentage]]&lt;=40%, "20%-40%", IF(Table1[[#This Row],[discount_percentage]]&lt;=60%, "41%-60%", IF(Table1[[#This Row],[discount_percentage]]&lt;=80%, "61%-80%", "&gt;80%"))))</f>
        <v>&lt;20%</v>
      </c>
      <c r="M1254" s="7" t="str">
        <f>IF(Table1[[#This Row],[discounted_price]]&lt;200, "&lt;200", IF(Table1[[#This Row],[discounted_price]]&lt;=500, "200-500", "&gt;500"))</f>
        <v>&gt;500</v>
      </c>
      <c r="N1254" s="5">
        <v>4.3</v>
      </c>
      <c r="O1254" s="8">
        <v>2299</v>
      </c>
      <c r="P1254" s="9" t="str">
        <f>IF(Table1[[#This Row],[rating_count]]&gt;1000, "More than 1000", "Fewer than 1000")</f>
        <v>More than 1000</v>
      </c>
      <c r="Q1254" s="8">
        <f>IFERROR( VALUE(Table1[[#This Row],[rating]]) * VALUE((Table1[[#This Row],[rating_count]]/1000)), 0)</f>
        <v>9.8856999999999999</v>
      </c>
      <c r="R1254" s="6">
        <f>IFERROR( VALUE(Table1[[#This Row],[actual_price]]) * VALUE(Table1[[#This Row],[rating_count]]), 0)</f>
        <v>7575205</v>
      </c>
      <c r="S1254" s="5" t="s">
        <v>10882</v>
      </c>
      <c r="T1254" s="5" t="s">
        <v>10883</v>
      </c>
      <c r="U1254" s="5" t="s">
        <v>10884</v>
      </c>
      <c r="V1254" s="5" t="s">
        <v>10885</v>
      </c>
      <c r="W1254" s="5" t="s">
        <v>10886</v>
      </c>
      <c r="X1254" s="5" t="s">
        <v>10887</v>
      </c>
      <c r="Y1254" s="5" t="s">
        <v>10888</v>
      </c>
      <c r="Z1254" s="5" t="s">
        <v>10889</v>
      </c>
    </row>
    <row r="1255" spans="1:26" ht="15.75">
      <c r="A1255" s="5" t="s">
        <v>10890</v>
      </c>
      <c r="B1255" s="5" t="s">
        <v>10891</v>
      </c>
      <c r="C1255" s="5" t="str">
        <f>LEFT(Table1[[#This Row],[product_name]], 27)</f>
        <v>INALSA Electric Chopper Bul</v>
      </c>
      <c r="D1255" s="5" t="s">
        <v>9192</v>
      </c>
      <c r="E1255" s="5" t="str">
        <f>TRIM(LEFT(Table1[[#This Row],[category]], FIND("|", Table1[[#This Row],[category]]) - 1))</f>
        <v>Home&amp;Kitchen</v>
      </c>
      <c r="F1255" s="5" t="str">
        <f>TRIM(MID(Table1[[#This Row],[category]], FIND("|", Table1[[#This Row],[category]]) + 1, FIND("|", Table1[[#This Row],[category]], FIND("|", Table1[[#This Row],[category]]) + 1) - FIND("|", Table1[[#This Row],[category]]) - 1))</f>
        <v>Kitchen&amp;HomeAppliances</v>
      </c>
      <c r="G125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5" s="6">
        <v>1656</v>
      </c>
      <c r="I1255" s="6">
        <v>2695</v>
      </c>
      <c r="J1255" s="7">
        <v>0.39</v>
      </c>
      <c r="K1255" s="7" t="str">
        <f>IF(Table1[[#This Row],[discount_percentage]]&gt;=50%, "YES", "NO")</f>
        <v>NO</v>
      </c>
      <c r="L1255" s="7" t="str">
        <f>IF(Table1[[#This Row],[discount_percentage]]&lt;20%, "&lt;20%", IF(Table1[[#This Row],[discount_percentage]]&lt;=40%, "20%-40%", IF(Table1[[#This Row],[discount_percentage]]&lt;=60%, "41%-60%", IF(Table1[[#This Row],[discount_percentage]]&lt;=80%, "61%-80%", "&gt;80%"))))</f>
        <v>20%-40%</v>
      </c>
      <c r="M1255" s="7" t="str">
        <f>IF(Table1[[#This Row],[discounted_price]]&lt;200, "&lt;200", IF(Table1[[#This Row],[discounted_price]]&lt;=500, "200-500", "&gt;500"))</f>
        <v>&gt;500</v>
      </c>
      <c r="N1255" s="5">
        <v>4.4000000000000004</v>
      </c>
      <c r="O1255" s="8">
        <v>6027</v>
      </c>
      <c r="P1255" s="9" t="str">
        <f>IF(Table1[[#This Row],[rating_count]]&gt;1000, "More than 1000", "Fewer than 1000")</f>
        <v>More than 1000</v>
      </c>
      <c r="Q1255" s="8">
        <f>IFERROR( VALUE(Table1[[#This Row],[rating]]) * VALUE((Table1[[#This Row],[rating_count]]/1000)), 0)</f>
        <v>26.518800000000002</v>
      </c>
      <c r="R1255" s="6">
        <f>IFERROR( VALUE(Table1[[#This Row],[actual_price]]) * VALUE(Table1[[#This Row],[rating_count]]), 0)</f>
        <v>16242765</v>
      </c>
      <c r="S1255" s="5" t="s">
        <v>10892</v>
      </c>
      <c r="T1255" s="5" t="s">
        <v>10893</v>
      </c>
      <c r="U1255" s="5" t="s">
        <v>10894</v>
      </c>
      <c r="V1255" s="5" t="s">
        <v>10895</v>
      </c>
      <c r="W1255" s="5" t="s">
        <v>10896</v>
      </c>
      <c r="X1255" s="5" t="s">
        <v>10897</v>
      </c>
      <c r="Y1255" s="5" t="s">
        <v>10898</v>
      </c>
      <c r="Z1255" s="5" t="s">
        <v>10899</v>
      </c>
    </row>
    <row r="1256" spans="1:26" ht="15.75">
      <c r="A1256" s="5" t="s">
        <v>10900</v>
      </c>
      <c r="B1256" s="5" t="s">
        <v>10901</v>
      </c>
      <c r="C1256" s="5" t="str">
        <f>LEFT(Table1[[#This Row],[product_name]], 27)</f>
        <v>Borosil Electric Egg Boiler</v>
      </c>
      <c r="D1256" s="5" t="s">
        <v>9030</v>
      </c>
      <c r="E1256" s="5" t="str">
        <f>TRIM(LEFT(Table1[[#This Row],[category]], FIND("|", Table1[[#This Row],[category]]) - 1))</f>
        <v>Home&amp;Kitchen</v>
      </c>
      <c r="F1256" s="5" t="str">
        <f>TRIM(MID(Table1[[#This Row],[category]], FIND("|", Table1[[#This Row],[category]]) + 1, FIND("|", Table1[[#This Row],[category]], FIND("|", Table1[[#This Row],[category]]) + 1) - FIND("|", Table1[[#This Row],[category]]) - 1))</f>
        <v>Kitchen&amp;HomeAppliances</v>
      </c>
      <c r="G125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6" s="6">
        <v>1399</v>
      </c>
      <c r="I1256" s="6">
        <v>2290</v>
      </c>
      <c r="J1256" s="7">
        <v>0.39</v>
      </c>
      <c r="K1256" s="7" t="str">
        <f>IF(Table1[[#This Row],[discount_percentage]]&gt;=50%, "YES", "NO")</f>
        <v>NO</v>
      </c>
      <c r="L1256" s="7" t="str">
        <f>IF(Table1[[#This Row],[discount_percentage]]&lt;20%, "&lt;20%", IF(Table1[[#This Row],[discount_percentage]]&lt;=40%, "20%-40%", IF(Table1[[#This Row],[discount_percentage]]&lt;=60%, "41%-60%", IF(Table1[[#This Row],[discount_percentage]]&lt;=80%, "61%-80%", "&gt;80%"))))</f>
        <v>20%-40%</v>
      </c>
      <c r="M1256" s="7" t="str">
        <f>IF(Table1[[#This Row],[discounted_price]]&lt;200, "&lt;200", IF(Table1[[#This Row],[discounted_price]]&lt;=500, "200-500", "&gt;500"))</f>
        <v>&gt;500</v>
      </c>
      <c r="N1256" s="5">
        <v>4.4000000000000004</v>
      </c>
      <c r="O1256" s="8">
        <v>461</v>
      </c>
      <c r="P1256" s="9" t="str">
        <f>IF(Table1[[#This Row],[rating_count]]&gt;1000, "More than 1000", "Fewer than 1000")</f>
        <v>Fewer than 1000</v>
      </c>
      <c r="Q1256" s="8">
        <f>IFERROR( VALUE(Table1[[#This Row],[rating]]) * VALUE((Table1[[#This Row],[rating_count]]/1000)), 0)</f>
        <v>2.0284000000000004</v>
      </c>
      <c r="R1256" s="6">
        <f>IFERROR( VALUE(Table1[[#This Row],[actual_price]]) * VALUE(Table1[[#This Row],[rating_count]]), 0)</f>
        <v>1055690</v>
      </c>
      <c r="S1256" s="5" t="s">
        <v>10902</v>
      </c>
      <c r="T1256" s="5" t="s">
        <v>10903</v>
      </c>
      <c r="U1256" s="5" t="s">
        <v>10904</v>
      </c>
      <c r="V1256" s="5" t="s">
        <v>10905</v>
      </c>
      <c r="W1256" s="5" t="s">
        <v>10906</v>
      </c>
      <c r="X1256" s="5" t="s">
        <v>10907</v>
      </c>
      <c r="Y1256" s="5" t="s">
        <v>10908</v>
      </c>
      <c r="Z1256" s="5" t="s">
        <v>10909</v>
      </c>
    </row>
    <row r="1257" spans="1:26" ht="15.75">
      <c r="A1257" s="5" t="s">
        <v>10910</v>
      </c>
      <c r="B1257" s="5" t="s">
        <v>10911</v>
      </c>
      <c r="C1257" s="5" t="str">
        <f>LEFT(Table1[[#This Row],[product_name]], 27)</f>
        <v>Wipro Vesta Grill 1000 Watt</v>
      </c>
      <c r="D1257" s="5" t="s">
        <v>9061</v>
      </c>
      <c r="E1257" s="5" t="str">
        <f>TRIM(LEFT(Table1[[#This Row],[category]], FIND("|", Table1[[#This Row],[category]]) - 1))</f>
        <v>Home&amp;Kitchen</v>
      </c>
      <c r="F1257" s="5" t="str">
        <f>TRIM(MID(Table1[[#This Row],[category]], FIND("|", Table1[[#This Row],[category]]) + 1, FIND("|", Table1[[#This Row],[category]], FIND("|", Table1[[#This Row],[category]]) + 1) - FIND("|", Table1[[#This Row],[category]]) - 1))</f>
        <v>Kitchen&amp;HomeAppliances</v>
      </c>
      <c r="G125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7" s="6">
        <v>2079</v>
      </c>
      <c r="I1257" s="6">
        <v>3099</v>
      </c>
      <c r="J1257" s="7">
        <v>0.33</v>
      </c>
      <c r="K1257" s="7" t="str">
        <f>IF(Table1[[#This Row],[discount_percentage]]&gt;=50%, "YES", "NO")</f>
        <v>NO</v>
      </c>
      <c r="L1257" s="7" t="str">
        <f>IF(Table1[[#This Row],[discount_percentage]]&lt;20%, "&lt;20%", IF(Table1[[#This Row],[discount_percentage]]&lt;=40%, "20%-40%", IF(Table1[[#This Row],[discount_percentage]]&lt;=60%, "41%-60%", IF(Table1[[#This Row],[discount_percentage]]&lt;=80%, "61%-80%", "&gt;80%"))))</f>
        <v>20%-40%</v>
      </c>
      <c r="M1257" s="7" t="str">
        <f>IF(Table1[[#This Row],[discounted_price]]&lt;200, "&lt;200", IF(Table1[[#This Row],[discounted_price]]&lt;=500, "200-500", "&gt;500"))</f>
        <v>&gt;500</v>
      </c>
      <c r="N1257" s="5">
        <v>4.0999999999999996</v>
      </c>
      <c r="O1257" s="8">
        <v>282</v>
      </c>
      <c r="P1257" s="9" t="str">
        <f>IF(Table1[[#This Row],[rating_count]]&gt;1000, "More than 1000", "Fewer than 1000")</f>
        <v>Fewer than 1000</v>
      </c>
      <c r="Q1257" s="8">
        <f>IFERROR( VALUE(Table1[[#This Row],[rating]]) * VALUE((Table1[[#This Row],[rating_count]]/1000)), 0)</f>
        <v>1.1561999999999999</v>
      </c>
      <c r="R1257" s="6">
        <f>IFERROR( VALUE(Table1[[#This Row],[actual_price]]) * VALUE(Table1[[#This Row],[rating_count]]), 0)</f>
        <v>873918</v>
      </c>
      <c r="S1257" s="5" t="s">
        <v>10912</v>
      </c>
      <c r="T1257" s="5" t="s">
        <v>10913</v>
      </c>
      <c r="U1257" s="5" t="s">
        <v>10914</v>
      </c>
      <c r="V1257" s="5" t="s">
        <v>10915</v>
      </c>
      <c r="W1257" s="5" t="s">
        <v>10916</v>
      </c>
      <c r="X1257" s="5" t="s">
        <v>10917</v>
      </c>
      <c r="Y1257" s="5" t="s">
        <v>10918</v>
      </c>
      <c r="Z1257" s="5" t="s">
        <v>10919</v>
      </c>
    </row>
    <row r="1258" spans="1:26" ht="15.75">
      <c r="A1258" s="5" t="s">
        <v>10920</v>
      </c>
      <c r="B1258" s="5" t="s">
        <v>10921</v>
      </c>
      <c r="C1258" s="5" t="str">
        <f>LEFT(Table1[[#This Row],[product_name]], 27)</f>
        <v>Rico IRPRO 1500 Watt Japane</v>
      </c>
      <c r="D1258" s="5" t="s">
        <v>8844</v>
      </c>
      <c r="E1258" s="5" t="str">
        <f>TRIM(LEFT(Table1[[#This Row],[category]], FIND("|", Table1[[#This Row],[category]]) - 1))</f>
        <v>Home&amp;Kitchen</v>
      </c>
      <c r="F1258" s="5" t="str">
        <f>TRIM(MID(Table1[[#This Row],[category]], FIND("|", Table1[[#This Row],[category]]) + 1, FIND("|", Table1[[#This Row],[category]], FIND("|", Table1[[#This Row],[category]]) + 1) - FIND("|", Table1[[#This Row],[category]]) - 1))</f>
        <v>Heating,Cooling&amp;AirQuality</v>
      </c>
      <c r="G1258"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58" s="5">
        <v>999</v>
      </c>
      <c r="I1258" s="6">
        <v>1075</v>
      </c>
      <c r="J1258" s="7">
        <v>7.0000000000000007E-2</v>
      </c>
      <c r="K1258" s="7" t="str">
        <f>IF(Table1[[#This Row],[discount_percentage]]&gt;=50%, "YES", "NO")</f>
        <v>NO</v>
      </c>
      <c r="L1258" s="7" t="str">
        <f>IF(Table1[[#This Row],[discount_percentage]]&lt;20%, "&lt;20%", IF(Table1[[#This Row],[discount_percentage]]&lt;=40%, "20%-40%", IF(Table1[[#This Row],[discount_percentage]]&lt;=60%, "41%-60%", IF(Table1[[#This Row],[discount_percentage]]&lt;=80%, "61%-80%", "&gt;80%"))))</f>
        <v>&lt;20%</v>
      </c>
      <c r="M1258" s="7" t="str">
        <f>IF(Table1[[#This Row],[discounted_price]]&lt;200, "&lt;200", IF(Table1[[#This Row],[discounted_price]]&lt;=500, "200-500", "&gt;500"))</f>
        <v>&gt;500</v>
      </c>
      <c r="N1258" s="5">
        <v>4.0999999999999996</v>
      </c>
      <c r="O1258" s="8">
        <v>9275</v>
      </c>
      <c r="P1258" s="9" t="str">
        <f>IF(Table1[[#This Row],[rating_count]]&gt;1000, "More than 1000", "Fewer than 1000")</f>
        <v>More than 1000</v>
      </c>
      <c r="Q1258" s="8">
        <f>IFERROR( VALUE(Table1[[#This Row],[rating]]) * VALUE((Table1[[#This Row],[rating_count]]/1000)), 0)</f>
        <v>38.027499999999996</v>
      </c>
      <c r="R1258" s="6">
        <f>IFERROR( VALUE(Table1[[#This Row],[actual_price]]) * VALUE(Table1[[#This Row],[rating_count]]), 0)</f>
        <v>9970625</v>
      </c>
      <c r="S1258" s="5" t="s">
        <v>10922</v>
      </c>
      <c r="T1258" s="5" t="s">
        <v>10923</v>
      </c>
      <c r="U1258" s="5" t="s">
        <v>10924</v>
      </c>
      <c r="V1258" s="5" t="s">
        <v>10925</v>
      </c>
      <c r="W1258" s="5" t="s">
        <v>10926</v>
      </c>
      <c r="X1258" s="5" t="s">
        <v>10927</v>
      </c>
      <c r="Y1258" s="5" t="s">
        <v>10928</v>
      </c>
      <c r="Z1258" s="5" t="s">
        <v>10929</v>
      </c>
    </row>
    <row r="1259" spans="1:26" ht="15.75">
      <c r="A1259" s="5" t="s">
        <v>10930</v>
      </c>
      <c r="B1259" s="5" t="s">
        <v>10931</v>
      </c>
      <c r="C1259" s="5" t="str">
        <f>LEFT(Table1[[#This Row],[product_name]], 27)</f>
        <v xml:space="preserve">Eureka Forbes Active Clean </v>
      </c>
      <c r="D1259" s="5" t="s">
        <v>8969</v>
      </c>
      <c r="E1259" s="5" t="str">
        <f>TRIM(LEFT(Table1[[#This Row],[category]], FIND("|", Table1[[#This Row],[category]]) - 1))</f>
        <v>Home&amp;Kitchen</v>
      </c>
      <c r="F1259" s="5" t="str">
        <f>TRIM(MID(Table1[[#This Row],[category]], FIND("|", Table1[[#This Row],[category]]) + 1, FIND("|", Table1[[#This Row],[category]], FIND("|", Table1[[#This Row],[category]]) + 1) - FIND("|", Table1[[#This Row],[category]]) - 1))</f>
        <v>Kitchen&amp;HomeAppliances</v>
      </c>
      <c r="G125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59" s="6">
        <v>3179</v>
      </c>
      <c r="I1259" s="6">
        <v>6999</v>
      </c>
      <c r="J1259" s="7">
        <v>0.55000000000000004</v>
      </c>
      <c r="K1259" s="7" t="str">
        <f>IF(Table1[[#This Row],[discount_percentage]]&gt;=50%, "YES", "NO")</f>
        <v>YES</v>
      </c>
      <c r="L1259" s="7" t="str">
        <f>IF(Table1[[#This Row],[discount_percentage]]&lt;20%, "&lt;20%", IF(Table1[[#This Row],[discount_percentage]]&lt;=40%, "20%-40%", IF(Table1[[#This Row],[discount_percentage]]&lt;=60%, "41%-60%", IF(Table1[[#This Row],[discount_percentage]]&lt;=80%, "61%-80%", "&gt;80%"))))</f>
        <v>41%-60%</v>
      </c>
      <c r="M1259" s="7" t="str">
        <f>IF(Table1[[#This Row],[discounted_price]]&lt;200, "&lt;200", IF(Table1[[#This Row],[discounted_price]]&lt;=500, "200-500", "&gt;500"))</f>
        <v>&gt;500</v>
      </c>
      <c r="N1259" s="5">
        <v>4</v>
      </c>
      <c r="O1259" s="8">
        <v>743</v>
      </c>
      <c r="P1259" s="9" t="str">
        <f>IF(Table1[[#This Row],[rating_count]]&gt;1000, "More than 1000", "Fewer than 1000")</f>
        <v>Fewer than 1000</v>
      </c>
      <c r="Q1259" s="8">
        <f>IFERROR( VALUE(Table1[[#This Row],[rating]]) * VALUE((Table1[[#This Row],[rating_count]]/1000)), 0)</f>
        <v>2.972</v>
      </c>
      <c r="R1259" s="6">
        <f>IFERROR( VALUE(Table1[[#This Row],[actual_price]]) * VALUE(Table1[[#This Row],[rating_count]]), 0)</f>
        <v>5200257</v>
      </c>
      <c r="S1259" s="5" t="s">
        <v>10932</v>
      </c>
      <c r="T1259" s="5" t="s">
        <v>10933</v>
      </c>
      <c r="U1259" s="5" t="s">
        <v>10934</v>
      </c>
      <c r="V1259" s="5" t="s">
        <v>10935</v>
      </c>
      <c r="W1259" s="5" t="s">
        <v>10936</v>
      </c>
      <c r="X1259" s="5" t="s">
        <v>10937</v>
      </c>
      <c r="Y1259" s="5" t="s">
        <v>10938</v>
      </c>
      <c r="Z1259" s="5" t="s">
        <v>10939</v>
      </c>
    </row>
    <row r="1260" spans="1:26" ht="15.75">
      <c r="A1260" s="5" t="s">
        <v>10940</v>
      </c>
      <c r="B1260" s="5" t="s">
        <v>10941</v>
      </c>
      <c r="C1260" s="5" t="str">
        <f>LEFT(Table1[[#This Row],[product_name]], 27)</f>
        <v>CSI INTERNATIONAL¬Æ Instant</v>
      </c>
      <c r="D1260" s="5" t="s">
        <v>8721</v>
      </c>
      <c r="E1260" s="5" t="str">
        <f>TRIM(LEFT(Table1[[#This Row],[category]], FIND("|", Table1[[#This Row],[category]]) - 1))</f>
        <v>Home&amp;Kitchen</v>
      </c>
      <c r="F1260" s="5" t="str">
        <f>TRIM(MID(Table1[[#This Row],[category]], FIND("|", Table1[[#This Row],[category]]) + 1, FIND("|", Table1[[#This Row],[category]], FIND("|", Table1[[#This Row],[category]]) + 1) - FIND("|", Table1[[#This Row],[category]]) - 1))</f>
        <v>Heating,Cooling&amp;AirQuality</v>
      </c>
      <c r="G126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60" s="6">
        <v>1049</v>
      </c>
      <c r="I1260" s="6">
        <v>2499</v>
      </c>
      <c r="J1260" s="7">
        <v>0.57999999999999996</v>
      </c>
      <c r="K1260" s="7" t="str">
        <f>IF(Table1[[#This Row],[discount_percentage]]&gt;=50%, "YES", "NO")</f>
        <v>YES</v>
      </c>
      <c r="L1260" s="7" t="str">
        <f>IF(Table1[[#This Row],[discount_percentage]]&lt;20%, "&lt;20%", IF(Table1[[#This Row],[discount_percentage]]&lt;=40%, "20%-40%", IF(Table1[[#This Row],[discount_percentage]]&lt;=60%, "41%-60%", IF(Table1[[#This Row],[discount_percentage]]&lt;=80%, "61%-80%", "&gt;80%"))))</f>
        <v>41%-60%</v>
      </c>
      <c r="M1260" s="7" t="str">
        <f>IF(Table1[[#This Row],[discounted_price]]&lt;200, "&lt;200", IF(Table1[[#This Row],[discounted_price]]&lt;=500, "200-500", "&gt;500"))</f>
        <v>&gt;500</v>
      </c>
      <c r="N1260" s="5">
        <v>3.6</v>
      </c>
      <c r="O1260" s="8">
        <v>328</v>
      </c>
      <c r="P1260" s="9" t="str">
        <f>IF(Table1[[#This Row],[rating_count]]&gt;1000, "More than 1000", "Fewer than 1000")</f>
        <v>Fewer than 1000</v>
      </c>
      <c r="Q1260" s="8">
        <f>IFERROR( VALUE(Table1[[#This Row],[rating]]) * VALUE((Table1[[#This Row],[rating_count]]/1000)), 0)</f>
        <v>1.1808000000000001</v>
      </c>
      <c r="R1260" s="6">
        <f>IFERROR( VALUE(Table1[[#This Row],[actual_price]]) * VALUE(Table1[[#This Row],[rating_count]]), 0)</f>
        <v>819672</v>
      </c>
      <c r="S1260" s="5" t="s">
        <v>10942</v>
      </c>
      <c r="T1260" s="5" t="s">
        <v>10943</v>
      </c>
      <c r="U1260" s="5" t="s">
        <v>10944</v>
      </c>
      <c r="V1260" s="5" t="s">
        <v>10945</v>
      </c>
      <c r="W1260" s="5" t="s">
        <v>10946</v>
      </c>
      <c r="X1260" s="5" t="s">
        <v>10947</v>
      </c>
      <c r="Y1260" s="5" t="s">
        <v>10948</v>
      </c>
      <c r="Z1260" s="5" t="s">
        <v>10949</v>
      </c>
    </row>
    <row r="1261" spans="1:26" ht="15.75">
      <c r="A1261" s="5" t="s">
        <v>10950</v>
      </c>
      <c r="B1261" s="5" t="s">
        <v>10951</v>
      </c>
      <c r="C1261" s="5" t="str">
        <f>LEFT(Table1[[#This Row],[product_name]], 27)</f>
        <v xml:space="preserve">Hindware Atlantic Xceed 5L </v>
      </c>
      <c r="D1261" s="5" t="s">
        <v>8721</v>
      </c>
      <c r="E1261" s="5" t="str">
        <f>TRIM(LEFT(Table1[[#This Row],[category]], FIND("|", Table1[[#This Row],[category]]) - 1))</f>
        <v>Home&amp;Kitchen</v>
      </c>
      <c r="F1261" s="5" t="str">
        <f>TRIM(MID(Table1[[#This Row],[category]], FIND("|", Table1[[#This Row],[category]]) + 1, FIND("|", Table1[[#This Row],[category]], FIND("|", Table1[[#This Row],[category]]) + 1) - FIND("|", Table1[[#This Row],[category]]) - 1))</f>
        <v>Heating,Cooling&amp;AirQuality</v>
      </c>
      <c r="G1261"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61" s="6">
        <v>3599</v>
      </c>
      <c r="I1261" s="6">
        <v>7290</v>
      </c>
      <c r="J1261" s="7">
        <v>0.51</v>
      </c>
      <c r="K1261" s="7" t="str">
        <f>IF(Table1[[#This Row],[discount_percentage]]&gt;=50%, "YES", "NO")</f>
        <v>YES</v>
      </c>
      <c r="L1261" s="7" t="str">
        <f>IF(Table1[[#This Row],[discount_percentage]]&lt;20%, "&lt;20%", IF(Table1[[#This Row],[discount_percentage]]&lt;=40%, "20%-40%", IF(Table1[[#This Row],[discount_percentage]]&lt;=60%, "41%-60%", IF(Table1[[#This Row],[discount_percentage]]&lt;=80%, "61%-80%", "&gt;80%"))))</f>
        <v>41%-60%</v>
      </c>
      <c r="M1261" s="7" t="str">
        <f>IF(Table1[[#This Row],[discounted_price]]&lt;200, "&lt;200", IF(Table1[[#This Row],[discounted_price]]&lt;=500, "200-500", "&gt;500"))</f>
        <v>&gt;500</v>
      </c>
      <c r="N1261" s="5">
        <v>3.9</v>
      </c>
      <c r="O1261" s="8">
        <v>942</v>
      </c>
      <c r="P1261" s="9" t="str">
        <f>IF(Table1[[#This Row],[rating_count]]&gt;1000, "More than 1000", "Fewer than 1000")</f>
        <v>Fewer than 1000</v>
      </c>
      <c r="Q1261" s="8">
        <f>IFERROR( VALUE(Table1[[#This Row],[rating]]) * VALUE((Table1[[#This Row],[rating_count]]/1000)), 0)</f>
        <v>3.6737999999999995</v>
      </c>
      <c r="R1261" s="6">
        <f>IFERROR( VALUE(Table1[[#This Row],[actual_price]]) * VALUE(Table1[[#This Row],[rating_count]]), 0)</f>
        <v>6867180</v>
      </c>
      <c r="S1261" s="5" t="s">
        <v>10952</v>
      </c>
      <c r="T1261" s="5" t="s">
        <v>10953</v>
      </c>
      <c r="U1261" s="5" t="s">
        <v>10954</v>
      </c>
      <c r="V1261" s="5" t="s">
        <v>10955</v>
      </c>
      <c r="W1261" s="5" t="s">
        <v>10956</v>
      </c>
      <c r="X1261" s="5" t="s">
        <v>10957</v>
      </c>
      <c r="Y1261" s="5" t="s">
        <v>10958</v>
      </c>
      <c r="Z1261" s="5" t="s">
        <v>10959</v>
      </c>
    </row>
    <row r="1262" spans="1:26" ht="15.75">
      <c r="A1262" s="5" t="s">
        <v>10960</v>
      </c>
      <c r="B1262" s="5" t="s">
        <v>10961</v>
      </c>
      <c r="C1262" s="5" t="str">
        <f>LEFT(Table1[[#This Row],[product_name]], 27)</f>
        <v xml:space="preserve">Morphy Richards New Europa </v>
      </c>
      <c r="D1262" s="5" t="s">
        <v>10962</v>
      </c>
      <c r="E1262" s="5" t="str">
        <f>TRIM(LEFT(Table1[[#This Row],[category]], FIND("|", Table1[[#This Row],[category]]) - 1))</f>
        <v>Home&amp;Kitchen</v>
      </c>
      <c r="F1262" s="5" t="str">
        <f>TRIM(MID(Table1[[#This Row],[category]], FIND("|", Table1[[#This Row],[category]]) + 1, FIND("|", Table1[[#This Row],[category]], FIND("|", Table1[[#This Row],[category]]) + 1) - FIND("|", Table1[[#This Row],[category]]) - 1))</f>
        <v>Kitchen&amp;HomeAppliances</v>
      </c>
      <c r="G1262"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262" s="6">
        <v>4799</v>
      </c>
      <c r="I1262" s="6">
        <v>5795</v>
      </c>
      <c r="J1262" s="7">
        <v>0.17</v>
      </c>
      <c r="K1262" s="7" t="str">
        <f>IF(Table1[[#This Row],[discount_percentage]]&gt;=50%, "YES", "NO")</f>
        <v>NO</v>
      </c>
      <c r="L1262" s="7" t="str">
        <f>IF(Table1[[#This Row],[discount_percentage]]&lt;20%, "&lt;20%", IF(Table1[[#This Row],[discount_percentage]]&lt;=40%, "20%-40%", IF(Table1[[#This Row],[discount_percentage]]&lt;=60%, "41%-60%", IF(Table1[[#This Row],[discount_percentage]]&lt;=80%, "61%-80%", "&gt;80%"))))</f>
        <v>&lt;20%</v>
      </c>
      <c r="M1262" s="7" t="str">
        <f>IF(Table1[[#This Row],[discounted_price]]&lt;200, "&lt;200", IF(Table1[[#This Row],[discounted_price]]&lt;=500, "200-500", "&gt;500"))</f>
        <v>&gt;500</v>
      </c>
      <c r="N1262" s="5">
        <v>3.9</v>
      </c>
      <c r="O1262" s="8">
        <v>3815</v>
      </c>
      <c r="P1262" s="9" t="str">
        <f>IF(Table1[[#This Row],[rating_count]]&gt;1000, "More than 1000", "Fewer than 1000")</f>
        <v>More than 1000</v>
      </c>
      <c r="Q1262" s="8">
        <f>IFERROR( VALUE(Table1[[#This Row],[rating]]) * VALUE((Table1[[#This Row],[rating_count]]/1000)), 0)</f>
        <v>14.878499999999999</v>
      </c>
      <c r="R1262" s="6">
        <f>IFERROR( VALUE(Table1[[#This Row],[actual_price]]) * VALUE(Table1[[#This Row],[rating_count]]), 0)</f>
        <v>22107925</v>
      </c>
      <c r="S1262" s="5" t="s">
        <v>10963</v>
      </c>
      <c r="T1262" s="5" t="s">
        <v>10964</v>
      </c>
      <c r="U1262" s="5" t="s">
        <v>10965</v>
      </c>
      <c r="V1262" s="5" t="s">
        <v>10966</v>
      </c>
      <c r="W1262" s="5" t="s">
        <v>10967</v>
      </c>
      <c r="X1262" s="5" t="s">
        <v>10968</v>
      </c>
      <c r="Y1262" s="5" t="s">
        <v>10969</v>
      </c>
      <c r="Z1262" s="5" t="s">
        <v>10970</v>
      </c>
    </row>
    <row r="1263" spans="1:26" ht="15.75">
      <c r="A1263" s="5" t="s">
        <v>10971</v>
      </c>
      <c r="B1263" s="5" t="s">
        <v>10972</v>
      </c>
      <c r="C1263" s="5" t="str">
        <f>LEFT(Table1[[#This Row],[product_name]], 27)</f>
        <v>Lifelong Power - Pro 500 Wa</v>
      </c>
      <c r="D1263" s="5" t="s">
        <v>8710</v>
      </c>
      <c r="E1263" s="5" t="str">
        <f>TRIM(LEFT(Table1[[#This Row],[category]], FIND("|", Table1[[#This Row],[category]]) - 1))</f>
        <v>Home&amp;Kitchen</v>
      </c>
      <c r="F1263" s="5" t="str">
        <f>TRIM(MID(Table1[[#This Row],[category]], FIND("|", Table1[[#This Row],[category]]) + 1, FIND("|", Table1[[#This Row],[category]], FIND("|", Table1[[#This Row],[category]]) + 1) - FIND("|", Table1[[#This Row],[category]]) - 1))</f>
        <v>Kitchen&amp;HomeAppliances</v>
      </c>
      <c r="G126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63" s="6">
        <v>1699</v>
      </c>
      <c r="I1263" s="6">
        <v>3398</v>
      </c>
      <c r="J1263" s="7">
        <v>0.5</v>
      </c>
      <c r="K1263" s="7" t="str">
        <f>IF(Table1[[#This Row],[discount_percentage]]&gt;=50%, "YES", "NO")</f>
        <v>YES</v>
      </c>
      <c r="L1263" s="7" t="str">
        <f>IF(Table1[[#This Row],[discount_percentage]]&lt;20%, "&lt;20%", IF(Table1[[#This Row],[discount_percentage]]&lt;=40%, "20%-40%", IF(Table1[[#This Row],[discount_percentage]]&lt;=60%, "41%-60%", IF(Table1[[#This Row],[discount_percentage]]&lt;=80%, "61%-80%", "&gt;80%"))))</f>
        <v>41%-60%</v>
      </c>
      <c r="M1263" s="7" t="str">
        <f>IF(Table1[[#This Row],[discounted_price]]&lt;200, "&lt;200", IF(Table1[[#This Row],[discounted_price]]&lt;=500, "200-500", "&gt;500"))</f>
        <v>&gt;500</v>
      </c>
      <c r="N1263" s="5">
        <v>3.8</v>
      </c>
      <c r="O1263" s="8">
        <v>7988</v>
      </c>
      <c r="P1263" s="9" t="str">
        <f>IF(Table1[[#This Row],[rating_count]]&gt;1000, "More than 1000", "Fewer than 1000")</f>
        <v>More than 1000</v>
      </c>
      <c r="Q1263" s="8">
        <f>IFERROR( VALUE(Table1[[#This Row],[rating]]) * VALUE((Table1[[#This Row],[rating_count]]/1000)), 0)</f>
        <v>30.354400000000002</v>
      </c>
      <c r="R1263" s="6">
        <f>IFERROR( VALUE(Table1[[#This Row],[actual_price]]) * VALUE(Table1[[#This Row],[rating_count]]), 0)</f>
        <v>27143224</v>
      </c>
      <c r="S1263" s="5" t="s">
        <v>10973</v>
      </c>
      <c r="T1263" s="5" t="s">
        <v>10974</v>
      </c>
      <c r="U1263" s="5" t="s">
        <v>10975</v>
      </c>
      <c r="V1263" s="5" t="s">
        <v>10976</v>
      </c>
      <c r="W1263" s="5" t="s">
        <v>10977</v>
      </c>
      <c r="X1263" s="5" t="s">
        <v>10978</v>
      </c>
      <c r="Y1263" s="5" t="s">
        <v>10979</v>
      </c>
      <c r="Z1263" s="5" t="s">
        <v>10980</v>
      </c>
    </row>
    <row r="1264" spans="1:26" ht="15.75">
      <c r="A1264" s="5" t="s">
        <v>10981</v>
      </c>
      <c r="B1264" s="5" t="s">
        <v>10982</v>
      </c>
      <c r="C1264" s="5" t="str">
        <f>LEFT(Table1[[#This Row],[product_name]], 27)</f>
        <v>iBELL Castor CTEK15L Premiu</v>
      </c>
      <c r="D1264" s="5" t="s">
        <v>8762</v>
      </c>
      <c r="E1264" s="5" t="str">
        <f>TRIM(LEFT(Table1[[#This Row],[category]], FIND("|", Table1[[#This Row],[category]]) - 1))</f>
        <v>Home&amp;Kitchen</v>
      </c>
      <c r="F1264" s="5" t="str">
        <f>TRIM(MID(Table1[[#This Row],[category]], FIND("|", Table1[[#This Row],[category]]) + 1, FIND("|", Table1[[#This Row],[category]], FIND("|", Table1[[#This Row],[category]]) + 1) - FIND("|", Table1[[#This Row],[category]]) - 1))</f>
        <v>Kitchen&amp;HomeAppliances</v>
      </c>
      <c r="G126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64" s="5">
        <v>664</v>
      </c>
      <c r="I1264" s="6">
        <v>1490</v>
      </c>
      <c r="J1264" s="7">
        <v>0.55000000000000004</v>
      </c>
      <c r="K1264" s="7" t="str">
        <f>IF(Table1[[#This Row],[discount_percentage]]&gt;=50%, "YES", "NO")</f>
        <v>YES</v>
      </c>
      <c r="L1264" s="7" t="str">
        <f>IF(Table1[[#This Row],[discount_percentage]]&lt;20%, "&lt;20%", IF(Table1[[#This Row],[discount_percentage]]&lt;=40%, "20%-40%", IF(Table1[[#This Row],[discount_percentage]]&lt;=60%, "41%-60%", IF(Table1[[#This Row],[discount_percentage]]&lt;=80%, "61%-80%", "&gt;80%"))))</f>
        <v>41%-60%</v>
      </c>
      <c r="M1264" s="7" t="str">
        <f>IF(Table1[[#This Row],[discounted_price]]&lt;200, "&lt;200", IF(Table1[[#This Row],[discounted_price]]&lt;=500, "200-500", "&gt;500"))</f>
        <v>&gt;500</v>
      </c>
      <c r="N1264" s="5">
        <v>4.0999999999999996</v>
      </c>
      <c r="O1264" s="8">
        <v>925</v>
      </c>
      <c r="P1264" s="9" t="str">
        <f>IF(Table1[[#This Row],[rating_count]]&gt;1000, "More than 1000", "Fewer than 1000")</f>
        <v>Fewer than 1000</v>
      </c>
      <c r="Q1264" s="8">
        <f>IFERROR( VALUE(Table1[[#This Row],[rating]]) * VALUE((Table1[[#This Row],[rating_count]]/1000)), 0)</f>
        <v>3.7925</v>
      </c>
      <c r="R1264" s="6">
        <f>IFERROR( VALUE(Table1[[#This Row],[actual_price]]) * VALUE(Table1[[#This Row],[rating_count]]), 0)</f>
        <v>1378250</v>
      </c>
      <c r="S1264" s="5" t="s">
        <v>10983</v>
      </c>
      <c r="T1264" s="5" t="s">
        <v>10984</v>
      </c>
      <c r="U1264" s="5" t="s">
        <v>10985</v>
      </c>
      <c r="V1264" s="5" t="s">
        <v>10986</v>
      </c>
      <c r="W1264" s="5" t="s">
        <v>10987</v>
      </c>
      <c r="X1264" s="5" t="s">
        <v>10988</v>
      </c>
      <c r="Y1264" s="5" t="s">
        <v>10989</v>
      </c>
      <c r="Z1264" s="5" t="s">
        <v>10990</v>
      </c>
    </row>
    <row r="1265" spans="1:26" ht="15.75">
      <c r="A1265" s="5" t="s">
        <v>10991</v>
      </c>
      <c r="B1265" s="5" t="s">
        <v>10992</v>
      </c>
      <c r="C1265" s="5" t="str">
        <f>LEFT(Table1[[#This Row],[product_name]], 27)</f>
        <v xml:space="preserve">BAJAJ PYGMY MINI 110 MM 10 </v>
      </c>
      <c r="D1265" s="5" t="s">
        <v>10993</v>
      </c>
      <c r="E1265" s="5" t="str">
        <f>TRIM(LEFT(Table1[[#This Row],[category]], FIND("|", Table1[[#This Row],[category]]) - 1))</f>
        <v>Home&amp;Kitchen</v>
      </c>
      <c r="F1265" s="5" t="str">
        <f>TRIM(MID(Table1[[#This Row],[category]], FIND("|", Table1[[#This Row],[category]]) + 1, FIND("|", Table1[[#This Row],[category]], FIND("|", Table1[[#This Row],[category]]) + 1) - FIND("|", Table1[[#This Row],[category]]) - 1))</f>
        <v>Heating,Cooling&amp;AirQuality</v>
      </c>
      <c r="G1265" s="5" t="str">
        <f>TRIM(MID(Table1[[#This Row],[category]], FIND("|", Table1[[#This Row],[category]], FIND("|", Table1[[#This Row],[category]]) + 1) + 1, FIND("|", Table1[[#This Row],[category]], FIND("|", Table1[[#This Row],[category]], FIND("|", Table1[[#This Row],[category]]) + 1) + 1) - FIND("|", Table1[[#This Row],[category]], FIND("|", Table1[[#This Row],[category]]) + 1) - 1))</f>
        <v>Fans</v>
      </c>
      <c r="H1265" s="5">
        <v>948</v>
      </c>
      <c r="I1265" s="6">
        <v>1620</v>
      </c>
      <c r="J1265" s="7">
        <v>0.41</v>
      </c>
      <c r="K1265" s="7" t="str">
        <f>IF(Table1[[#This Row],[discount_percentage]]&gt;=50%, "YES", "NO")</f>
        <v>NO</v>
      </c>
      <c r="L1265" s="7" t="str">
        <f>IF(Table1[[#This Row],[discount_percentage]]&lt;20%, "&lt;20%", IF(Table1[[#This Row],[discount_percentage]]&lt;=40%, "20%-40%", IF(Table1[[#This Row],[discount_percentage]]&lt;=60%, "41%-60%", IF(Table1[[#This Row],[discount_percentage]]&lt;=80%, "61%-80%", "&gt;80%"))))</f>
        <v>41%-60%</v>
      </c>
      <c r="M1265" s="7" t="str">
        <f>IF(Table1[[#This Row],[discounted_price]]&lt;200, "&lt;200", IF(Table1[[#This Row],[discounted_price]]&lt;=500, "200-500", "&gt;500"))</f>
        <v>&gt;500</v>
      </c>
      <c r="N1265" s="5">
        <v>4.0999999999999996</v>
      </c>
      <c r="O1265" s="8">
        <v>4370</v>
      </c>
      <c r="P1265" s="9" t="str">
        <f>IF(Table1[[#This Row],[rating_count]]&gt;1000, "More than 1000", "Fewer than 1000")</f>
        <v>More than 1000</v>
      </c>
      <c r="Q1265" s="8">
        <f>IFERROR( VALUE(Table1[[#This Row],[rating]]) * VALUE((Table1[[#This Row],[rating_count]]/1000)), 0)</f>
        <v>17.916999999999998</v>
      </c>
      <c r="R1265" s="6">
        <f>IFERROR( VALUE(Table1[[#This Row],[actual_price]]) * VALUE(Table1[[#This Row],[rating_count]]), 0)</f>
        <v>7079400</v>
      </c>
      <c r="S1265" s="5" t="s">
        <v>10994</v>
      </c>
      <c r="T1265" s="5" t="s">
        <v>10995</v>
      </c>
      <c r="U1265" s="5" t="s">
        <v>10996</v>
      </c>
      <c r="V1265" s="5" t="s">
        <v>10997</v>
      </c>
      <c r="W1265" s="5" t="s">
        <v>10998</v>
      </c>
      <c r="X1265" s="5" t="s">
        <v>10999</v>
      </c>
      <c r="Y1265" s="5" t="s">
        <v>11000</v>
      </c>
      <c r="Z1265" s="5" t="s">
        <v>11001</v>
      </c>
    </row>
    <row r="1266" spans="1:26" ht="15.75">
      <c r="A1266" s="5" t="s">
        <v>11002</v>
      </c>
      <c r="B1266" s="5" t="s">
        <v>11003</v>
      </c>
      <c r="C1266" s="5" t="str">
        <f>LEFT(Table1[[#This Row],[product_name]], 27)</f>
        <v>Crompton InstaGlide 1000-Wa</v>
      </c>
      <c r="D1266" s="5" t="s">
        <v>8699</v>
      </c>
      <c r="E1266" s="5" t="str">
        <f>TRIM(LEFT(Table1[[#This Row],[category]], FIND("|", Table1[[#This Row],[category]]) - 1))</f>
        <v>Home&amp;Kitchen</v>
      </c>
      <c r="F1266" s="5" t="str">
        <f>TRIM(MID(Table1[[#This Row],[category]], FIND("|", Table1[[#This Row],[category]]) + 1, FIND("|", Table1[[#This Row],[category]], FIND("|", Table1[[#This Row],[category]]) + 1) - FIND("|", Table1[[#This Row],[category]]) - 1))</f>
        <v>Kitchen&amp;HomeAppliances</v>
      </c>
      <c r="G1266"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66" s="5">
        <v>850</v>
      </c>
      <c r="I1266" s="6">
        <v>1000</v>
      </c>
      <c r="J1266" s="7">
        <v>0.15</v>
      </c>
      <c r="K1266" s="7" t="str">
        <f>IF(Table1[[#This Row],[discount_percentage]]&gt;=50%, "YES", "NO")</f>
        <v>NO</v>
      </c>
      <c r="L1266" s="7" t="str">
        <f>IF(Table1[[#This Row],[discount_percentage]]&lt;20%, "&lt;20%", IF(Table1[[#This Row],[discount_percentage]]&lt;=40%, "20%-40%", IF(Table1[[#This Row],[discount_percentage]]&lt;=60%, "41%-60%", IF(Table1[[#This Row],[discount_percentage]]&lt;=80%, "61%-80%", "&gt;80%"))))</f>
        <v>&lt;20%</v>
      </c>
      <c r="M1266" s="7" t="str">
        <f>IF(Table1[[#This Row],[discounted_price]]&lt;200, "&lt;200", IF(Table1[[#This Row],[discounted_price]]&lt;=500, "200-500", "&gt;500"))</f>
        <v>&gt;500</v>
      </c>
      <c r="N1266" s="5">
        <v>4.0999999999999996</v>
      </c>
      <c r="O1266" s="8">
        <v>7619</v>
      </c>
      <c r="P1266" s="9" t="str">
        <f>IF(Table1[[#This Row],[rating_count]]&gt;1000, "More than 1000", "Fewer than 1000")</f>
        <v>More than 1000</v>
      </c>
      <c r="Q1266" s="8">
        <f>IFERROR( VALUE(Table1[[#This Row],[rating]]) * VALUE((Table1[[#This Row],[rating_count]]/1000)), 0)</f>
        <v>31.237899999999996</v>
      </c>
      <c r="R1266" s="6">
        <f>IFERROR( VALUE(Table1[[#This Row],[actual_price]]) * VALUE(Table1[[#This Row],[rating_count]]), 0)</f>
        <v>7619000</v>
      </c>
      <c r="S1266" s="5" t="s">
        <v>11004</v>
      </c>
      <c r="T1266" s="5" t="s">
        <v>11005</v>
      </c>
      <c r="U1266" s="5" t="s">
        <v>11006</v>
      </c>
      <c r="V1266" s="5" t="s">
        <v>11007</v>
      </c>
      <c r="W1266" s="5" t="s">
        <v>11008</v>
      </c>
      <c r="X1266" s="5" t="s">
        <v>11009</v>
      </c>
      <c r="Y1266" s="5" t="s">
        <v>11010</v>
      </c>
      <c r="Z1266" s="5" t="s">
        <v>11011</v>
      </c>
    </row>
    <row r="1267" spans="1:26" ht="15.75">
      <c r="A1267" s="5" t="s">
        <v>11012</v>
      </c>
      <c r="B1267" s="5" t="s">
        <v>11013</v>
      </c>
      <c r="C1267" s="5" t="str">
        <f>LEFT(Table1[[#This Row],[product_name]], 27)</f>
        <v>Prestige Clean Home Water P</v>
      </c>
      <c r="D1267" s="5" t="s">
        <v>9644</v>
      </c>
      <c r="E1267" s="5" t="str">
        <f>TRIM(LEFT(Table1[[#This Row],[category]], FIND("|", Table1[[#This Row],[category]]) - 1))</f>
        <v>Home&amp;Kitchen</v>
      </c>
      <c r="F1267" s="5" t="str">
        <f>TRIM(MID(Table1[[#This Row],[category]], FIND("|", Table1[[#This Row],[category]]) + 1, FIND("|", Table1[[#This Row],[category]], FIND("|", Table1[[#This Row],[category]]) + 1) - FIND("|", Table1[[#This Row],[category]]) - 1))</f>
        <v>Kitchen&amp;HomeAppliances</v>
      </c>
      <c r="G1267"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67" s="5">
        <v>600</v>
      </c>
      <c r="I1267" s="6">
        <v>640</v>
      </c>
      <c r="J1267" s="7">
        <v>0.06</v>
      </c>
      <c r="K1267" s="7" t="str">
        <f>IF(Table1[[#This Row],[discount_percentage]]&gt;=50%, "YES", "NO")</f>
        <v>NO</v>
      </c>
      <c r="L1267" s="7" t="str">
        <f>IF(Table1[[#This Row],[discount_percentage]]&lt;20%, "&lt;20%", IF(Table1[[#This Row],[discount_percentage]]&lt;=40%, "20%-40%", IF(Table1[[#This Row],[discount_percentage]]&lt;=60%, "41%-60%", IF(Table1[[#This Row],[discount_percentage]]&lt;=80%, "61%-80%", "&gt;80%"))))</f>
        <v>&lt;20%</v>
      </c>
      <c r="M1267" s="7" t="str">
        <f>IF(Table1[[#This Row],[discounted_price]]&lt;200, "&lt;200", IF(Table1[[#This Row],[discounted_price]]&lt;=500, "200-500", "&gt;500"))</f>
        <v>&gt;500</v>
      </c>
      <c r="N1267" s="5">
        <v>3.8</v>
      </c>
      <c r="O1267" s="8">
        <v>2593</v>
      </c>
      <c r="P1267" s="9" t="str">
        <f>IF(Table1[[#This Row],[rating_count]]&gt;1000, "More than 1000", "Fewer than 1000")</f>
        <v>More than 1000</v>
      </c>
      <c r="Q1267" s="8">
        <f>IFERROR( VALUE(Table1[[#This Row],[rating]]) * VALUE((Table1[[#This Row],[rating_count]]/1000)), 0)</f>
        <v>9.8533999999999988</v>
      </c>
      <c r="R1267" s="6">
        <f>IFERROR( VALUE(Table1[[#This Row],[actual_price]]) * VALUE(Table1[[#This Row],[rating_count]]), 0)</f>
        <v>1659520</v>
      </c>
      <c r="S1267" s="5" t="s">
        <v>11014</v>
      </c>
      <c r="T1267" s="5" t="s">
        <v>11015</v>
      </c>
      <c r="U1267" s="5" t="s">
        <v>11016</v>
      </c>
      <c r="V1267" s="5" t="s">
        <v>11017</v>
      </c>
      <c r="W1267" s="5" t="s">
        <v>11018</v>
      </c>
      <c r="X1267" s="5" t="s">
        <v>11019</v>
      </c>
      <c r="Y1267" s="5" t="s">
        <v>11020</v>
      </c>
      <c r="Z1267" s="5" t="s">
        <v>11021</v>
      </c>
    </row>
    <row r="1268" spans="1:26" ht="15.75">
      <c r="A1268" s="5" t="s">
        <v>11022</v>
      </c>
      <c r="B1268" s="5" t="s">
        <v>11023</v>
      </c>
      <c r="C1268" s="5" t="str">
        <f>LEFT(Table1[[#This Row],[product_name]], 27)</f>
        <v>Morphy Richards Aristo 2000</v>
      </c>
      <c r="D1268" s="5" t="s">
        <v>8552</v>
      </c>
      <c r="E1268" s="5" t="str">
        <f>TRIM(LEFT(Table1[[#This Row],[category]], FIND("|", Table1[[#This Row],[category]]) - 1))</f>
        <v>Home&amp;Kitchen</v>
      </c>
      <c r="F1268" s="5" t="str">
        <f>TRIM(MID(Table1[[#This Row],[category]], FIND("|", Table1[[#This Row],[category]]) + 1, FIND("|", Table1[[#This Row],[category]], FIND("|", Table1[[#This Row],[category]]) + 1) - FIND("|", Table1[[#This Row],[category]]) - 1))</f>
        <v>Heating,Cooling&amp;AirQuality</v>
      </c>
      <c r="G1268" s="5" t="str">
        <f>TRIM(MID(Table1[[#This Row],[category]], FIND("|", Table1[[#This Row],[category]], FIND("|", Table1[[#This Row],[category]]) + 1) + 1, FIND("|", Table1[[#This Row],[category]], FIND("|", Table1[[#This Row],[category]], FIND("|", Table1[[#This Row],[category]]) + 1) + 1) - FIND("|", Table1[[#This Row],[category]], FIND("|", Table1[[#This Row],[category]]) + 1) - 1))</f>
        <v>RoomHeaters</v>
      </c>
      <c r="H1268" s="6">
        <v>3711</v>
      </c>
      <c r="I1268" s="6">
        <v>4495</v>
      </c>
      <c r="J1268" s="7">
        <v>0.17</v>
      </c>
      <c r="K1268" s="7" t="str">
        <f>IF(Table1[[#This Row],[discount_percentage]]&gt;=50%, "YES", "NO")</f>
        <v>NO</v>
      </c>
      <c r="L1268" s="7" t="str">
        <f>IF(Table1[[#This Row],[discount_percentage]]&lt;20%, "&lt;20%", IF(Table1[[#This Row],[discount_percentage]]&lt;=40%, "20%-40%", IF(Table1[[#This Row],[discount_percentage]]&lt;=60%, "41%-60%", IF(Table1[[#This Row],[discount_percentage]]&lt;=80%, "61%-80%", "&gt;80%"))))</f>
        <v>&lt;20%</v>
      </c>
      <c r="M1268" s="7" t="str">
        <f>IF(Table1[[#This Row],[discounted_price]]&lt;200, "&lt;200", IF(Table1[[#This Row],[discounted_price]]&lt;=500, "200-500", "&gt;500"))</f>
        <v>&gt;500</v>
      </c>
      <c r="N1268" s="5">
        <v>4.3</v>
      </c>
      <c r="O1268" s="8">
        <v>356</v>
      </c>
      <c r="P1268" s="9" t="str">
        <f>IF(Table1[[#This Row],[rating_count]]&gt;1000, "More than 1000", "Fewer than 1000")</f>
        <v>Fewer than 1000</v>
      </c>
      <c r="Q1268" s="8">
        <f>IFERROR( VALUE(Table1[[#This Row],[rating]]) * VALUE((Table1[[#This Row],[rating_count]]/1000)), 0)</f>
        <v>1.5307999999999999</v>
      </c>
      <c r="R1268" s="6">
        <f>IFERROR( VALUE(Table1[[#This Row],[actual_price]]) * VALUE(Table1[[#This Row],[rating_count]]), 0)</f>
        <v>1600220</v>
      </c>
      <c r="S1268" s="5" t="s">
        <v>11024</v>
      </c>
      <c r="T1268" s="5" t="s">
        <v>11025</v>
      </c>
      <c r="U1268" s="5" t="s">
        <v>11026</v>
      </c>
      <c r="V1268" s="5" t="s">
        <v>11027</v>
      </c>
      <c r="W1268" s="5" t="s">
        <v>11028</v>
      </c>
      <c r="X1268" s="5" t="s">
        <v>11029</v>
      </c>
      <c r="Y1268" s="5" t="s">
        <v>11030</v>
      </c>
      <c r="Z1268" s="5" t="s">
        <v>11031</v>
      </c>
    </row>
    <row r="1269" spans="1:26" ht="15.75">
      <c r="A1269" s="5" t="s">
        <v>11032</v>
      </c>
      <c r="B1269" s="5" t="s">
        <v>11033</v>
      </c>
      <c r="C1269" s="5" t="str">
        <f>LEFT(Table1[[#This Row],[product_name]], 27)</f>
        <v>Gadgetronics Digital Kitche</v>
      </c>
      <c r="D1269" s="5" t="s">
        <v>8585</v>
      </c>
      <c r="E1269" s="5" t="str">
        <f>TRIM(LEFT(Table1[[#This Row],[category]], FIND("|", Table1[[#This Row],[category]]) - 1))</f>
        <v>Home&amp;Kitchen</v>
      </c>
      <c r="F1269" s="5" t="str">
        <f>TRIM(MID(Table1[[#This Row],[category]], FIND("|", Table1[[#This Row],[category]]) + 1, FIND("|", Table1[[#This Row],[category]], FIND("|", Table1[[#This Row],[category]]) + 1) - FIND("|", Table1[[#This Row],[category]]) - 1))</f>
        <v>Kitchen&amp;HomeAppliances</v>
      </c>
      <c r="G126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69" s="5">
        <v>799</v>
      </c>
      <c r="I1269" s="6">
        <v>2999</v>
      </c>
      <c r="J1269" s="7">
        <v>0.73</v>
      </c>
      <c r="K1269" s="7" t="str">
        <f>IF(Table1[[#This Row],[discount_percentage]]&gt;=50%, "YES", "NO")</f>
        <v>YES</v>
      </c>
      <c r="L1269" s="7" t="str">
        <f>IF(Table1[[#This Row],[discount_percentage]]&lt;20%, "&lt;20%", IF(Table1[[#This Row],[discount_percentage]]&lt;=40%, "20%-40%", IF(Table1[[#This Row],[discount_percentage]]&lt;=60%, "41%-60%", IF(Table1[[#This Row],[discount_percentage]]&lt;=80%, "61%-80%", "&gt;80%"))))</f>
        <v>61%-80%</v>
      </c>
      <c r="M1269" s="7" t="str">
        <f>IF(Table1[[#This Row],[discounted_price]]&lt;200, "&lt;200", IF(Table1[[#This Row],[discounted_price]]&lt;=500, "200-500", "&gt;500"))</f>
        <v>&gt;500</v>
      </c>
      <c r="N1269" s="5">
        <v>4.5</v>
      </c>
      <c r="O1269" s="8">
        <v>63</v>
      </c>
      <c r="P1269" s="9" t="str">
        <f>IF(Table1[[#This Row],[rating_count]]&gt;1000, "More than 1000", "Fewer than 1000")</f>
        <v>Fewer than 1000</v>
      </c>
      <c r="Q1269" s="8">
        <f>IFERROR( VALUE(Table1[[#This Row],[rating]]) * VALUE((Table1[[#This Row],[rating_count]]/1000)), 0)</f>
        <v>0.28349999999999997</v>
      </c>
      <c r="R1269" s="6">
        <f>IFERROR( VALUE(Table1[[#This Row],[actual_price]]) * VALUE(Table1[[#This Row],[rating_count]]), 0)</f>
        <v>188937</v>
      </c>
      <c r="S1269" s="5" t="s">
        <v>11034</v>
      </c>
      <c r="T1269" s="5" t="s">
        <v>11035</v>
      </c>
      <c r="U1269" s="5" t="s">
        <v>11036</v>
      </c>
      <c r="V1269" s="5" t="s">
        <v>11037</v>
      </c>
      <c r="W1269" s="5" t="s">
        <v>11038</v>
      </c>
      <c r="X1269" s="5" t="s">
        <v>11039</v>
      </c>
      <c r="Y1269" s="5" t="s">
        <v>11040</v>
      </c>
      <c r="Z1269" s="5" t="s">
        <v>11041</v>
      </c>
    </row>
    <row r="1270" spans="1:26" ht="15.75">
      <c r="A1270" s="5" t="s">
        <v>11042</v>
      </c>
      <c r="B1270" s="5" t="s">
        <v>11043</v>
      </c>
      <c r="C1270" s="5" t="str">
        <f>LEFT(Table1[[#This Row],[product_name]], 27)</f>
        <v>HUL Pureit Germkill kit for</v>
      </c>
      <c r="D1270" s="5" t="s">
        <v>9633</v>
      </c>
      <c r="E1270" s="5" t="str">
        <f>TRIM(LEFT(Table1[[#This Row],[category]], FIND("|", Table1[[#This Row],[category]]) - 1))</f>
        <v>Home&amp;Kitchen</v>
      </c>
      <c r="F1270" s="5" t="str">
        <f>TRIM(MID(Table1[[#This Row],[category]], FIND("|", Table1[[#This Row],[category]]) + 1, FIND("|", Table1[[#This Row],[category]], FIND("|", Table1[[#This Row],[category]]) + 1) - FIND("|", Table1[[#This Row],[category]]) - 1))</f>
        <v>Kitchen&amp;HomeAppliances</v>
      </c>
      <c r="G1270"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70" s="5">
        <v>980</v>
      </c>
      <c r="I1270" s="6">
        <v>980</v>
      </c>
      <c r="J1270" s="7">
        <v>0</v>
      </c>
      <c r="K1270" s="7" t="str">
        <f>IF(Table1[[#This Row],[discount_percentage]]&gt;=50%, "YES", "NO")</f>
        <v>NO</v>
      </c>
      <c r="L1270" s="7" t="str">
        <f>IF(Table1[[#This Row],[discount_percentage]]&lt;20%, "&lt;20%", IF(Table1[[#This Row],[discount_percentage]]&lt;=40%, "20%-40%", IF(Table1[[#This Row],[discount_percentage]]&lt;=60%, "41%-60%", IF(Table1[[#This Row],[discount_percentage]]&lt;=80%, "61%-80%", "&gt;80%"))))</f>
        <v>&lt;20%</v>
      </c>
      <c r="M1270" s="7" t="str">
        <f>IF(Table1[[#This Row],[discounted_price]]&lt;200, "&lt;200", IF(Table1[[#This Row],[discounted_price]]&lt;=500, "200-500", "&gt;500"))</f>
        <v>&gt;500</v>
      </c>
      <c r="N1270" s="5">
        <v>4.2</v>
      </c>
      <c r="O1270" s="8">
        <v>4740</v>
      </c>
      <c r="P1270" s="9" t="str">
        <f>IF(Table1[[#This Row],[rating_count]]&gt;1000, "More than 1000", "Fewer than 1000")</f>
        <v>More than 1000</v>
      </c>
      <c r="Q1270" s="8">
        <f>IFERROR( VALUE(Table1[[#This Row],[rating]]) * VALUE((Table1[[#This Row],[rating_count]]/1000)), 0)</f>
        <v>19.908000000000001</v>
      </c>
      <c r="R1270" s="6">
        <f>IFERROR( VALUE(Table1[[#This Row],[actual_price]]) * VALUE(Table1[[#This Row],[rating_count]]), 0)</f>
        <v>4645200</v>
      </c>
      <c r="S1270" s="5" t="s">
        <v>11044</v>
      </c>
      <c r="T1270" s="5" t="s">
        <v>11045</v>
      </c>
      <c r="U1270" s="5" t="s">
        <v>11046</v>
      </c>
      <c r="V1270" s="5" t="s">
        <v>11047</v>
      </c>
      <c r="W1270" s="5" t="s">
        <v>11048</v>
      </c>
      <c r="X1270" s="5" t="s">
        <v>11049</v>
      </c>
      <c r="Y1270" s="5" t="s">
        <v>11050</v>
      </c>
      <c r="Z1270" s="5" t="s">
        <v>11051</v>
      </c>
    </row>
    <row r="1271" spans="1:26" ht="15.75">
      <c r="A1271" s="5" t="s">
        <v>11052</v>
      </c>
      <c r="B1271" s="5" t="s">
        <v>11053</v>
      </c>
      <c r="C1271" s="5" t="str">
        <f>LEFT(Table1[[#This Row],[product_name]], 27)</f>
        <v>Tom &amp; Jerry Folding Laundry</v>
      </c>
      <c r="D1271" s="5" t="s">
        <v>8886</v>
      </c>
      <c r="E1271" s="5" t="str">
        <f>TRIM(LEFT(Table1[[#This Row],[category]], FIND("|", Table1[[#This Row],[category]]) - 1))</f>
        <v>Home&amp;Kitchen</v>
      </c>
      <c r="F1271" s="5" t="str">
        <f>TRIM(MID(Table1[[#This Row],[category]], FIND("|", Table1[[#This Row],[category]]) + 1, FIND("|", Table1[[#This Row],[category]], FIND("|", Table1[[#This Row],[category]]) + 1) - FIND("|", Table1[[#This Row],[category]]) - 1))</f>
        <v>HomeStorage&amp;Organization</v>
      </c>
      <c r="G1271"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71" s="5">
        <v>351</v>
      </c>
      <c r="I1271" s="6">
        <v>899</v>
      </c>
      <c r="J1271" s="7">
        <v>0.61</v>
      </c>
      <c r="K1271" s="7" t="str">
        <f>IF(Table1[[#This Row],[discount_percentage]]&gt;=50%, "YES", "NO")</f>
        <v>YES</v>
      </c>
      <c r="L1271" s="7" t="str">
        <f>IF(Table1[[#This Row],[discount_percentage]]&lt;20%, "&lt;20%", IF(Table1[[#This Row],[discount_percentage]]&lt;=40%, "20%-40%", IF(Table1[[#This Row],[discount_percentage]]&lt;=60%, "41%-60%", IF(Table1[[#This Row],[discount_percentage]]&lt;=80%, "61%-80%", "&gt;80%"))))</f>
        <v>61%-80%</v>
      </c>
      <c r="M1271" s="7" t="str">
        <f>IF(Table1[[#This Row],[discounted_price]]&lt;200, "&lt;200", IF(Table1[[#This Row],[discounted_price]]&lt;=500, "200-500", "&gt;500"))</f>
        <v>200-500</v>
      </c>
      <c r="N1271" s="5">
        <v>3.9</v>
      </c>
      <c r="O1271" s="8">
        <v>296</v>
      </c>
      <c r="P1271" s="9" t="str">
        <f>IF(Table1[[#This Row],[rating_count]]&gt;1000, "More than 1000", "Fewer than 1000")</f>
        <v>Fewer than 1000</v>
      </c>
      <c r="Q1271" s="8">
        <f>IFERROR( VALUE(Table1[[#This Row],[rating]]) * VALUE((Table1[[#This Row],[rating_count]]/1000)), 0)</f>
        <v>1.1543999999999999</v>
      </c>
      <c r="R1271" s="6">
        <f>IFERROR( VALUE(Table1[[#This Row],[actual_price]]) * VALUE(Table1[[#This Row],[rating_count]]), 0)</f>
        <v>266104</v>
      </c>
      <c r="S1271" s="5" t="s">
        <v>11054</v>
      </c>
      <c r="T1271" s="5" t="s">
        <v>11055</v>
      </c>
      <c r="U1271" s="5" t="s">
        <v>11056</v>
      </c>
      <c r="V1271" s="5" t="s">
        <v>11057</v>
      </c>
      <c r="W1271" s="5" t="s">
        <v>11058</v>
      </c>
      <c r="X1271" s="5" t="s">
        <v>11059</v>
      </c>
      <c r="Y1271" s="5" t="s">
        <v>11060</v>
      </c>
      <c r="Z1271" s="5" t="s">
        <v>11061</v>
      </c>
    </row>
    <row r="1272" spans="1:26" ht="15.75">
      <c r="A1272" s="5" t="s">
        <v>11062</v>
      </c>
      <c r="B1272" s="5" t="s">
        <v>11063</v>
      </c>
      <c r="C1272" s="5" t="str">
        <f>LEFT(Table1[[#This Row],[product_name]], 27)</f>
        <v>Ikea Little Loved Corner PR</v>
      </c>
      <c r="D1272" s="5" t="s">
        <v>11064</v>
      </c>
      <c r="E1272" s="5" t="str">
        <f>TRIM(LEFT(Table1[[#This Row],[category]], FIND("|", Table1[[#This Row],[category]]) - 1))</f>
        <v>Home&amp;Kitchen</v>
      </c>
      <c r="F1272" s="5" t="str">
        <f>TRIM(MID(Table1[[#This Row],[category]], FIND("|", Table1[[#This Row],[category]]) + 1, FIND("|", Table1[[#This Row],[category]], FIND("|", Table1[[#This Row],[category]]) + 1) - FIND("|", Table1[[#This Row],[category]]) - 1))</f>
        <v>Kitchen&amp;HomeAppliances</v>
      </c>
      <c r="G1272"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272" s="5">
        <v>229</v>
      </c>
      <c r="I1272" s="6">
        <v>499</v>
      </c>
      <c r="J1272" s="7">
        <v>0.54</v>
      </c>
      <c r="K1272" s="7" t="str">
        <f>IF(Table1[[#This Row],[discount_percentage]]&gt;=50%, "YES", "NO")</f>
        <v>YES</v>
      </c>
      <c r="L1272" s="7" t="str">
        <f>IF(Table1[[#This Row],[discount_percentage]]&lt;20%, "&lt;20%", IF(Table1[[#This Row],[discount_percentage]]&lt;=40%, "20%-40%", IF(Table1[[#This Row],[discount_percentage]]&lt;=60%, "41%-60%", IF(Table1[[#This Row],[discount_percentage]]&lt;=80%, "61%-80%", "&gt;80%"))))</f>
        <v>41%-60%</v>
      </c>
      <c r="M1272" s="7" t="str">
        <f>IF(Table1[[#This Row],[discounted_price]]&lt;200, "&lt;200", IF(Table1[[#This Row],[discounted_price]]&lt;=500, "200-500", "&gt;500"))</f>
        <v>200-500</v>
      </c>
      <c r="N1272" s="5">
        <v>3.5</v>
      </c>
      <c r="O1272" s="8">
        <v>185</v>
      </c>
      <c r="P1272" s="9" t="str">
        <f>IF(Table1[[#This Row],[rating_count]]&gt;1000, "More than 1000", "Fewer than 1000")</f>
        <v>Fewer than 1000</v>
      </c>
      <c r="Q1272" s="8">
        <f>IFERROR( VALUE(Table1[[#This Row],[rating]]) * VALUE((Table1[[#This Row],[rating_count]]/1000)), 0)</f>
        <v>0.64749999999999996</v>
      </c>
      <c r="R1272" s="6">
        <f>IFERROR( VALUE(Table1[[#This Row],[actual_price]]) * VALUE(Table1[[#This Row],[rating_count]]), 0)</f>
        <v>92315</v>
      </c>
      <c r="S1272" s="5" t="s">
        <v>11065</v>
      </c>
      <c r="T1272" s="5" t="s">
        <v>11066</v>
      </c>
      <c r="U1272" s="5" t="s">
        <v>11067</v>
      </c>
      <c r="V1272" s="5" t="s">
        <v>11068</v>
      </c>
      <c r="W1272" s="5" t="s">
        <v>11069</v>
      </c>
      <c r="X1272" s="5" t="s">
        <v>11070</v>
      </c>
      <c r="Y1272" s="5" t="s">
        <v>11071</v>
      </c>
      <c r="Z1272" s="5" t="s">
        <v>11072</v>
      </c>
    </row>
    <row r="1273" spans="1:26" ht="15.75">
      <c r="A1273" s="5" t="s">
        <v>11073</v>
      </c>
      <c r="B1273" s="5" t="s">
        <v>11074</v>
      </c>
      <c r="C1273" s="5" t="str">
        <f>LEFT(Table1[[#This Row],[product_name]], 27)</f>
        <v>Philips EasySpeed Plus Stea</v>
      </c>
      <c r="D1273" s="5" t="s">
        <v>8897</v>
      </c>
      <c r="E1273" s="5" t="str">
        <f>TRIM(LEFT(Table1[[#This Row],[category]], FIND("|", Table1[[#This Row],[category]]) - 1))</f>
        <v>Home&amp;Kitchen</v>
      </c>
      <c r="F1273" s="5" t="str">
        <f>TRIM(MID(Table1[[#This Row],[category]], FIND("|", Table1[[#This Row],[category]]) + 1, FIND("|", Table1[[#This Row],[category]], FIND("|", Table1[[#This Row],[category]]) + 1) - FIND("|", Table1[[#This Row],[category]]) - 1))</f>
        <v>Kitchen&amp;HomeAppliances</v>
      </c>
      <c r="G127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73" s="6">
        <v>3349</v>
      </c>
      <c r="I1273" s="6">
        <v>3995</v>
      </c>
      <c r="J1273" s="7">
        <v>0.16</v>
      </c>
      <c r="K1273" s="7" t="str">
        <f>IF(Table1[[#This Row],[discount_percentage]]&gt;=50%, "YES", "NO")</f>
        <v>NO</v>
      </c>
      <c r="L1273" s="7" t="str">
        <f>IF(Table1[[#This Row],[discount_percentage]]&lt;20%, "&lt;20%", IF(Table1[[#This Row],[discount_percentage]]&lt;=40%, "20%-40%", IF(Table1[[#This Row],[discount_percentage]]&lt;=60%, "41%-60%", IF(Table1[[#This Row],[discount_percentage]]&lt;=80%, "61%-80%", "&gt;80%"))))</f>
        <v>&lt;20%</v>
      </c>
      <c r="M1273" s="7" t="str">
        <f>IF(Table1[[#This Row],[discounted_price]]&lt;200, "&lt;200", IF(Table1[[#This Row],[discounted_price]]&lt;=500, "200-500", "&gt;500"))</f>
        <v>&gt;500</v>
      </c>
      <c r="N1273" s="5">
        <v>4.3</v>
      </c>
      <c r="O1273" s="8">
        <v>1954</v>
      </c>
      <c r="P1273" s="9" t="str">
        <f>IF(Table1[[#This Row],[rating_count]]&gt;1000, "More than 1000", "Fewer than 1000")</f>
        <v>More than 1000</v>
      </c>
      <c r="Q1273" s="8">
        <f>IFERROR( VALUE(Table1[[#This Row],[rating]]) * VALUE((Table1[[#This Row],[rating_count]]/1000)), 0)</f>
        <v>8.4021999999999988</v>
      </c>
      <c r="R1273" s="6">
        <f>IFERROR( VALUE(Table1[[#This Row],[actual_price]]) * VALUE(Table1[[#This Row],[rating_count]]), 0)</f>
        <v>7806230</v>
      </c>
      <c r="S1273" s="5" t="s">
        <v>11075</v>
      </c>
      <c r="T1273" s="5" t="s">
        <v>11076</v>
      </c>
      <c r="U1273" s="5" t="s">
        <v>11077</v>
      </c>
      <c r="V1273" s="5" t="s">
        <v>11078</v>
      </c>
      <c r="W1273" s="5" t="s">
        <v>11079</v>
      </c>
      <c r="X1273" s="5" t="s">
        <v>11080</v>
      </c>
      <c r="Y1273" s="5" t="s">
        <v>11081</v>
      </c>
      <c r="Z1273" s="5" t="s">
        <v>11082</v>
      </c>
    </row>
    <row r="1274" spans="1:26" ht="15.75">
      <c r="A1274" s="5" t="s">
        <v>11083</v>
      </c>
      <c r="B1274" s="5" t="s">
        <v>11084</v>
      </c>
      <c r="C1274" s="5" t="str">
        <f>LEFT(Table1[[#This Row],[product_name]], 27)</f>
        <v>Bajaj New Shakti Neo Plus 1</v>
      </c>
      <c r="D1274" s="5" t="s">
        <v>8773</v>
      </c>
      <c r="E1274" s="5" t="str">
        <f>TRIM(LEFT(Table1[[#This Row],[category]], FIND("|", Table1[[#This Row],[category]]) - 1))</f>
        <v>Home&amp;Kitchen</v>
      </c>
      <c r="F1274" s="5" t="str">
        <f>TRIM(MID(Table1[[#This Row],[category]], FIND("|", Table1[[#This Row],[category]]) + 1, FIND("|", Table1[[#This Row],[category]], FIND("|", Table1[[#This Row],[category]]) + 1) - FIND("|", Table1[[#This Row],[category]]) - 1))</f>
        <v>Heating,Cooling&amp;AirQuality</v>
      </c>
      <c r="G1274"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74" s="6">
        <v>5499</v>
      </c>
      <c r="I1274" s="6">
        <v>11500</v>
      </c>
      <c r="J1274" s="7">
        <v>0.52</v>
      </c>
      <c r="K1274" s="7" t="str">
        <f>IF(Table1[[#This Row],[discount_percentage]]&gt;=50%, "YES", "NO")</f>
        <v>YES</v>
      </c>
      <c r="L1274" s="7" t="str">
        <f>IF(Table1[[#This Row],[discount_percentage]]&lt;20%, "&lt;20%", IF(Table1[[#This Row],[discount_percentage]]&lt;=40%, "20%-40%", IF(Table1[[#This Row],[discount_percentage]]&lt;=60%, "41%-60%", IF(Table1[[#This Row],[discount_percentage]]&lt;=80%, "61%-80%", "&gt;80%"))))</f>
        <v>41%-60%</v>
      </c>
      <c r="M1274" s="7" t="str">
        <f>IF(Table1[[#This Row],[discounted_price]]&lt;200, "&lt;200", IF(Table1[[#This Row],[discounted_price]]&lt;=500, "200-500", "&gt;500"))</f>
        <v>&gt;500</v>
      </c>
      <c r="N1274" s="5">
        <v>3.9</v>
      </c>
      <c r="O1274" s="8">
        <v>959</v>
      </c>
      <c r="P1274" s="9" t="str">
        <f>IF(Table1[[#This Row],[rating_count]]&gt;1000, "More than 1000", "Fewer than 1000")</f>
        <v>Fewer than 1000</v>
      </c>
      <c r="Q1274" s="8">
        <f>IFERROR( VALUE(Table1[[#This Row],[rating]]) * VALUE((Table1[[#This Row],[rating_count]]/1000)), 0)</f>
        <v>3.7401</v>
      </c>
      <c r="R1274" s="6">
        <f>IFERROR( VALUE(Table1[[#This Row],[actual_price]]) * VALUE(Table1[[#This Row],[rating_count]]), 0)</f>
        <v>11028500</v>
      </c>
      <c r="S1274" s="5" t="s">
        <v>11085</v>
      </c>
      <c r="T1274" s="5" t="s">
        <v>11086</v>
      </c>
      <c r="U1274" s="5" t="s">
        <v>11087</v>
      </c>
      <c r="V1274" s="5" t="s">
        <v>11088</v>
      </c>
      <c r="W1274" s="5" t="s">
        <v>11089</v>
      </c>
      <c r="X1274" s="5" t="s">
        <v>11090</v>
      </c>
      <c r="Y1274" s="5" t="s">
        <v>11091</v>
      </c>
      <c r="Z1274" s="5" t="s">
        <v>11092</v>
      </c>
    </row>
    <row r="1275" spans="1:26" ht="15.75">
      <c r="A1275" s="5" t="s">
        <v>11093</v>
      </c>
      <c r="B1275" s="5" t="s">
        <v>11094</v>
      </c>
      <c r="C1275" s="5" t="str">
        <f>LEFT(Table1[[#This Row],[product_name]], 27)</f>
        <v>House of Quirk Reusable Sti</v>
      </c>
      <c r="D1275" s="5" t="s">
        <v>8574</v>
      </c>
      <c r="E1275" s="5" t="str">
        <f>TRIM(LEFT(Table1[[#This Row],[category]], FIND("|", Table1[[#This Row],[category]]) - 1))</f>
        <v>Home&amp;Kitchen</v>
      </c>
      <c r="F1275" s="5" t="str">
        <f>TRIM(MID(Table1[[#This Row],[category]], FIND("|", Table1[[#This Row],[category]]) + 1, FIND("|", Table1[[#This Row],[category]], FIND("|", Table1[[#This Row],[category]]) + 1) - FIND("|", Table1[[#This Row],[category]]) - 1))</f>
        <v>Kitchen&amp;HomeAppliances</v>
      </c>
      <c r="G127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75" s="5">
        <v>299</v>
      </c>
      <c r="I1275" s="6">
        <v>499</v>
      </c>
      <c r="J1275" s="7">
        <v>0.4</v>
      </c>
      <c r="K1275" s="7" t="str">
        <f>IF(Table1[[#This Row],[discount_percentage]]&gt;=50%, "YES", "NO")</f>
        <v>NO</v>
      </c>
      <c r="L1275" s="7" t="str">
        <f>IF(Table1[[#This Row],[discount_percentage]]&lt;20%, "&lt;20%", IF(Table1[[#This Row],[discount_percentage]]&lt;=40%, "20%-40%", IF(Table1[[#This Row],[discount_percentage]]&lt;=60%, "41%-60%", IF(Table1[[#This Row],[discount_percentage]]&lt;=80%, "61%-80%", "&gt;80%"))))</f>
        <v>20%-40%</v>
      </c>
      <c r="M1275" s="7" t="str">
        <f>IF(Table1[[#This Row],[discounted_price]]&lt;200, "&lt;200", IF(Table1[[#This Row],[discounted_price]]&lt;=500, "200-500", "&gt;500"))</f>
        <v>200-500</v>
      </c>
      <c r="N1275" s="5">
        <v>3.9</v>
      </c>
      <c r="O1275" s="8">
        <v>1015</v>
      </c>
      <c r="P1275" s="9" t="str">
        <f>IF(Table1[[#This Row],[rating_count]]&gt;1000, "More than 1000", "Fewer than 1000")</f>
        <v>More than 1000</v>
      </c>
      <c r="Q1275" s="8">
        <f>IFERROR( VALUE(Table1[[#This Row],[rating]]) * VALUE((Table1[[#This Row],[rating_count]]/1000)), 0)</f>
        <v>3.9584999999999995</v>
      </c>
      <c r="R1275" s="6">
        <f>IFERROR( VALUE(Table1[[#This Row],[actual_price]]) * VALUE(Table1[[#This Row],[rating_count]]), 0)</f>
        <v>506485</v>
      </c>
      <c r="S1275" s="5" t="s">
        <v>11095</v>
      </c>
      <c r="T1275" s="5" t="s">
        <v>11096</v>
      </c>
      <c r="U1275" s="5" t="s">
        <v>11097</v>
      </c>
      <c r="V1275" s="5" t="s">
        <v>11098</v>
      </c>
      <c r="W1275" s="5" t="s">
        <v>11099</v>
      </c>
      <c r="X1275" s="5" t="s">
        <v>11100</v>
      </c>
      <c r="Y1275" s="5" t="s">
        <v>11101</v>
      </c>
      <c r="Z1275" s="5" t="s">
        <v>11102</v>
      </c>
    </row>
    <row r="1276" spans="1:26" ht="15.75">
      <c r="A1276" s="5" t="s">
        <v>11103</v>
      </c>
      <c r="B1276" s="5" t="s">
        <v>11104</v>
      </c>
      <c r="C1276" s="5" t="str">
        <f>LEFT(Table1[[#This Row],[product_name]], 27)</f>
        <v>Allin Exporters J66 Ultraso</v>
      </c>
      <c r="D1276" s="5" t="s">
        <v>11105</v>
      </c>
      <c r="E1276" s="5" t="str">
        <f>TRIM(LEFT(Table1[[#This Row],[category]], FIND("|", Table1[[#This Row],[category]]) - 1))</f>
        <v>Home&amp;Kitchen</v>
      </c>
      <c r="F1276" s="5" t="str">
        <f>TRIM(MID(Table1[[#This Row],[category]], FIND("|", Table1[[#This Row],[category]]) + 1, FIND("|", Table1[[#This Row],[category]], FIND("|", Table1[[#This Row],[category]]) + 1) - FIND("|", Table1[[#This Row],[category]]) - 1))</f>
        <v>Heating,Cooling&amp;AirQuality</v>
      </c>
      <c r="G1276" s="5" t="e">
        <f>TRIM(MID(Table1[[#This Row],[category]], FIND("|", Table1[[#This Row],[category]], FIND("|", Table1[[#This Row],[category]]) + 1) + 1, FIND("|", Table1[[#This Row],[category]], FIND("|", Table1[[#This Row],[category]], FIND("|", Table1[[#This Row],[category]]) + 1) + 1) - FIND("|", Table1[[#This Row],[category]], FIND("|", Table1[[#This Row],[category]]) + 1) - 1))</f>
        <v>#VALUE!</v>
      </c>
      <c r="H1276" s="6">
        <v>2249</v>
      </c>
      <c r="I1276" s="6">
        <v>3550</v>
      </c>
      <c r="J1276" s="7">
        <v>0.37</v>
      </c>
      <c r="K1276" s="7" t="str">
        <f>IF(Table1[[#This Row],[discount_percentage]]&gt;=50%, "YES", "NO")</f>
        <v>NO</v>
      </c>
      <c r="L1276" s="7" t="str">
        <f>IF(Table1[[#This Row],[discount_percentage]]&lt;20%, "&lt;20%", IF(Table1[[#This Row],[discount_percentage]]&lt;=40%, "20%-40%", IF(Table1[[#This Row],[discount_percentage]]&lt;=60%, "41%-60%", IF(Table1[[#This Row],[discount_percentage]]&lt;=80%, "61%-80%", "&gt;80%"))))</f>
        <v>20%-40%</v>
      </c>
      <c r="M1276" s="7" t="str">
        <f>IF(Table1[[#This Row],[discounted_price]]&lt;200, "&lt;200", IF(Table1[[#This Row],[discounted_price]]&lt;=500, "200-500", "&gt;500"))</f>
        <v>&gt;500</v>
      </c>
      <c r="N1276" s="5">
        <v>4</v>
      </c>
      <c r="O1276" s="8">
        <v>3973</v>
      </c>
      <c r="P1276" s="9" t="str">
        <f>IF(Table1[[#This Row],[rating_count]]&gt;1000, "More than 1000", "Fewer than 1000")</f>
        <v>More than 1000</v>
      </c>
      <c r="Q1276" s="8">
        <f>IFERROR( VALUE(Table1[[#This Row],[rating]]) * VALUE((Table1[[#This Row],[rating_count]]/1000)), 0)</f>
        <v>15.891999999999999</v>
      </c>
      <c r="R1276" s="6">
        <f>IFERROR( VALUE(Table1[[#This Row],[actual_price]]) * VALUE(Table1[[#This Row],[rating_count]]), 0)</f>
        <v>14104150</v>
      </c>
      <c r="S1276" s="5" t="s">
        <v>11106</v>
      </c>
      <c r="T1276" s="5" t="s">
        <v>11107</v>
      </c>
      <c r="U1276" s="5" t="s">
        <v>11108</v>
      </c>
      <c r="V1276" s="5" t="s">
        <v>11109</v>
      </c>
      <c r="W1276" s="5" t="s">
        <v>11110</v>
      </c>
      <c r="X1276" s="5" t="s">
        <v>11111</v>
      </c>
      <c r="Y1276" s="5" t="s">
        <v>11112</v>
      </c>
      <c r="Z1276" s="5" t="s">
        <v>11113</v>
      </c>
    </row>
    <row r="1277" spans="1:26" ht="15.75">
      <c r="A1277" s="5" t="s">
        <v>11114</v>
      </c>
      <c r="B1277" s="5" t="s">
        <v>11115</v>
      </c>
      <c r="C1277" s="5" t="str">
        <f>LEFT(Table1[[#This Row],[product_name]], 27)</f>
        <v>Multifunctional 2 in 1 Elec</v>
      </c>
      <c r="D1277" s="5" t="s">
        <v>9030</v>
      </c>
      <c r="E1277" s="5" t="str">
        <f>TRIM(LEFT(Table1[[#This Row],[category]], FIND("|", Table1[[#This Row],[category]]) - 1))</f>
        <v>Home&amp;Kitchen</v>
      </c>
      <c r="F1277" s="5" t="str">
        <f>TRIM(MID(Table1[[#This Row],[category]], FIND("|", Table1[[#This Row],[category]]) + 1, FIND("|", Table1[[#This Row],[category]], FIND("|", Table1[[#This Row],[category]]) + 1) - FIND("|", Table1[[#This Row],[category]]) - 1))</f>
        <v>Kitchen&amp;HomeAppliances</v>
      </c>
      <c r="G127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77" s="5">
        <v>699</v>
      </c>
      <c r="I1277" s="6">
        <v>1599</v>
      </c>
      <c r="J1277" s="7">
        <v>0.56000000000000005</v>
      </c>
      <c r="K1277" s="7" t="str">
        <f>IF(Table1[[#This Row],[discount_percentage]]&gt;=50%, "YES", "NO")</f>
        <v>YES</v>
      </c>
      <c r="L1277" s="7" t="str">
        <f>IF(Table1[[#This Row],[discount_percentage]]&lt;20%, "&lt;20%", IF(Table1[[#This Row],[discount_percentage]]&lt;=40%, "20%-40%", IF(Table1[[#This Row],[discount_percentage]]&lt;=60%, "41%-60%", IF(Table1[[#This Row],[discount_percentage]]&lt;=80%, "61%-80%", "&gt;80%"))))</f>
        <v>41%-60%</v>
      </c>
      <c r="M1277" s="7" t="str">
        <f>IF(Table1[[#This Row],[discounted_price]]&lt;200, "&lt;200", IF(Table1[[#This Row],[discounted_price]]&lt;=500, "200-500", "&gt;500"))</f>
        <v>&gt;500</v>
      </c>
      <c r="N1277" s="5">
        <v>4.7</v>
      </c>
      <c r="O1277" s="8">
        <v>2300</v>
      </c>
      <c r="P1277" s="9" t="str">
        <f>IF(Table1[[#This Row],[rating_count]]&gt;1000, "More than 1000", "Fewer than 1000")</f>
        <v>More than 1000</v>
      </c>
      <c r="Q1277" s="8">
        <f>IFERROR( VALUE(Table1[[#This Row],[rating]]) * VALUE((Table1[[#This Row],[rating_count]]/1000)), 0)</f>
        <v>10.809999999999999</v>
      </c>
      <c r="R1277" s="6">
        <f>IFERROR( VALUE(Table1[[#This Row],[actual_price]]) * VALUE(Table1[[#This Row],[rating_count]]), 0)</f>
        <v>3677700</v>
      </c>
      <c r="S1277" s="5" t="s">
        <v>11116</v>
      </c>
      <c r="T1277" s="5" t="s">
        <v>11117</v>
      </c>
      <c r="U1277" s="5" t="s">
        <v>11118</v>
      </c>
      <c r="V1277" s="5" t="s">
        <v>11119</v>
      </c>
      <c r="W1277" s="5" t="s">
        <v>11120</v>
      </c>
      <c r="X1277" s="5" t="s">
        <v>11121</v>
      </c>
      <c r="Y1277" s="5" t="s">
        <v>11122</v>
      </c>
      <c r="Z1277" s="5" t="s">
        <v>11123</v>
      </c>
    </row>
    <row r="1278" spans="1:26" ht="15.75">
      <c r="A1278" s="5" t="s">
        <v>11124</v>
      </c>
      <c r="B1278" s="5" t="s">
        <v>11125</v>
      </c>
      <c r="C1278" s="5" t="str">
        <f>LEFT(Table1[[#This Row],[product_name]], 27)</f>
        <v>Maharaja Whiteline Nano Car</v>
      </c>
      <c r="D1278" s="5" t="s">
        <v>8552</v>
      </c>
      <c r="E1278" s="5" t="str">
        <f>TRIM(LEFT(Table1[[#This Row],[category]], FIND("|", Table1[[#This Row],[category]]) - 1))</f>
        <v>Home&amp;Kitchen</v>
      </c>
      <c r="F1278" s="5" t="str">
        <f>TRIM(MID(Table1[[#This Row],[category]], FIND("|", Table1[[#This Row],[category]]) + 1, FIND("|", Table1[[#This Row],[category]], FIND("|", Table1[[#This Row],[category]]) + 1) - FIND("|", Table1[[#This Row],[category]]) - 1))</f>
        <v>Heating,Cooling&amp;AirQuality</v>
      </c>
      <c r="G1278" s="5" t="str">
        <f>TRIM(MID(Table1[[#This Row],[category]], FIND("|", Table1[[#This Row],[category]], FIND("|", Table1[[#This Row],[category]]) + 1) + 1, FIND("|", Table1[[#This Row],[category]], FIND("|", Table1[[#This Row],[category]], FIND("|", Table1[[#This Row],[category]]) + 1) + 1) - FIND("|", Table1[[#This Row],[category]], FIND("|", Table1[[#This Row],[category]]) + 1) - 1))</f>
        <v>RoomHeaters</v>
      </c>
      <c r="H1278" s="6">
        <v>1235</v>
      </c>
      <c r="I1278" s="6">
        <v>1499</v>
      </c>
      <c r="J1278" s="7">
        <v>0.18</v>
      </c>
      <c r="K1278" s="7" t="str">
        <f>IF(Table1[[#This Row],[discount_percentage]]&gt;=50%, "YES", "NO")</f>
        <v>NO</v>
      </c>
      <c r="L1278" s="7" t="str">
        <f>IF(Table1[[#This Row],[discount_percentage]]&lt;20%, "&lt;20%", IF(Table1[[#This Row],[discount_percentage]]&lt;=40%, "20%-40%", IF(Table1[[#This Row],[discount_percentage]]&lt;=60%, "41%-60%", IF(Table1[[#This Row],[discount_percentage]]&lt;=80%, "61%-80%", "&gt;80%"))))</f>
        <v>&lt;20%</v>
      </c>
      <c r="M1278" s="7" t="str">
        <f>IF(Table1[[#This Row],[discounted_price]]&lt;200, "&lt;200", IF(Table1[[#This Row],[discounted_price]]&lt;=500, "200-500", "&gt;500"))</f>
        <v>&gt;500</v>
      </c>
      <c r="N1278" s="5">
        <v>4.0999999999999996</v>
      </c>
      <c r="O1278" s="8">
        <v>203</v>
      </c>
      <c r="P1278" s="9" t="str">
        <f>IF(Table1[[#This Row],[rating_count]]&gt;1000, "More than 1000", "Fewer than 1000")</f>
        <v>Fewer than 1000</v>
      </c>
      <c r="Q1278" s="8">
        <f>IFERROR( VALUE(Table1[[#This Row],[rating]]) * VALUE((Table1[[#This Row],[rating_count]]/1000)), 0)</f>
        <v>0.83230000000000004</v>
      </c>
      <c r="R1278" s="6">
        <f>IFERROR( VALUE(Table1[[#This Row],[actual_price]]) * VALUE(Table1[[#This Row],[rating_count]]), 0)</f>
        <v>304297</v>
      </c>
      <c r="S1278" s="5" t="s">
        <v>11126</v>
      </c>
      <c r="T1278" s="5" t="s">
        <v>11127</v>
      </c>
      <c r="U1278" s="5" t="s">
        <v>11128</v>
      </c>
      <c r="V1278" s="5" t="s">
        <v>11129</v>
      </c>
      <c r="W1278" s="5" t="s">
        <v>11130</v>
      </c>
      <c r="X1278" s="5" t="s">
        <v>11131</v>
      </c>
      <c r="Y1278" s="5" t="s">
        <v>11132</v>
      </c>
      <c r="Z1278" s="5" t="s">
        <v>11133</v>
      </c>
    </row>
    <row r="1279" spans="1:26" ht="15.75">
      <c r="A1279" s="5" t="s">
        <v>11134</v>
      </c>
      <c r="B1279" s="5" t="s">
        <v>11135</v>
      </c>
      <c r="C1279" s="5" t="str">
        <f>LEFT(Table1[[#This Row],[product_name]], 27)</f>
        <v>KENT Electric Chopper-B for</v>
      </c>
      <c r="D1279" s="5" t="s">
        <v>9192</v>
      </c>
      <c r="E1279" s="5" t="str">
        <f>TRIM(LEFT(Table1[[#This Row],[category]], FIND("|", Table1[[#This Row],[category]]) - 1))</f>
        <v>Home&amp;Kitchen</v>
      </c>
      <c r="F1279" s="5" t="str">
        <f>TRIM(MID(Table1[[#This Row],[category]], FIND("|", Table1[[#This Row],[category]]) + 1, FIND("|", Table1[[#This Row],[category]], FIND("|", Table1[[#This Row],[category]]) + 1) - FIND("|", Table1[[#This Row],[category]]) - 1))</f>
        <v>Kitchen&amp;HomeAppliances</v>
      </c>
      <c r="G127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79" s="6">
        <v>1349</v>
      </c>
      <c r="I1279" s="6">
        <v>2999</v>
      </c>
      <c r="J1279" s="7">
        <v>0.55000000000000004</v>
      </c>
      <c r="K1279" s="7" t="str">
        <f>IF(Table1[[#This Row],[discount_percentage]]&gt;=50%, "YES", "NO")</f>
        <v>YES</v>
      </c>
      <c r="L1279" s="7" t="str">
        <f>IF(Table1[[#This Row],[discount_percentage]]&lt;20%, "&lt;20%", IF(Table1[[#This Row],[discount_percentage]]&lt;=40%, "20%-40%", IF(Table1[[#This Row],[discount_percentage]]&lt;=60%, "41%-60%", IF(Table1[[#This Row],[discount_percentage]]&lt;=80%, "61%-80%", "&gt;80%"))))</f>
        <v>41%-60%</v>
      </c>
      <c r="M1279" s="7" t="str">
        <f>IF(Table1[[#This Row],[discounted_price]]&lt;200, "&lt;200", IF(Table1[[#This Row],[discounted_price]]&lt;=500, "200-500", "&gt;500"))</f>
        <v>&gt;500</v>
      </c>
      <c r="N1279" s="5">
        <v>3.8</v>
      </c>
      <c r="O1279" s="8">
        <v>441</v>
      </c>
      <c r="P1279" s="9" t="str">
        <f>IF(Table1[[#This Row],[rating_count]]&gt;1000, "More than 1000", "Fewer than 1000")</f>
        <v>Fewer than 1000</v>
      </c>
      <c r="Q1279" s="8">
        <f>IFERROR( VALUE(Table1[[#This Row],[rating]]) * VALUE((Table1[[#This Row],[rating_count]]/1000)), 0)</f>
        <v>1.6758</v>
      </c>
      <c r="R1279" s="6">
        <f>IFERROR( VALUE(Table1[[#This Row],[actual_price]]) * VALUE(Table1[[#This Row],[rating_count]]), 0)</f>
        <v>1322559</v>
      </c>
      <c r="S1279" s="5" t="s">
        <v>11136</v>
      </c>
      <c r="T1279" s="5" t="s">
        <v>11137</v>
      </c>
      <c r="U1279" s="5" t="s">
        <v>11138</v>
      </c>
      <c r="V1279" s="5" t="s">
        <v>11139</v>
      </c>
      <c r="W1279" s="5" t="s">
        <v>11140</v>
      </c>
      <c r="X1279" s="5" t="s">
        <v>11141</v>
      </c>
      <c r="Y1279" s="5" t="s">
        <v>11142</v>
      </c>
      <c r="Z1279" s="5" t="s">
        <v>11143</v>
      </c>
    </row>
    <row r="1280" spans="1:26" ht="15.75">
      <c r="A1280" s="5" t="s">
        <v>11144</v>
      </c>
      <c r="B1280" s="5" t="s">
        <v>11145</v>
      </c>
      <c r="C1280" s="5" t="str">
        <f>LEFT(Table1[[#This Row],[product_name]], 27)</f>
        <v xml:space="preserve">Crompton Amica 15-L 5 Star </v>
      </c>
      <c r="D1280" s="5" t="s">
        <v>8773</v>
      </c>
      <c r="E1280" s="5" t="str">
        <f>TRIM(LEFT(Table1[[#This Row],[category]], FIND("|", Table1[[#This Row],[category]]) - 1))</f>
        <v>Home&amp;Kitchen</v>
      </c>
      <c r="F1280" s="5" t="str">
        <f>TRIM(MID(Table1[[#This Row],[category]], FIND("|", Table1[[#This Row],[category]]) + 1, FIND("|", Table1[[#This Row],[category]], FIND("|", Table1[[#This Row],[category]]) + 1) - FIND("|", Table1[[#This Row],[category]]) - 1))</f>
        <v>Heating,Cooling&amp;AirQuality</v>
      </c>
      <c r="G128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80" s="6">
        <v>6800</v>
      </c>
      <c r="I1280" s="6">
        <v>11500</v>
      </c>
      <c r="J1280" s="7">
        <v>0.41</v>
      </c>
      <c r="K1280" s="7" t="str">
        <f>IF(Table1[[#This Row],[discount_percentage]]&gt;=50%, "YES", "NO")</f>
        <v>NO</v>
      </c>
      <c r="L1280" s="7" t="str">
        <f>IF(Table1[[#This Row],[discount_percentage]]&lt;20%, "&lt;20%", IF(Table1[[#This Row],[discount_percentage]]&lt;=40%, "20%-40%", IF(Table1[[#This Row],[discount_percentage]]&lt;=60%, "41%-60%", IF(Table1[[#This Row],[discount_percentage]]&lt;=80%, "61%-80%", "&gt;80%"))))</f>
        <v>41%-60%</v>
      </c>
      <c r="M1280" s="7" t="str">
        <f>IF(Table1[[#This Row],[discounted_price]]&lt;200, "&lt;200", IF(Table1[[#This Row],[discounted_price]]&lt;=500, "200-500", "&gt;500"))</f>
        <v>&gt;500</v>
      </c>
      <c r="N1280" s="5">
        <v>4.0999999999999996</v>
      </c>
      <c r="O1280" s="8">
        <v>10308</v>
      </c>
      <c r="P1280" s="9" t="str">
        <f>IF(Table1[[#This Row],[rating_count]]&gt;1000, "More than 1000", "Fewer than 1000")</f>
        <v>More than 1000</v>
      </c>
      <c r="Q1280" s="8">
        <f>IFERROR( VALUE(Table1[[#This Row],[rating]]) * VALUE((Table1[[#This Row],[rating_count]]/1000)), 0)</f>
        <v>42.262799999999999</v>
      </c>
      <c r="R1280" s="6">
        <f>IFERROR( VALUE(Table1[[#This Row],[actual_price]]) * VALUE(Table1[[#This Row],[rating_count]]), 0)</f>
        <v>118542000</v>
      </c>
      <c r="S1280" s="5" t="s">
        <v>11146</v>
      </c>
      <c r="T1280" s="5" t="s">
        <v>11147</v>
      </c>
      <c r="U1280" s="5" t="s">
        <v>11148</v>
      </c>
      <c r="V1280" s="5" t="s">
        <v>11149</v>
      </c>
      <c r="W1280" s="5" t="s">
        <v>11150</v>
      </c>
      <c r="X1280" s="5" t="s">
        <v>11151</v>
      </c>
      <c r="Y1280" s="5" t="s">
        <v>11152</v>
      </c>
      <c r="Z1280" s="5" t="s">
        <v>11153</v>
      </c>
    </row>
    <row r="1281" spans="1:26" ht="15.75">
      <c r="A1281" s="5" t="s">
        <v>11154</v>
      </c>
      <c r="B1281" s="5" t="s">
        <v>11155</v>
      </c>
      <c r="C1281" s="5" t="str">
        <f>LEFT(Table1[[#This Row],[product_name]], 27)</f>
        <v>Eureka Forbes car Vac 100 W</v>
      </c>
      <c r="D1281" s="5" t="s">
        <v>8969</v>
      </c>
      <c r="E1281" s="5" t="str">
        <f>TRIM(LEFT(Table1[[#This Row],[category]], FIND("|", Table1[[#This Row],[category]]) - 1))</f>
        <v>Home&amp;Kitchen</v>
      </c>
      <c r="F1281" s="5" t="str">
        <f>TRIM(MID(Table1[[#This Row],[category]], FIND("|", Table1[[#This Row],[category]]) + 1, FIND("|", Table1[[#This Row],[category]], FIND("|", Table1[[#This Row],[category]]) + 1) - FIND("|", Table1[[#This Row],[category]]) - 1))</f>
        <v>Kitchen&amp;HomeAppliances</v>
      </c>
      <c r="G128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81" s="6">
        <v>2099</v>
      </c>
      <c r="I1281" s="6">
        <v>2499</v>
      </c>
      <c r="J1281" s="7">
        <v>0.16</v>
      </c>
      <c r="K1281" s="7" t="str">
        <f>IF(Table1[[#This Row],[discount_percentage]]&gt;=50%, "YES", "NO")</f>
        <v>NO</v>
      </c>
      <c r="L1281" s="7" t="str">
        <f>IF(Table1[[#This Row],[discount_percentage]]&lt;20%, "&lt;20%", IF(Table1[[#This Row],[discount_percentage]]&lt;=40%, "20%-40%", IF(Table1[[#This Row],[discount_percentage]]&lt;=60%, "41%-60%", IF(Table1[[#This Row],[discount_percentage]]&lt;=80%, "61%-80%", "&gt;80%"))))</f>
        <v>&lt;20%</v>
      </c>
      <c r="M1281" s="7" t="str">
        <f>IF(Table1[[#This Row],[discounted_price]]&lt;200, "&lt;200", IF(Table1[[#This Row],[discounted_price]]&lt;=500, "200-500", "&gt;500"))</f>
        <v>&gt;500</v>
      </c>
      <c r="N1281" s="5" t="s">
        <v>11156</v>
      </c>
      <c r="O1281" s="8">
        <v>992</v>
      </c>
      <c r="P1281" s="9" t="str">
        <f>IF(Table1[[#This Row],[rating_count]]&gt;1000, "More than 1000", "Fewer than 1000")</f>
        <v>Fewer than 1000</v>
      </c>
      <c r="Q1281" s="8">
        <f>IFERROR( VALUE(Table1[[#This Row],[rating]]) * VALUE((Table1[[#This Row],[rating_count]]/1000)), 0)</f>
        <v>0</v>
      </c>
      <c r="R1281" s="6">
        <f>IFERROR( VALUE(Table1[[#This Row],[actual_price]]) * VALUE(Table1[[#This Row],[rating_count]]), 0)</f>
        <v>2479008</v>
      </c>
      <c r="S1281" s="5" t="s">
        <v>11157</v>
      </c>
      <c r="T1281" s="5" t="s">
        <v>11158</v>
      </c>
      <c r="U1281" s="5" t="s">
        <v>11159</v>
      </c>
      <c r="V1281" s="5" t="s">
        <v>11160</v>
      </c>
      <c r="W1281" s="5" t="s">
        <v>11161</v>
      </c>
      <c r="X1281" s="5" t="s">
        <v>11162</v>
      </c>
      <c r="Y1281" s="5" t="s">
        <v>11163</v>
      </c>
      <c r="Z1281" s="5" t="s">
        <v>11164</v>
      </c>
    </row>
    <row r="1282" spans="1:26" ht="15.75">
      <c r="A1282" s="5" t="s">
        <v>11165</v>
      </c>
      <c r="B1282" s="5" t="s">
        <v>11166</v>
      </c>
      <c r="C1282" s="5" t="str">
        <f>LEFT(Table1[[#This Row],[product_name]], 27)</f>
        <v>KENT 16025 Sandwich Grill 7</v>
      </c>
      <c r="D1282" s="5" t="s">
        <v>9061</v>
      </c>
      <c r="E1282" s="5" t="str">
        <f>TRIM(LEFT(Table1[[#This Row],[category]], FIND("|", Table1[[#This Row],[category]]) - 1))</f>
        <v>Home&amp;Kitchen</v>
      </c>
      <c r="F1282" s="5" t="str">
        <f>TRIM(MID(Table1[[#This Row],[category]], FIND("|", Table1[[#This Row],[category]]) + 1, FIND("|", Table1[[#This Row],[category]], FIND("|", Table1[[#This Row],[category]]) + 1) - FIND("|", Table1[[#This Row],[category]]) - 1))</f>
        <v>Kitchen&amp;HomeAppliances</v>
      </c>
      <c r="G128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82" s="6">
        <v>1699</v>
      </c>
      <c r="I1282" s="6">
        <v>1975</v>
      </c>
      <c r="J1282" s="7">
        <v>0.14000000000000001</v>
      </c>
      <c r="K1282" s="7" t="str">
        <f>IF(Table1[[#This Row],[discount_percentage]]&gt;=50%, "YES", "NO")</f>
        <v>NO</v>
      </c>
      <c r="L1282" s="7" t="str">
        <f>IF(Table1[[#This Row],[discount_percentage]]&lt;20%, "&lt;20%", IF(Table1[[#This Row],[discount_percentage]]&lt;=40%, "20%-40%", IF(Table1[[#This Row],[discount_percentage]]&lt;=60%, "41%-60%", IF(Table1[[#This Row],[discount_percentage]]&lt;=80%, "61%-80%", "&gt;80%"))))</f>
        <v>&lt;20%</v>
      </c>
      <c r="M1282" s="7" t="str">
        <f>IF(Table1[[#This Row],[discounted_price]]&lt;200, "&lt;200", IF(Table1[[#This Row],[discounted_price]]&lt;=500, "200-500", "&gt;500"))</f>
        <v>&gt;500</v>
      </c>
      <c r="N1282" s="5">
        <v>4.0999999999999996</v>
      </c>
      <c r="O1282" s="8">
        <v>4716</v>
      </c>
      <c r="P1282" s="9" t="str">
        <f>IF(Table1[[#This Row],[rating_count]]&gt;1000, "More than 1000", "Fewer than 1000")</f>
        <v>More than 1000</v>
      </c>
      <c r="Q1282" s="8">
        <f>IFERROR( VALUE(Table1[[#This Row],[rating]]) * VALUE((Table1[[#This Row],[rating_count]]/1000)), 0)</f>
        <v>19.335599999999999</v>
      </c>
      <c r="R1282" s="6">
        <f>IFERROR( VALUE(Table1[[#This Row],[actual_price]]) * VALUE(Table1[[#This Row],[rating_count]]), 0)</f>
        <v>9314100</v>
      </c>
      <c r="S1282" s="5" t="s">
        <v>11167</v>
      </c>
      <c r="T1282" s="5" t="s">
        <v>11168</v>
      </c>
      <c r="U1282" s="5" t="s">
        <v>11169</v>
      </c>
      <c r="V1282" s="5" t="s">
        <v>11170</v>
      </c>
      <c r="W1282" s="5" t="s">
        <v>11171</v>
      </c>
      <c r="X1282" s="5" t="s">
        <v>11172</v>
      </c>
      <c r="Y1282" s="5" t="s">
        <v>11173</v>
      </c>
      <c r="Z1282" s="5" t="s">
        <v>11174</v>
      </c>
    </row>
    <row r="1283" spans="1:26" ht="15.75">
      <c r="A1283" s="5" t="s">
        <v>11175</v>
      </c>
      <c r="B1283" s="5" t="s">
        <v>11176</v>
      </c>
      <c r="C1283" s="5" t="str">
        <f>LEFT(Table1[[#This Row],[product_name]], 27)</f>
        <v>Candes Gloster All in One S</v>
      </c>
      <c r="D1283" s="5" t="s">
        <v>8563</v>
      </c>
      <c r="E1283" s="5" t="str">
        <f>TRIM(LEFT(Table1[[#This Row],[category]], FIND("|", Table1[[#This Row],[category]]) - 1))</f>
        <v>Home&amp;Kitchen</v>
      </c>
      <c r="F1283" s="5" t="str">
        <f>TRIM(MID(Table1[[#This Row],[category]], FIND("|", Table1[[#This Row],[category]]) + 1, FIND("|", Table1[[#This Row],[category]], FIND("|", Table1[[#This Row],[category]]) + 1) - FIND("|", Table1[[#This Row],[category]]) - 1))</f>
        <v>Heating,Cooling&amp;AirQuality</v>
      </c>
      <c r="G1283" s="5" t="str">
        <f>TRIM(MID(Table1[[#This Row],[category]], FIND("|", Table1[[#This Row],[category]], FIND("|", Table1[[#This Row],[category]]) + 1) + 1, FIND("|", Table1[[#This Row],[category]], FIND("|", Table1[[#This Row],[category]], FIND("|", Table1[[#This Row],[category]]) + 1) + 1) - FIND("|", Table1[[#This Row],[category]], FIND("|", Table1[[#This Row],[category]]) + 1) - 1))</f>
        <v>RoomHeaters</v>
      </c>
      <c r="H1283" s="6">
        <v>1069</v>
      </c>
      <c r="I1283" s="6">
        <v>1699</v>
      </c>
      <c r="J1283" s="7">
        <v>0.37</v>
      </c>
      <c r="K1283" s="7" t="str">
        <f>IF(Table1[[#This Row],[discount_percentage]]&gt;=50%, "YES", "NO")</f>
        <v>NO</v>
      </c>
      <c r="L1283" s="7" t="str">
        <f>IF(Table1[[#This Row],[discount_percentage]]&lt;20%, "&lt;20%", IF(Table1[[#This Row],[discount_percentage]]&lt;=40%, "20%-40%", IF(Table1[[#This Row],[discount_percentage]]&lt;=60%, "41%-60%", IF(Table1[[#This Row],[discount_percentage]]&lt;=80%, "61%-80%", "&gt;80%"))))</f>
        <v>20%-40%</v>
      </c>
      <c r="M1283" s="7" t="str">
        <f>IF(Table1[[#This Row],[discounted_price]]&lt;200, "&lt;200", IF(Table1[[#This Row],[discounted_price]]&lt;=500, "200-500", "&gt;500"))</f>
        <v>&gt;500</v>
      </c>
      <c r="N1283" s="5">
        <v>3.9</v>
      </c>
      <c r="O1283" s="8">
        <v>313</v>
      </c>
      <c r="P1283" s="9" t="str">
        <f>IF(Table1[[#This Row],[rating_count]]&gt;1000, "More than 1000", "Fewer than 1000")</f>
        <v>Fewer than 1000</v>
      </c>
      <c r="Q1283" s="8">
        <f>IFERROR( VALUE(Table1[[#This Row],[rating]]) * VALUE((Table1[[#This Row],[rating_count]]/1000)), 0)</f>
        <v>1.2206999999999999</v>
      </c>
      <c r="R1283" s="6">
        <f>IFERROR( VALUE(Table1[[#This Row],[actual_price]]) * VALUE(Table1[[#This Row],[rating_count]]), 0)</f>
        <v>531787</v>
      </c>
      <c r="S1283" s="5" t="s">
        <v>11177</v>
      </c>
      <c r="T1283" s="5" t="s">
        <v>11178</v>
      </c>
      <c r="U1283" s="5" t="s">
        <v>11179</v>
      </c>
      <c r="V1283" s="5" t="s">
        <v>11180</v>
      </c>
      <c r="W1283" s="5" t="s">
        <v>11181</v>
      </c>
      <c r="X1283" s="5" t="s">
        <v>11182</v>
      </c>
      <c r="Y1283" s="5" t="s">
        <v>11183</v>
      </c>
      <c r="Z1283" s="5" t="s">
        <v>11184</v>
      </c>
    </row>
    <row r="1284" spans="1:26" ht="15.75">
      <c r="A1284" s="5" t="s">
        <v>11185</v>
      </c>
      <c r="B1284" s="5" t="s">
        <v>11186</v>
      </c>
      <c r="C1284" s="5" t="str">
        <f>LEFT(Table1[[#This Row],[product_name]], 27)</f>
        <v xml:space="preserve">Inalsa Electric Fan Heater </v>
      </c>
      <c r="D1284" s="5" t="s">
        <v>8563</v>
      </c>
      <c r="E1284" s="5" t="str">
        <f>TRIM(LEFT(Table1[[#This Row],[category]], FIND("|", Table1[[#This Row],[category]]) - 1))</f>
        <v>Home&amp;Kitchen</v>
      </c>
      <c r="F1284" s="5" t="str">
        <f>TRIM(MID(Table1[[#This Row],[category]], FIND("|", Table1[[#This Row],[category]]) + 1, FIND("|", Table1[[#This Row],[category]], FIND("|", Table1[[#This Row],[category]]) + 1) - FIND("|", Table1[[#This Row],[category]]) - 1))</f>
        <v>Heating,Cooling&amp;AirQuality</v>
      </c>
      <c r="G1284" s="5" t="str">
        <f>TRIM(MID(Table1[[#This Row],[category]], FIND("|", Table1[[#This Row],[category]], FIND("|", Table1[[#This Row],[category]]) + 1) + 1, FIND("|", Table1[[#This Row],[category]], FIND("|", Table1[[#This Row],[category]], FIND("|", Table1[[#This Row],[category]]) + 1) + 1) - FIND("|", Table1[[#This Row],[category]], FIND("|", Table1[[#This Row],[category]]) + 1) - 1))</f>
        <v>RoomHeaters</v>
      </c>
      <c r="H1284" s="6">
        <v>1349</v>
      </c>
      <c r="I1284" s="6">
        <v>2495</v>
      </c>
      <c r="J1284" s="7">
        <v>0.46</v>
      </c>
      <c r="K1284" s="7" t="str">
        <f>IF(Table1[[#This Row],[discount_percentage]]&gt;=50%, "YES", "NO")</f>
        <v>NO</v>
      </c>
      <c r="L1284" s="7" t="str">
        <f>IF(Table1[[#This Row],[discount_percentage]]&lt;20%, "&lt;20%", IF(Table1[[#This Row],[discount_percentage]]&lt;=40%, "20%-40%", IF(Table1[[#This Row],[discount_percentage]]&lt;=60%, "41%-60%", IF(Table1[[#This Row],[discount_percentage]]&lt;=80%, "61%-80%", "&gt;80%"))))</f>
        <v>41%-60%</v>
      </c>
      <c r="M1284" s="7" t="str">
        <f>IF(Table1[[#This Row],[discounted_price]]&lt;200, "&lt;200", IF(Table1[[#This Row],[discounted_price]]&lt;=500, "200-500", "&gt;500"))</f>
        <v>&gt;500</v>
      </c>
      <c r="N1284" s="5">
        <v>3.8</v>
      </c>
      <c r="O1284" s="8">
        <v>166</v>
      </c>
      <c r="P1284" s="9" t="str">
        <f>IF(Table1[[#This Row],[rating_count]]&gt;1000, "More than 1000", "Fewer than 1000")</f>
        <v>Fewer than 1000</v>
      </c>
      <c r="Q1284" s="8">
        <f>IFERROR( VALUE(Table1[[#This Row],[rating]]) * VALUE((Table1[[#This Row],[rating_count]]/1000)), 0)</f>
        <v>0.63080000000000003</v>
      </c>
      <c r="R1284" s="6">
        <f>IFERROR( VALUE(Table1[[#This Row],[actual_price]]) * VALUE(Table1[[#This Row],[rating_count]]), 0)</f>
        <v>414170</v>
      </c>
      <c r="S1284" s="5" t="s">
        <v>11187</v>
      </c>
      <c r="T1284" s="5" t="s">
        <v>11188</v>
      </c>
      <c r="U1284" s="5" t="s">
        <v>11189</v>
      </c>
      <c r="V1284" s="5" t="s">
        <v>11190</v>
      </c>
      <c r="W1284" s="5" t="s">
        <v>11191</v>
      </c>
      <c r="X1284" s="5" t="s">
        <v>11192</v>
      </c>
      <c r="Y1284" s="5" t="s">
        <v>11193</v>
      </c>
      <c r="Z1284" s="5" t="s">
        <v>11194</v>
      </c>
    </row>
    <row r="1285" spans="1:26" ht="15.75">
      <c r="A1285" s="5" t="s">
        <v>11195</v>
      </c>
      <c r="B1285" s="5" t="s">
        <v>11196</v>
      </c>
      <c r="C1285" s="5" t="str">
        <f>LEFT(Table1[[#This Row],[product_name]], 27)</f>
        <v>Havells Zella Flap Auto Imm</v>
      </c>
      <c r="D1285" s="5" t="s">
        <v>8844</v>
      </c>
      <c r="E1285" s="5" t="str">
        <f>TRIM(LEFT(Table1[[#This Row],[category]], FIND("|", Table1[[#This Row],[category]]) - 1))</f>
        <v>Home&amp;Kitchen</v>
      </c>
      <c r="F1285" s="5" t="str">
        <f>TRIM(MID(Table1[[#This Row],[category]], FIND("|", Table1[[#This Row],[category]]) + 1, FIND("|", Table1[[#This Row],[category]], FIND("|", Table1[[#This Row],[category]]) + 1) - FIND("|", Table1[[#This Row],[category]]) - 1))</f>
        <v>Heating,Cooling&amp;AirQuality</v>
      </c>
      <c r="G1285"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85" s="6">
        <v>1499</v>
      </c>
      <c r="I1285" s="6">
        <v>3500</v>
      </c>
      <c r="J1285" s="7">
        <v>0.56999999999999995</v>
      </c>
      <c r="K1285" s="7" t="str">
        <f>IF(Table1[[#This Row],[discount_percentage]]&gt;=50%, "YES", "NO")</f>
        <v>YES</v>
      </c>
      <c r="L1285" s="7" t="str">
        <f>IF(Table1[[#This Row],[discount_percentage]]&lt;20%, "&lt;20%", IF(Table1[[#This Row],[discount_percentage]]&lt;=40%, "20%-40%", IF(Table1[[#This Row],[discount_percentage]]&lt;=60%, "41%-60%", IF(Table1[[#This Row],[discount_percentage]]&lt;=80%, "61%-80%", "&gt;80%"))))</f>
        <v>41%-60%</v>
      </c>
      <c r="M1285" s="7" t="str">
        <f>IF(Table1[[#This Row],[discounted_price]]&lt;200, "&lt;200", IF(Table1[[#This Row],[discounted_price]]&lt;=500, "200-500", "&gt;500"))</f>
        <v>&gt;500</v>
      </c>
      <c r="N1285" s="5">
        <v>4.0999999999999996</v>
      </c>
      <c r="O1285" s="8">
        <v>303</v>
      </c>
      <c r="P1285" s="9" t="str">
        <f>IF(Table1[[#This Row],[rating_count]]&gt;1000, "More than 1000", "Fewer than 1000")</f>
        <v>Fewer than 1000</v>
      </c>
      <c r="Q1285" s="8">
        <f>IFERROR( VALUE(Table1[[#This Row],[rating]]) * VALUE((Table1[[#This Row],[rating_count]]/1000)), 0)</f>
        <v>1.2423</v>
      </c>
      <c r="R1285" s="6">
        <f>IFERROR( VALUE(Table1[[#This Row],[actual_price]]) * VALUE(Table1[[#This Row],[rating_count]]), 0)</f>
        <v>1060500</v>
      </c>
      <c r="S1285" s="5" t="s">
        <v>11197</v>
      </c>
      <c r="T1285" s="5" t="s">
        <v>11198</v>
      </c>
      <c r="U1285" s="5" t="s">
        <v>11199</v>
      </c>
      <c r="V1285" s="5" t="s">
        <v>11200</v>
      </c>
      <c r="W1285" s="5" t="s">
        <v>11201</v>
      </c>
      <c r="X1285" s="5" t="s">
        <v>11202</v>
      </c>
      <c r="Y1285" s="5" t="s">
        <v>11203</v>
      </c>
      <c r="Z1285" s="5" t="s">
        <v>11204</v>
      </c>
    </row>
    <row r="1286" spans="1:26" ht="15.75">
      <c r="A1286" s="5" t="s">
        <v>11205</v>
      </c>
      <c r="B1286" s="5" t="s">
        <v>11206</v>
      </c>
      <c r="C1286" s="5" t="str">
        <f>LEFT(Table1[[#This Row],[product_name]], 27)</f>
        <v>iBELL SM1301 3-in-1 Sandwic</v>
      </c>
      <c r="D1286" s="5" t="s">
        <v>9061</v>
      </c>
      <c r="E1286" s="5" t="str">
        <f>TRIM(LEFT(Table1[[#This Row],[category]], FIND("|", Table1[[#This Row],[category]]) - 1))</f>
        <v>Home&amp;Kitchen</v>
      </c>
      <c r="F1286" s="5" t="str">
        <f>TRIM(MID(Table1[[#This Row],[category]], FIND("|", Table1[[#This Row],[category]]) + 1, FIND("|", Table1[[#This Row],[category]], FIND("|", Table1[[#This Row],[category]]) + 1) - FIND("|", Table1[[#This Row],[category]]) - 1))</f>
        <v>Kitchen&amp;HomeAppliances</v>
      </c>
      <c r="G128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86" s="6">
        <v>2092</v>
      </c>
      <c r="I1286" s="6">
        <v>4600</v>
      </c>
      <c r="J1286" s="7">
        <v>0.55000000000000004</v>
      </c>
      <c r="K1286" s="7" t="str">
        <f>IF(Table1[[#This Row],[discount_percentage]]&gt;=50%, "YES", "NO")</f>
        <v>YES</v>
      </c>
      <c r="L1286" s="7" t="str">
        <f>IF(Table1[[#This Row],[discount_percentage]]&lt;20%, "&lt;20%", IF(Table1[[#This Row],[discount_percentage]]&lt;=40%, "20%-40%", IF(Table1[[#This Row],[discount_percentage]]&lt;=60%, "41%-60%", IF(Table1[[#This Row],[discount_percentage]]&lt;=80%, "61%-80%", "&gt;80%"))))</f>
        <v>41%-60%</v>
      </c>
      <c r="M1286" s="7" t="str">
        <f>IF(Table1[[#This Row],[discounted_price]]&lt;200, "&lt;200", IF(Table1[[#This Row],[discounted_price]]&lt;=500, "200-500", "&gt;500"))</f>
        <v>&gt;500</v>
      </c>
      <c r="N1286" s="5">
        <v>4.3</v>
      </c>
      <c r="O1286" s="8">
        <v>562</v>
      </c>
      <c r="P1286" s="9" t="str">
        <f>IF(Table1[[#This Row],[rating_count]]&gt;1000, "More than 1000", "Fewer than 1000")</f>
        <v>Fewer than 1000</v>
      </c>
      <c r="Q1286" s="8">
        <f>IFERROR( VALUE(Table1[[#This Row],[rating]]) * VALUE((Table1[[#This Row],[rating_count]]/1000)), 0)</f>
        <v>2.4166000000000003</v>
      </c>
      <c r="R1286" s="6">
        <f>IFERROR( VALUE(Table1[[#This Row],[actual_price]]) * VALUE(Table1[[#This Row],[rating_count]]), 0)</f>
        <v>2585200</v>
      </c>
      <c r="S1286" s="5" t="s">
        <v>11207</v>
      </c>
      <c r="T1286" s="5" t="s">
        <v>11208</v>
      </c>
      <c r="U1286" s="5" t="s">
        <v>11209</v>
      </c>
      <c r="V1286" s="5" t="s">
        <v>11210</v>
      </c>
      <c r="W1286" s="5" t="s">
        <v>11211</v>
      </c>
      <c r="X1286" s="5" t="s">
        <v>11212</v>
      </c>
      <c r="Y1286" s="5" t="s">
        <v>11213</v>
      </c>
      <c r="Z1286" s="5" t="s">
        <v>11214</v>
      </c>
    </row>
    <row r="1287" spans="1:26" ht="15.75">
      <c r="A1287" s="5" t="s">
        <v>11215</v>
      </c>
      <c r="B1287" s="5" t="s">
        <v>11216</v>
      </c>
      <c r="C1287" s="5" t="str">
        <f>LEFT(Table1[[#This Row],[product_name]], 27)</f>
        <v>Inalsa Vacuum Cleaner Wet a</v>
      </c>
      <c r="D1287" s="5" t="s">
        <v>9944</v>
      </c>
      <c r="E1287" s="5" t="str">
        <f>TRIM(LEFT(Table1[[#This Row],[category]], FIND("|", Table1[[#This Row],[category]]) - 1))</f>
        <v>Home&amp;Kitchen</v>
      </c>
      <c r="F1287" s="5" t="str">
        <f>TRIM(MID(Table1[[#This Row],[category]], FIND("|", Table1[[#This Row],[category]]) + 1, FIND("|", Table1[[#This Row],[category]], FIND("|", Table1[[#This Row],[category]]) + 1) - FIND("|", Table1[[#This Row],[category]]) - 1))</f>
        <v>Kitchen&amp;HomeAppliances</v>
      </c>
      <c r="G128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87" s="6">
        <v>3859</v>
      </c>
      <c r="I1287" s="6">
        <v>10295</v>
      </c>
      <c r="J1287" s="7">
        <v>0.63</v>
      </c>
      <c r="K1287" s="7" t="str">
        <f>IF(Table1[[#This Row],[discount_percentage]]&gt;=50%, "YES", "NO")</f>
        <v>YES</v>
      </c>
      <c r="L1287" s="7" t="str">
        <f>IF(Table1[[#This Row],[discount_percentage]]&lt;20%, "&lt;20%", IF(Table1[[#This Row],[discount_percentage]]&lt;=40%, "20%-40%", IF(Table1[[#This Row],[discount_percentage]]&lt;=60%, "41%-60%", IF(Table1[[#This Row],[discount_percentage]]&lt;=80%, "61%-80%", "&gt;80%"))))</f>
        <v>61%-80%</v>
      </c>
      <c r="M1287" s="7" t="str">
        <f>IF(Table1[[#This Row],[discounted_price]]&lt;200, "&lt;200", IF(Table1[[#This Row],[discounted_price]]&lt;=500, "200-500", "&gt;500"))</f>
        <v>&gt;500</v>
      </c>
      <c r="N1287" s="5">
        <v>3.9</v>
      </c>
      <c r="O1287" s="8">
        <v>8095</v>
      </c>
      <c r="P1287" s="9" t="str">
        <f>IF(Table1[[#This Row],[rating_count]]&gt;1000, "More than 1000", "Fewer than 1000")</f>
        <v>More than 1000</v>
      </c>
      <c r="Q1287" s="8">
        <f>IFERROR( VALUE(Table1[[#This Row],[rating]]) * VALUE((Table1[[#This Row],[rating_count]]/1000)), 0)</f>
        <v>31.570500000000003</v>
      </c>
      <c r="R1287" s="6">
        <f>IFERROR( VALUE(Table1[[#This Row],[actual_price]]) * VALUE(Table1[[#This Row],[rating_count]]), 0)</f>
        <v>83338025</v>
      </c>
      <c r="S1287" s="5" t="s">
        <v>11217</v>
      </c>
      <c r="T1287" s="5" t="s">
        <v>11218</v>
      </c>
      <c r="U1287" s="5" t="s">
        <v>11219</v>
      </c>
      <c r="V1287" s="5" t="s">
        <v>11220</v>
      </c>
      <c r="W1287" s="5" t="s">
        <v>11221</v>
      </c>
      <c r="X1287" s="5" t="s">
        <v>11222</v>
      </c>
      <c r="Y1287" s="5" t="s">
        <v>11223</v>
      </c>
      <c r="Z1287" s="5" t="s">
        <v>11224</v>
      </c>
    </row>
    <row r="1288" spans="1:26" ht="15.75">
      <c r="A1288" s="5" t="s">
        <v>11225</v>
      </c>
      <c r="B1288" s="5" t="s">
        <v>11226</v>
      </c>
      <c r="C1288" s="5" t="str">
        <f>LEFT(Table1[[#This Row],[product_name]], 27)</f>
        <v>MR. BRAND Portable USB Juic</v>
      </c>
      <c r="D1288" s="5" t="s">
        <v>8938</v>
      </c>
      <c r="E1288" s="5" t="str">
        <f>TRIM(LEFT(Table1[[#This Row],[category]], FIND("|", Table1[[#This Row],[category]]) - 1))</f>
        <v>Home&amp;Kitchen</v>
      </c>
      <c r="F1288" s="5" t="str">
        <f>TRIM(MID(Table1[[#This Row],[category]], FIND("|", Table1[[#This Row],[category]]) + 1, FIND("|", Table1[[#This Row],[category]], FIND("|", Table1[[#This Row],[category]]) + 1) - FIND("|", Table1[[#This Row],[category]]) - 1))</f>
        <v>Kitchen&amp;HomeAppliances</v>
      </c>
      <c r="G128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88" s="5">
        <v>499</v>
      </c>
      <c r="I1288" s="6">
        <v>2199</v>
      </c>
      <c r="J1288" s="7">
        <v>0.77</v>
      </c>
      <c r="K1288" s="7" t="str">
        <f>IF(Table1[[#This Row],[discount_percentage]]&gt;=50%, "YES", "NO")</f>
        <v>YES</v>
      </c>
      <c r="L1288" s="7" t="str">
        <f>IF(Table1[[#This Row],[discount_percentage]]&lt;20%, "&lt;20%", IF(Table1[[#This Row],[discount_percentage]]&lt;=40%, "20%-40%", IF(Table1[[#This Row],[discount_percentage]]&lt;=60%, "41%-60%", IF(Table1[[#This Row],[discount_percentage]]&lt;=80%, "61%-80%", "&gt;80%"))))</f>
        <v>61%-80%</v>
      </c>
      <c r="M1288" s="7" t="str">
        <f>IF(Table1[[#This Row],[discounted_price]]&lt;200, "&lt;200", IF(Table1[[#This Row],[discounted_price]]&lt;=500, "200-500", "&gt;500"))</f>
        <v>200-500</v>
      </c>
      <c r="N1288" s="5">
        <v>2.8</v>
      </c>
      <c r="O1288" s="8">
        <v>109</v>
      </c>
      <c r="P1288" s="9" t="str">
        <f>IF(Table1[[#This Row],[rating_count]]&gt;1000, "More than 1000", "Fewer than 1000")</f>
        <v>Fewer than 1000</v>
      </c>
      <c r="Q1288" s="8">
        <f>IFERROR( VALUE(Table1[[#This Row],[rating]]) * VALUE((Table1[[#This Row],[rating_count]]/1000)), 0)</f>
        <v>0.30519999999999997</v>
      </c>
      <c r="R1288" s="6">
        <f>IFERROR( VALUE(Table1[[#This Row],[actual_price]]) * VALUE(Table1[[#This Row],[rating_count]]), 0)</f>
        <v>239691</v>
      </c>
      <c r="S1288" s="5" t="s">
        <v>11227</v>
      </c>
      <c r="T1288" s="5" t="s">
        <v>11228</v>
      </c>
      <c r="U1288" s="5" t="s">
        <v>11229</v>
      </c>
      <c r="V1288" s="5" t="s">
        <v>11230</v>
      </c>
      <c r="W1288" s="5" t="s">
        <v>11231</v>
      </c>
      <c r="X1288" s="5" t="s">
        <v>11232</v>
      </c>
      <c r="Y1288" s="5" t="s">
        <v>11233</v>
      </c>
      <c r="Z1288" s="5" t="s">
        <v>11234</v>
      </c>
    </row>
    <row r="1289" spans="1:26" ht="15.75">
      <c r="A1289" s="5" t="s">
        <v>11235</v>
      </c>
      <c r="B1289" s="5" t="s">
        <v>11236</v>
      </c>
      <c r="C1289" s="5" t="str">
        <f>LEFT(Table1[[#This Row],[product_name]], 27)</f>
        <v>Crompton Hill Briz Deco 120</v>
      </c>
      <c r="D1289" s="5" t="s">
        <v>9295</v>
      </c>
      <c r="E1289" s="5" t="str">
        <f>TRIM(LEFT(Table1[[#This Row],[category]], FIND("|", Table1[[#This Row],[category]]) - 1))</f>
        <v>Home&amp;Kitchen</v>
      </c>
      <c r="F1289" s="5" t="str">
        <f>TRIM(MID(Table1[[#This Row],[category]], FIND("|", Table1[[#This Row],[category]]) + 1, FIND("|", Table1[[#This Row],[category]], FIND("|", Table1[[#This Row],[category]]) + 1) - FIND("|", Table1[[#This Row],[category]]) - 1))</f>
        <v>Heating,Cooling&amp;AirQuality</v>
      </c>
      <c r="G1289" s="5" t="str">
        <f>TRIM(MID(Table1[[#This Row],[category]], FIND("|", Table1[[#This Row],[category]], FIND("|", Table1[[#This Row],[category]]) + 1) + 1, FIND("|", Table1[[#This Row],[category]], FIND("|", Table1[[#This Row],[category]], FIND("|", Table1[[#This Row],[category]]) + 1) + 1) - FIND("|", Table1[[#This Row],[category]], FIND("|", Table1[[#This Row],[category]]) + 1) - 1))</f>
        <v>Fans</v>
      </c>
      <c r="H1289" s="6">
        <v>1804</v>
      </c>
      <c r="I1289" s="6">
        <v>2380</v>
      </c>
      <c r="J1289" s="7">
        <v>0.24</v>
      </c>
      <c r="K1289" s="7" t="str">
        <f>IF(Table1[[#This Row],[discount_percentage]]&gt;=50%, "YES", "NO")</f>
        <v>NO</v>
      </c>
      <c r="L1289" s="7" t="str">
        <f>IF(Table1[[#This Row],[discount_percentage]]&lt;20%, "&lt;20%", IF(Table1[[#This Row],[discount_percentage]]&lt;=40%, "20%-40%", IF(Table1[[#This Row],[discount_percentage]]&lt;=60%, "41%-60%", IF(Table1[[#This Row],[discount_percentage]]&lt;=80%, "61%-80%", "&gt;80%"))))</f>
        <v>20%-40%</v>
      </c>
      <c r="M1289" s="7" t="str">
        <f>IF(Table1[[#This Row],[discounted_price]]&lt;200, "&lt;200", IF(Table1[[#This Row],[discounted_price]]&lt;=500, "200-500", "&gt;500"))</f>
        <v>&gt;500</v>
      </c>
      <c r="N1289" s="5">
        <v>4</v>
      </c>
      <c r="O1289" s="8">
        <v>15382</v>
      </c>
      <c r="P1289" s="9" t="str">
        <f>IF(Table1[[#This Row],[rating_count]]&gt;1000, "More than 1000", "Fewer than 1000")</f>
        <v>More than 1000</v>
      </c>
      <c r="Q1289" s="8">
        <f>IFERROR( VALUE(Table1[[#This Row],[rating]]) * VALUE((Table1[[#This Row],[rating_count]]/1000)), 0)</f>
        <v>61.527999999999999</v>
      </c>
      <c r="R1289" s="6">
        <f>IFERROR( VALUE(Table1[[#This Row],[actual_price]]) * VALUE(Table1[[#This Row],[rating_count]]), 0)</f>
        <v>36609160</v>
      </c>
      <c r="S1289" s="5" t="s">
        <v>11237</v>
      </c>
      <c r="T1289" s="5" t="s">
        <v>11238</v>
      </c>
      <c r="U1289" s="5" t="s">
        <v>11239</v>
      </c>
      <c r="V1289" s="5" t="s">
        <v>11240</v>
      </c>
      <c r="W1289" s="5" t="s">
        <v>11241</v>
      </c>
      <c r="X1289" s="5" t="s">
        <v>11242</v>
      </c>
      <c r="Y1289" s="5" t="s">
        <v>11243</v>
      </c>
      <c r="Z1289" s="5" t="s">
        <v>11244</v>
      </c>
    </row>
    <row r="1290" spans="1:26" ht="15.75">
      <c r="A1290" s="5" t="s">
        <v>11245</v>
      </c>
      <c r="B1290" s="5" t="s">
        <v>11246</v>
      </c>
      <c r="C1290" s="5" t="str">
        <f>LEFT(Table1[[#This Row],[product_name]], 27)</f>
        <v>Sujata Powermatic Plus, Jui</v>
      </c>
      <c r="D1290" s="5" t="s">
        <v>8938</v>
      </c>
      <c r="E1290" s="5" t="str">
        <f>TRIM(LEFT(Table1[[#This Row],[category]], FIND("|", Table1[[#This Row],[category]]) - 1))</f>
        <v>Home&amp;Kitchen</v>
      </c>
      <c r="F1290" s="5" t="str">
        <f>TRIM(MID(Table1[[#This Row],[category]], FIND("|", Table1[[#This Row],[category]]) + 1, FIND("|", Table1[[#This Row],[category]], FIND("|", Table1[[#This Row],[category]]) + 1) - FIND("|", Table1[[#This Row],[category]]) - 1))</f>
        <v>Kitchen&amp;HomeAppliances</v>
      </c>
      <c r="G129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90" s="6">
        <v>6525</v>
      </c>
      <c r="I1290" s="6">
        <v>8820</v>
      </c>
      <c r="J1290" s="7">
        <v>0.26</v>
      </c>
      <c r="K1290" s="7" t="str">
        <f>IF(Table1[[#This Row],[discount_percentage]]&gt;=50%, "YES", "NO")</f>
        <v>NO</v>
      </c>
      <c r="L1290" s="7" t="str">
        <f>IF(Table1[[#This Row],[discount_percentage]]&lt;20%, "&lt;20%", IF(Table1[[#This Row],[discount_percentage]]&lt;=40%, "20%-40%", IF(Table1[[#This Row],[discount_percentage]]&lt;=60%, "41%-60%", IF(Table1[[#This Row],[discount_percentage]]&lt;=80%, "61%-80%", "&gt;80%"))))</f>
        <v>20%-40%</v>
      </c>
      <c r="M1290" s="7" t="str">
        <f>IF(Table1[[#This Row],[discounted_price]]&lt;200, "&lt;200", IF(Table1[[#This Row],[discounted_price]]&lt;=500, "200-500", "&gt;500"))</f>
        <v>&gt;500</v>
      </c>
      <c r="N1290" s="5">
        <v>4.5</v>
      </c>
      <c r="O1290" s="8">
        <v>5137</v>
      </c>
      <c r="P1290" s="9" t="str">
        <f>IF(Table1[[#This Row],[rating_count]]&gt;1000, "More than 1000", "Fewer than 1000")</f>
        <v>More than 1000</v>
      </c>
      <c r="Q1290" s="8">
        <f>IFERROR( VALUE(Table1[[#This Row],[rating]]) * VALUE((Table1[[#This Row],[rating_count]]/1000)), 0)</f>
        <v>23.116499999999998</v>
      </c>
      <c r="R1290" s="6">
        <f>IFERROR( VALUE(Table1[[#This Row],[actual_price]]) * VALUE(Table1[[#This Row],[rating_count]]), 0)</f>
        <v>45308340</v>
      </c>
      <c r="S1290" s="5" t="s">
        <v>11247</v>
      </c>
      <c r="T1290" s="5" t="s">
        <v>11248</v>
      </c>
      <c r="U1290" s="5" t="s">
        <v>11249</v>
      </c>
      <c r="V1290" s="5" t="s">
        <v>11250</v>
      </c>
      <c r="W1290" s="5" t="s">
        <v>11251</v>
      </c>
      <c r="X1290" s="5" t="s">
        <v>11252</v>
      </c>
      <c r="Y1290" s="5" t="s">
        <v>11253</v>
      </c>
      <c r="Z1290" s="5" t="s">
        <v>11254</v>
      </c>
    </row>
    <row r="1291" spans="1:26" ht="15.75">
      <c r="A1291" s="5" t="s">
        <v>11255</v>
      </c>
      <c r="B1291" s="5" t="s">
        <v>11256</v>
      </c>
      <c r="C1291" s="5" t="str">
        <f>LEFT(Table1[[#This Row],[product_name]], 27)</f>
        <v xml:space="preserve">Aquadpure Copper + Mineral </v>
      </c>
      <c r="D1291" s="5" t="s">
        <v>10094</v>
      </c>
      <c r="E1291" s="5" t="str">
        <f>TRIM(LEFT(Table1[[#This Row],[category]], FIND("|", Table1[[#This Row],[category]]) - 1))</f>
        <v>Home&amp;Kitchen</v>
      </c>
      <c r="F1291" s="5" t="str">
        <f>TRIM(MID(Table1[[#This Row],[category]], FIND("|", Table1[[#This Row],[category]]) + 1, FIND("|", Table1[[#This Row],[category]], FIND("|", Table1[[#This Row],[category]]) + 1) - FIND("|", Table1[[#This Row],[category]]) - 1))</f>
        <v>Kitchen&amp;HomeAppliances</v>
      </c>
      <c r="G1291"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91" s="6">
        <v>4999</v>
      </c>
      <c r="I1291" s="6">
        <v>24999</v>
      </c>
      <c r="J1291" s="7">
        <v>0.8</v>
      </c>
      <c r="K1291" s="7" t="str">
        <f>IF(Table1[[#This Row],[discount_percentage]]&gt;=50%, "YES", "NO")</f>
        <v>YES</v>
      </c>
      <c r="L1291" s="7" t="str">
        <f>IF(Table1[[#This Row],[discount_percentage]]&lt;20%, "&lt;20%", IF(Table1[[#This Row],[discount_percentage]]&lt;=40%, "20%-40%", IF(Table1[[#This Row],[discount_percentage]]&lt;=60%, "41%-60%", IF(Table1[[#This Row],[discount_percentage]]&lt;=80%, "61%-80%", "&gt;80%"))))</f>
        <v>61%-80%</v>
      </c>
      <c r="M1291" s="7" t="str">
        <f>IF(Table1[[#This Row],[discounted_price]]&lt;200, "&lt;200", IF(Table1[[#This Row],[discounted_price]]&lt;=500, "200-500", "&gt;500"))</f>
        <v>&gt;500</v>
      </c>
      <c r="N1291" s="5">
        <v>4.5999999999999996</v>
      </c>
      <c r="O1291" s="8">
        <v>124</v>
      </c>
      <c r="P1291" s="9" t="str">
        <f>IF(Table1[[#This Row],[rating_count]]&gt;1000, "More than 1000", "Fewer than 1000")</f>
        <v>Fewer than 1000</v>
      </c>
      <c r="Q1291" s="8">
        <f>IFERROR( VALUE(Table1[[#This Row],[rating]]) * VALUE((Table1[[#This Row],[rating_count]]/1000)), 0)</f>
        <v>0.57039999999999991</v>
      </c>
      <c r="R1291" s="6">
        <f>IFERROR( VALUE(Table1[[#This Row],[actual_price]]) * VALUE(Table1[[#This Row],[rating_count]]), 0)</f>
        <v>3099876</v>
      </c>
      <c r="S1291" s="5" t="s">
        <v>11257</v>
      </c>
      <c r="T1291" s="5" t="s">
        <v>11258</v>
      </c>
      <c r="U1291" s="5" t="s">
        <v>11259</v>
      </c>
      <c r="V1291" s="5" t="s">
        <v>11260</v>
      </c>
      <c r="W1291" s="5" t="s">
        <v>11261</v>
      </c>
      <c r="X1291" s="5" t="s">
        <v>11262</v>
      </c>
      <c r="Y1291" s="5" t="s">
        <v>11263</v>
      </c>
      <c r="Z1291" s="5" t="s">
        <v>11264</v>
      </c>
    </row>
    <row r="1292" spans="1:26" ht="15.75">
      <c r="A1292" s="5" t="s">
        <v>11265</v>
      </c>
      <c r="B1292" s="5" t="s">
        <v>11266</v>
      </c>
      <c r="C1292" s="5" t="str">
        <f>LEFT(Table1[[#This Row],[product_name]], 27)</f>
        <v>Amazon Basics 650 Watt Drip</v>
      </c>
      <c r="D1292" s="5" t="s">
        <v>9612</v>
      </c>
      <c r="E1292" s="5" t="str">
        <f>TRIM(LEFT(Table1[[#This Row],[category]], FIND("|", Table1[[#This Row],[category]]) - 1))</f>
        <v>Home&amp;Kitchen</v>
      </c>
      <c r="F1292" s="5" t="str">
        <f>TRIM(MID(Table1[[#This Row],[category]], FIND("|", Table1[[#This Row],[category]]) + 1, FIND("|", Table1[[#This Row],[category]], FIND("|", Table1[[#This Row],[category]]) + 1) - FIND("|", Table1[[#This Row],[category]]) - 1))</f>
        <v>Kitchen&amp;HomeAppliances</v>
      </c>
      <c r="G1292"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292" s="6">
        <v>1189</v>
      </c>
      <c r="I1292" s="6">
        <v>2400</v>
      </c>
      <c r="J1292" s="7">
        <v>0.5</v>
      </c>
      <c r="K1292" s="7" t="str">
        <f>IF(Table1[[#This Row],[discount_percentage]]&gt;=50%, "YES", "NO")</f>
        <v>YES</v>
      </c>
      <c r="L1292" s="7" t="str">
        <f>IF(Table1[[#This Row],[discount_percentage]]&lt;20%, "&lt;20%", IF(Table1[[#This Row],[discount_percentage]]&lt;=40%, "20%-40%", IF(Table1[[#This Row],[discount_percentage]]&lt;=60%, "41%-60%", IF(Table1[[#This Row],[discount_percentage]]&lt;=80%, "61%-80%", "&gt;80%"))))</f>
        <v>41%-60%</v>
      </c>
      <c r="M1292" s="7" t="str">
        <f>IF(Table1[[#This Row],[discounted_price]]&lt;200, "&lt;200", IF(Table1[[#This Row],[discounted_price]]&lt;=500, "200-500", "&gt;500"))</f>
        <v>&gt;500</v>
      </c>
      <c r="N1292" s="5">
        <v>4.0999999999999996</v>
      </c>
      <c r="O1292" s="8">
        <v>618</v>
      </c>
      <c r="P1292" s="9" t="str">
        <f>IF(Table1[[#This Row],[rating_count]]&gt;1000, "More than 1000", "Fewer than 1000")</f>
        <v>Fewer than 1000</v>
      </c>
      <c r="Q1292" s="8">
        <f>IFERROR( VALUE(Table1[[#This Row],[rating]]) * VALUE((Table1[[#This Row],[rating_count]]/1000)), 0)</f>
        <v>2.5337999999999998</v>
      </c>
      <c r="R1292" s="6">
        <f>IFERROR( VALUE(Table1[[#This Row],[actual_price]]) * VALUE(Table1[[#This Row],[rating_count]]), 0)</f>
        <v>1483200</v>
      </c>
      <c r="S1292" s="5" t="s">
        <v>11267</v>
      </c>
      <c r="T1292" s="5" t="s">
        <v>11268</v>
      </c>
      <c r="U1292" s="5" t="s">
        <v>11269</v>
      </c>
      <c r="V1292" s="5" t="s">
        <v>11270</v>
      </c>
      <c r="W1292" s="5" t="s">
        <v>11271</v>
      </c>
      <c r="X1292" s="5" t="s">
        <v>11272</v>
      </c>
      <c r="Y1292" s="5" t="s">
        <v>11273</v>
      </c>
      <c r="Z1292" s="5" t="s">
        <v>11274</v>
      </c>
    </row>
    <row r="1293" spans="1:26" ht="15.75">
      <c r="A1293" s="5" t="s">
        <v>11275</v>
      </c>
      <c r="B1293" s="5" t="s">
        <v>11276</v>
      </c>
      <c r="C1293" s="5" t="str">
        <f>LEFT(Table1[[#This Row],[product_name]], 27)</f>
        <v xml:space="preserve">Crompton Insta Delight Fan </v>
      </c>
      <c r="D1293" s="5" t="s">
        <v>8563</v>
      </c>
      <c r="E1293" s="5" t="str">
        <f>TRIM(LEFT(Table1[[#This Row],[category]], FIND("|", Table1[[#This Row],[category]]) - 1))</f>
        <v>Home&amp;Kitchen</v>
      </c>
      <c r="F1293" s="5" t="str">
        <f>TRIM(MID(Table1[[#This Row],[category]], FIND("|", Table1[[#This Row],[category]]) + 1, FIND("|", Table1[[#This Row],[category]], FIND("|", Table1[[#This Row],[category]]) + 1) - FIND("|", Table1[[#This Row],[category]]) - 1))</f>
        <v>Heating,Cooling&amp;AirQuality</v>
      </c>
      <c r="G1293" s="5" t="str">
        <f>TRIM(MID(Table1[[#This Row],[category]], FIND("|", Table1[[#This Row],[category]], FIND("|", Table1[[#This Row],[category]]) + 1) + 1, FIND("|", Table1[[#This Row],[category]], FIND("|", Table1[[#This Row],[category]], FIND("|", Table1[[#This Row],[category]]) + 1) + 1) - FIND("|", Table1[[#This Row],[category]], FIND("|", Table1[[#This Row],[category]]) + 1) - 1))</f>
        <v>RoomHeaters</v>
      </c>
      <c r="H1293" s="6">
        <v>2590</v>
      </c>
      <c r="I1293" s="6">
        <v>4200</v>
      </c>
      <c r="J1293" s="7">
        <v>0.38</v>
      </c>
      <c r="K1293" s="7" t="str">
        <f>IF(Table1[[#This Row],[discount_percentage]]&gt;=50%, "YES", "NO")</f>
        <v>NO</v>
      </c>
      <c r="L1293" s="7" t="str">
        <f>IF(Table1[[#This Row],[discount_percentage]]&lt;20%, "&lt;20%", IF(Table1[[#This Row],[discount_percentage]]&lt;=40%, "20%-40%", IF(Table1[[#This Row],[discount_percentage]]&lt;=60%, "41%-60%", IF(Table1[[#This Row],[discount_percentage]]&lt;=80%, "61%-80%", "&gt;80%"))))</f>
        <v>20%-40%</v>
      </c>
      <c r="M1293" s="7" t="str">
        <f>IF(Table1[[#This Row],[discounted_price]]&lt;200, "&lt;200", IF(Table1[[#This Row],[discounted_price]]&lt;=500, "200-500", "&gt;500"))</f>
        <v>&gt;500</v>
      </c>
      <c r="N1293" s="5">
        <v>4.0999999999999996</v>
      </c>
      <c r="O1293" s="8">
        <v>63</v>
      </c>
      <c r="P1293" s="9" t="str">
        <f>IF(Table1[[#This Row],[rating_count]]&gt;1000, "More than 1000", "Fewer than 1000")</f>
        <v>Fewer than 1000</v>
      </c>
      <c r="Q1293" s="8">
        <f>IFERROR( VALUE(Table1[[#This Row],[rating]]) * VALUE((Table1[[#This Row],[rating_count]]/1000)), 0)</f>
        <v>0.25829999999999997</v>
      </c>
      <c r="R1293" s="6">
        <f>IFERROR( VALUE(Table1[[#This Row],[actual_price]]) * VALUE(Table1[[#This Row],[rating_count]]), 0)</f>
        <v>264600</v>
      </c>
      <c r="S1293" s="5" t="s">
        <v>11277</v>
      </c>
      <c r="T1293" s="5" t="s">
        <v>11278</v>
      </c>
      <c r="U1293" s="5" t="s">
        <v>11279</v>
      </c>
      <c r="V1293" s="5" t="s">
        <v>11280</v>
      </c>
      <c r="W1293" s="5" t="s">
        <v>11281</v>
      </c>
      <c r="X1293" s="5" t="s">
        <v>11282</v>
      </c>
      <c r="Y1293" s="5" t="s">
        <v>11283</v>
      </c>
      <c r="Z1293" s="5" t="s">
        <v>11284</v>
      </c>
    </row>
    <row r="1294" spans="1:26" ht="15.75">
      <c r="A1294" s="5" t="s">
        <v>11285</v>
      </c>
      <c r="B1294" s="5" t="s">
        <v>11286</v>
      </c>
      <c r="C1294" s="5" t="str">
        <f>LEFT(Table1[[#This Row],[product_name]], 27)</f>
        <v>!!HANEUL!!1000 Watt/2000-Wa</v>
      </c>
      <c r="D1294" s="5" t="s">
        <v>8563</v>
      </c>
      <c r="E1294" s="5" t="str">
        <f>TRIM(LEFT(Table1[[#This Row],[category]], FIND("|", Table1[[#This Row],[category]]) - 1))</f>
        <v>Home&amp;Kitchen</v>
      </c>
      <c r="F1294" s="5" t="str">
        <f>TRIM(MID(Table1[[#This Row],[category]], FIND("|", Table1[[#This Row],[category]]) + 1, FIND("|", Table1[[#This Row],[category]], FIND("|", Table1[[#This Row],[category]]) + 1) - FIND("|", Table1[[#This Row],[category]]) - 1))</f>
        <v>Heating,Cooling&amp;AirQuality</v>
      </c>
      <c r="G1294" s="5" t="str">
        <f>TRIM(MID(Table1[[#This Row],[category]], FIND("|", Table1[[#This Row],[category]], FIND("|", Table1[[#This Row],[category]]) + 1) + 1, FIND("|", Table1[[#This Row],[category]], FIND("|", Table1[[#This Row],[category]], FIND("|", Table1[[#This Row],[category]]) + 1) + 1) - FIND("|", Table1[[#This Row],[category]], FIND("|", Table1[[#This Row],[category]]) + 1) - 1))</f>
        <v>RoomHeaters</v>
      </c>
      <c r="H1294" s="5">
        <v>899</v>
      </c>
      <c r="I1294" s="6">
        <v>1599</v>
      </c>
      <c r="J1294" s="7">
        <v>0.44</v>
      </c>
      <c r="K1294" s="7" t="str">
        <f>IF(Table1[[#This Row],[discount_percentage]]&gt;=50%, "YES", "NO")</f>
        <v>NO</v>
      </c>
      <c r="L1294" s="7" t="str">
        <f>IF(Table1[[#This Row],[discount_percentage]]&lt;20%, "&lt;20%", IF(Table1[[#This Row],[discount_percentage]]&lt;=40%, "20%-40%", IF(Table1[[#This Row],[discount_percentage]]&lt;=60%, "41%-60%", IF(Table1[[#This Row],[discount_percentage]]&lt;=80%, "61%-80%", "&gt;80%"))))</f>
        <v>41%-60%</v>
      </c>
      <c r="M1294" s="7" t="str">
        <f>IF(Table1[[#This Row],[discounted_price]]&lt;200, "&lt;200", IF(Table1[[#This Row],[discounted_price]]&lt;=500, "200-500", "&gt;500"))</f>
        <v>&gt;500</v>
      </c>
      <c r="N1294" s="5">
        <v>3.4</v>
      </c>
      <c r="O1294" s="8">
        <v>15</v>
      </c>
      <c r="P1294" s="9" t="str">
        <f>IF(Table1[[#This Row],[rating_count]]&gt;1000, "More than 1000", "Fewer than 1000")</f>
        <v>Fewer than 1000</v>
      </c>
      <c r="Q1294" s="8">
        <f>IFERROR( VALUE(Table1[[#This Row],[rating]]) * VALUE((Table1[[#This Row],[rating_count]]/1000)), 0)</f>
        <v>5.0999999999999997E-2</v>
      </c>
      <c r="R1294" s="6">
        <f>IFERROR( VALUE(Table1[[#This Row],[actual_price]]) * VALUE(Table1[[#This Row],[rating_count]]), 0)</f>
        <v>23985</v>
      </c>
      <c r="S1294" s="5" t="s">
        <v>11287</v>
      </c>
      <c r="T1294" s="5" t="s">
        <v>11288</v>
      </c>
      <c r="U1294" s="5" t="s">
        <v>11289</v>
      </c>
      <c r="V1294" s="5" t="s">
        <v>11290</v>
      </c>
      <c r="W1294" s="5" t="s">
        <v>11291</v>
      </c>
      <c r="X1294" s="5" t="s">
        <v>11292</v>
      </c>
      <c r="Y1294" s="5" t="s">
        <v>11293</v>
      </c>
      <c r="Z1294" s="5" t="s">
        <v>11294</v>
      </c>
    </row>
    <row r="1295" spans="1:26" ht="15.75">
      <c r="A1295" s="5" t="s">
        <v>11295</v>
      </c>
      <c r="B1295" s="5" t="s">
        <v>11296</v>
      </c>
      <c r="C1295" s="5" t="str">
        <f>LEFT(Table1[[#This Row],[product_name]], 27)</f>
        <v>Melbon VM-905 2000-Watt Roo</v>
      </c>
      <c r="D1295" s="5" t="s">
        <v>8563</v>
      </c>
      <c r="E1295" s="5" t="str">
        <f>TRIM(LEFT(Table1[[#This Row],[category]], FIND("|", Table1[[#This Row],[category]]) - 1))</f>
        <v>Home&amp;Kitchen</v>
      </c>
      <c r="F1295" s="5" t="str">
        <f>TRIM(MID(Table1[[#This Row],[category]], FIND("|", Table1[[#This Row],[category]]) + 1, FIND("|", Table1[[#This Row],[category]], FIND("|", Table1[[#This Row],[category]]) + 1) - FIND("|", Table1[[#This Row],[category]]) - 1))</f>
        <v>Heating,Cooling&amp;AirQuality</v>
      </c>
      <c r="G1295" s="5" t="str">
        <f>TRIM(MID(Table1[[#This Row],[category]], FIND("|", Table1[[#This Row],[category]], FIND("|", Table1[[#This Row],[category]]) + 1) + 1, FIND("|", Table1[[#This Row],[category]], FIND("|", Table1[[#This Row],[category]], FIND("|", Table1[[#This Row],[category]]) + 1) + 1) - FIND("|", Table1[[#This Row],[category]], FIND("|", Table1[[#This Row],[category]]) + 1) - 1))</f>
        <v>RoomHeaters</v>
      </c>
      <c r="H1295" s="5">
        <v>998</v>
      </c>
      <c r="I1295" s="6">
        <v>2999</v>
      </c>
      <c r="J1295" s="7">
        <v>0.67</v>
      </c>
      <c r="K1295" s="7" t="str">
        <f>IF(Table1[[#This Row],[discount_percentage]]&gt;=50%, "YES", "NO")</f>
        <v>YES</v>
      </c>
      <c r="L1295" s="7" t="str">
        <f>IF(Table1[[#This Row],[discount_percentage]]&lt;20%, "&lt;20%", IF(Table1[[#This Row],[discount_percentage]]&lt;=40%, "20%-40%", IF(Table1[[#This Row],[discount_percentage]]&lt;=60%, "41%-60%", IF(Table1[[#This Row],[discount_percentage]]&lt;=80%, "61%-80%", "&gt;80%"))))</f>
        <v>61%-80%</v>
      </c>
      <c r="M1295" s="7" t="str">
        <f>IF(Table1[[#This Row],[discounted_price]]&lt;200, "&lt;200", IF(Table1[[#This Row],[discounted_price]]&lt;=500, "200-500", "&gt;500"))</f>
        <v>&gt;500</v>
      </c>
      <c r="N1295" s="5">
        <v>4.5999999999999996</v>
      </c>
      <c r="O1295" s="8">
        <v>9</v>
      </c>
      <c r="P1295" s="9" t="str">
        <f>IF(Table1[[#This Row],[rating_count]]&gt;1000, "More than 1000", "Fewer than 1000")</f>
        <v>Fewer than 1000</v>
      </c>
      <c r="Q1295" s="8">
        <f>IFERROR( VALUE(Table1[[#This Row],[rating]]) * VALUE((Table1[[#This Row],[rating_count]]/1000)), 0)</f>
        <v>4.1399999999999992E-2</v>
      </c>
      <c r="R1295" s="6">
        <f>IFERROR( VALUE(Table1[[#This Row],[actual_price]]) * VALUE(Table1[[#This Row],[rating_count]]), 0)</f>
        <v>26991</v>
      </c>
      <c r="S1295" s="5" t="s">
        <v>11297</v>
      </c>
      <c r="T1295" s="5" t="s">
        <v>11298</v>
      </c>
      <c r="U1295" s="5" t="s">
        <v>11299</v>
      </c>
      <c r="V1295" s="5" t="s">
        <v>11300</v>
      </c>
      <c r="W1295" s="5" t="s">
        <v>11301</v>
      </c>
      <c r="X1295" s="5" t="s">
        <v>11302</v>
      </c>
      <c r="Y1295" s="5" t="s">
        <v>11303</v>
      </c>
      <c r="Z1295" s="5" t="s">
        <v>11304</v>
      </c>
    </row>
    <row r="1296" spans="1:26" ht="15.75">
      <c r="A1296" s="5" t="s">
        <v>11305</v>
      </c>
      <c r="B1296" s="5" t="s">
        <v>11306</v>
      </c>
      <c r="C1296" s="5" t="str">
        <f>LEFT(Table1[[#This Row],[product_name]], 27)</f>
        <v>Cello Eliza Plastic Laundry</v>
      </c>
      <c r="D1296" s="5" t="s">
        <v>8886</v>
      </c>
      <c r="E1296" s="5" t="str">
        <f>TRIM(LEFT(Table1[[#This Row],[category]], FIND("|", Table1[[#This Row],[category]]) - 1))</f>
        <v>Home&amp;Kitchen</v>
      </c>
      <c r="F1296" s="5" t="str">
        <f>TRIM(MID(Table1[[#This Row],[category]], FIND("|", Table1[[#This Row],[category]]) + 1, FIND("|", Table1[[#This Row],[category]], FIND("|", Table1[[#This Row],[category]]) + 1) - FIND("|", Table1[[#This Row],[category]]) - 1))</f>
        <v>HomeStorage&amp;Organization</v>
      </c>
      <c r="G1296"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96" s="5">
        <v>998.06</v>
      </c>
      <c r="I1296" s="6">
        <v>1282</v>
      </c>
      <c r="J1296" s="7">
        <v>0.22</v>
      </c>
      <c r="K1296" s="7" t="str">
        <f>IF(Table1[[#This Row],[discount_percentage]]&gt;=50%, "YES", "NO")</f>
        <v>NO</v>
      </c>
      <c r="L1296" s="7" t="str">
        <f>IF(Table1[[#This Row],[discount_percentage]]&lt;20%, "&lt;20%", IF(Table1[[#This Row],[discount_percentage]]&lt;=40%, "20%-40%", IF(Table1[[#This Row],[discount_percentage]]&lt;=60%, "41%-60%", IF(Table1[[#This Row],[discount_percentage]]&lt;=80%, "61%-80%", "&gt;80%"))))</f>
        <v>20%-40%</v>
      </c>
      <c r="M1296" s="7" t="str">
        <f>IF(Table1[[#This Row],[discounted_price]]&lt;200, "&lt;200", IF(Table1[[#This Row],[discounted_price]]&lt;=500, "200-500", "&gt;500"))</f>
        <v>&gt;500</v>
      </c>
      <c r="N1296" s="5">
        <v>4.2</v>
      </c>
      <c r="O1296" s="8">
        <v>7274</v>
      </c>
      <c r="P1296" s="9" t="str">
        <f>IF(Table1[[#This Row],[rating_count]]&gt;1000, "More than 1000", "Fewer than 1000")</f>
        <v>More than 1000</v>
      </c>
      <c r="Q1296" s="8">
        <f>IFERROR( VALUE(Table1[[#This Row],[rating]]) * VALUE((Table1[[#This Row],[rating_count]]/1000)), 0)</f>
        <v>30.550800000000002</v>
      </c>
      <c r="R1296" s="6">
        <f>IFERROR( VALUE(Table1[[#This Row],[actual_price]]) * VALUE(Table1[[#This Row],[rating_count]]), 0)</f>
        <v>9325268</v>
      </c>
      <c r="S1296" s="5" t="s">
        <v>11307</v>
      </c>
      <c r="T1296" s="5" t="s">
        <v>11308</v>
      </c>
      <c r="U1296" s="5" t="s">
        <v>11309</v>
      </c>
      <c r="V1296" s="5" t="s">
        <v>11310</v>
      </c>
      <c r="W1296" s="5" t="s">
        <v>11311</v>
      </c>
      <c r="X1296" s="5" t="s">
        <v>11312</v>
      </c>
      <c r="Y1296" s="5" t="s">
        <v>11313</v>
      </c>
      <c r="Z1296" s="5" t="s">
        <v>11314</v>
      </c>
    </row>
    <row r="1297" spans="1:26" ht="15.75">
      <c r="A1297" s="5" t="s">
        <v>11315</v>
      </c>
      <c r="B1297" s="5" t="s">
        <v>11316</v>
      </c>
      <c r="C1297" s="5" t="str">
        <f>LEFT(Table1[[#This Row],[product_name]], 27)</f>
        <v>ACTIVA 1200 MM HIGH SPEED 3</v>
      </c>
      <c r="D1297" s="5" t="s">
        <v>9295</v>
      </c>
      <c r="E1297" s="5" t="str">
        <f>TRIM(LEFT(Table1[[#This Row],[category]], FIND("|", Table1[[#This Row],[category]]) - 1))</f>
        <v>Home&amp;Kitchen</v>
      </c>
      <c r="F1297" s="5" t="str">
        <f>TRIM(MID(Table1[[#This Row],[category]], FIND("|", Table1[[#This Row],[category]]) + 1, FIND("|", Table1[[#This Row],[category]], FIND("|", Table1[[#This Row],[category]]) + 1) - FIND("|", Table1[[#This Row],[category]]) - 1))</f>
        <v>Heating,Cooling&amp;AirQuality</v>
      </c>
      <c r="G1297" s="5" t="str">
        <f>TRIM(MID(Table1[[#This Row],[category]], FIND("|", Table1[[#This Row],[category]], FIND("|", Table1[[#This Row],[category]]) + 1) + 1, FIND("|", Table1[[#This Row],[category]], FIND("|", Table1[[#This Row],[category]], FIND("|", Table1[[#This Row],[category]]) + 1) + 1) - FIND("|", Table1[[#This Row],[category]], FIND("|", Table1[[#This Row],[category]]) + 1) - 1))</f>
        <v>Fans</v>
      </c>
      <c r="H1297" s="6">
        <v>1099</v>
      </c>
      <c r="I1297" s="6">
        <v>1990</v>
      </c>
      <c r="J1297" s="7">
        <v>0.45</v>
      </c>
      <c r="K1297" s="7" t="str">
        <f>IF(Table1[[#This Row],[discount_percentage]]&gt;=50%, "YES", "NO")</f>
        <v>NO</v>
      </c>
      <c r="L1297" s="7" t="str">
        <f>IF(Table1[[#This Row],[discount_percentage]]&lt;20%, "&lt;20%", IF(Table1[[#This Row],[discount_percentage]]&lt;=40%, "20%-40%", IF(Table1[[#This Row],[discount_percentage]]&lt;=60%, "41%-60%", IF(Table1[[#This Row],[discount_percentage]]&lt;=80%, "61%-80%", "&gt;80%"))))</f>
        <v>41%-60%</v>
      </c>
      <c r="M1297" s="7" t="str">
        <f>IF(Table1[[#This Row],[discounted_price]]&lt;200, "&lt;200", IF(Table1[[#This Row],[discounted_price]]&lt;=500, "200-500", "&gt;500"))</f>
        <v>&gt;500</v>
      </c>
      <c r="N1297" s="5">
        <v>3.9</v>
      </c>
      <c r="O1297" s="8">
        <v>5911</v>
      </c>
      <c r="P1297" s="9" t="str">
        <f>IF(Table1[[#This Row],[rating_count]]&gt;1000, "More than 1000", "Fewer than 1000")</f>
        <v>More than 1000</v>
      </c>
      <c r="Q1297" s="8">
        <f>IFERROR( VALUE(Table1[[#This Row],[rating]]) * VALUE((Table1[[#This Row],[rating_count]]/1000)), 0)</f>
        <v>23.052899999999998</v>
      </c>
      <c r="R1297" s="6">
        <f>IFERROR( VALUE(Table1[[#This Row],[actual_price]]) * VALUE(Table1[[#This Row],[rating_count]]), 0)</f>
        <v>11762890</v>
      </c>
      <c r="S1297" s="5" t="s">
        <v>11317</v>
      </c>
      <c r="T1297" s="5" t="s">
        <v>11318</v>
      </c>
      <c r="U1297" s="5" t="s">
        <v>11319</v>
      </c>
      <c r="V1297" s="5" t="s">
        <v>11320</v>
      </c>
      <c r="W1297" s="5" t="s">
        <v>11321</v>
      </c>
      <c r="X1297" s="5" t="s">
        <v>11322</v>
      </c>
      <c r="Y1297" s="5" t="s">
        <v>11323</v>
      </c>
      <c r="Z1297" s="5" t="s">
        <v>11324</v>
      </c>
    </row>
    <row r="1298" spans="1:26" ht="15.75">
      <c r="A1298" s="5" t="s">
        <v>11325</v>
      </c>
      <c r="B1298" s="5" t="s">
        <v>11326</v>
      </c>
      <c r="C1298" s="5" t="str">
        <f>LEFT(Table1[[#This Row],[product_name]], 27)</f>
        <v>Shakti Technology S5 High P</v>
      </c>
      <c r="D1298" s="5" t="s">
        <v>9386</v>
      </c>
      <c r="E1298" s="5" t="str">
        <f>TRIM(LEFT(Table1[[#This Row],[category]], FIND("|", Table1[[#This Row],[category]]) - 1))</f>
        <v>Home&amp;Kitchen</v>
      </c>
      <c r="F1298" s="5" t="str">
        <f>TRIM(MID(Table1[[#This Row],[category]], FIND("|", Table1[[#This Row],[category]]) + 1, FIND("|", Table1[[#This Row],[category]], FIND("|", Table1[[#This Row],[category]]) + 1) - FIND("|", Table1[[#This Row],[category]]) - 1))</f>
        <v>Kitchen&amp;HomeAppliances</v>
      </c>
      <c r="G129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98" s="6">
        <v>5999</v>
      </c>
      <c r="I1298" s="6">
        <v>9999</v>
      </c>
      <c r="J1298" s="7">
        <v>0.4</v>
      </c>
      <c r="K1298" s="7" t="str">
        <f>IF(Table1[[#This Row],[discount_percentage]]&gt;=50%, "YES", "NO")</f>
        <v>NO</v>
      </c>
      <c r="L1298" s="7" t="str">
        <f>IF(Table1[[#This Row],[discount_percentage]]&lt;20%, "&lt;20%", IF(Table1[[#This Row],[discount_percentage]]&lt;=40%, "20%-40%", IF(Table1[[#This Row],[discount_percentage]]&lt;=60%, "41%-60%", IF(Table1[[#This Row],[discount_percentage]]&lt;=80%, "61%-80%", "&gt;80%"))))</f>
        <v>20%-40%</v>
      </c>
      <c r="M1298" s="7" t="str">
        <f>IF(Table1[[#This Row],[discounted_price]]&lt;200, "&lt;200", IF(Table1[[#This Row],[discounted_price]]&lt;=500, "200-500", "&gt;500"))</f>
        <v>&gt;500</v>
      </c>
      <c r="N1298" s="5">
        <v>4.2</v>
      </c>
      <c r="O1298" s="8">
        <v>170</v>
      </c>
      <c r="P1298" s="9" t="str">
        <f>IF(Table1[[#This Row],[rating_count]]&gt;1000, "More than 1000", "Fewer than 1000")</f>
        <v>Fewer than 1000</v>
      </c>
      <c r="Q1298" s="8">
        <f>IFERROR( VALUE(Table1[[#This Row],[rating]]) * VALUE((Table1[[#This Row],[rating_count]]/1000)), 0)</f>
        <v>0.71400000000000008</v>
      </c>
      <c r="R1298" s="6">
        <f>IFERROR( VALUE(Table1[[#This Row],[actual_price]]) * VALUE(Table1[[#This Row],[rating_count]]), 0)</f>
        <v>1699830</v>
      </c>
      <c r="S1298" s="5" t="s">
        <v>11327</v>
      </c>
      <c r="T1298" s="5" t="s">
        <v>11328</v>
      </c>
      <c r="U1298" s="5" t="s">
        <v>11329</v>
      </c>
      <c r="V1298" s="5" t="s">
        <v>11330</v>
      </c>
      <c r="W1298" s="5" t="s">
        <v>11331</v>
      </c>
      <c r="X1298" s="5" t="s">
        <v>11332</v>
      </c>
      <c r="Y1298" s="5" t="s">
        <v>11333</v>
      </c>
      <c r="Z1298" s="5" t="s">
        <v>11334</v>
      </c>
    </row>
    <row r="1299" spans="1:26" ht="15.75">
      <c r="A1299" s="5" t="s">
        <v>11335</v>
      </c>
      <c r="B1299" s="5" t="s">
        <v>11336</v>
      </c>
      <c r="C1299" s="5" t="str">
        <f>LEFT(Table1[[#This Row],[product_name]], 27)</f>
        <v>AMERICAN MICRONIC- Imported</v>
      </c>
      <c r="D1299" s="5" t="s">
        <v>9944</v>
      </c>
      <c r="E1299" s="5" t="str">
        <f>TRIM(LEFT(Table1[[#This Row],[category]], FIND("|", Table1[[#This Row],[category]]) - 1))</f>
        <v>Home&amp;Kitchen</v>
      </c>
      <c r="F1299" s="5" t="str">
        <f>TRIM(MID(Table1[[#This Row],[category]], FIND("|", Table1[[#This Row],[category]]) + 1, FIND("|", Table1[[#This Row],[category]], FIND("|", Table1[[#This Row],[category]]) + 1) - FIND("|", Table1[[#This Row],[category]]) - 1))</f>
        <v>Kitchen&amp;HomeAppliances</v>
      </c>
      <c r="G129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99" s="6">
        <v>8886</v>
      </c>
      <c r="I1299" s="6">
        <v>11850</v>
      </c>
      <c r="J1299" s="7">
        <v>0.25</v>
      </c>
      <c r="K1299" s="7" t="str">
        <f>IF(Table1[[#This Row],[discount_percentage]]&gt;=50%, "YES", "NO")</f>
        <v>NO</v>
      </c>
      <c r="L1299" s="7" t="str">
        <f>IF(Table1[[#This Row],[discount_percentage]]&lt;20%, "&lt;20%", IF(Table1[[#This Row],[discount_percentage]]&lt;=40%, "20%-40%", IF(Table1[[#This Row],[discount_percentage]]&lt;=60%, "41%-60%", IF(Table1[[#This Row],[discount_percentage]]&lt;=80%, "61%-80%", "&gt;80%"))))</f>
        <v>20%-40%</v>
      </c>
      <c r="M1299" s="7" t="str">
        <f>IF(Table1[[#This Row],[discounted_price]]&lt;200, "&lt;200", IF(Table1[[#This Row],[discounted_price]]&lt;=500, "200-500", "&gt;500"))</f>
        <v>&gt;500</v>
      </c>
      <c r="N1299" s="5">
        <v>4.2</v>
      </c>
      <c r="O1299" s="8">
        <v>3065</v>
      </c>
      <c r="P1299" s="9" t="str">
        <f>IF(Table1[[#This Row],[rating_count]]&gt;1000, "More than 1000", "Fewer than 1000")</f>
        <v>More than 1000</v>
      </c>
      <c r="Q1299" s="8">
        <f>IFERROR( VALUE(Table1[[#This Row],[rating]]) * VALUE((Table1[[#This Row],[rating_count]]/1000)), 0)</f>
        <v>12.873000000000001</v>
      </c>
      <c r="R1299" s="6">
        <f>IFERROR( VALUE(Table1[[#This Row],[actual_price]]) * VALUE(Table1[[#This Row],[rating_count]]), 0)</f>
        <v>36320250</v>
      </c>
      <c r="S1299" s="5" t="s">
        <v>11337</v>
      </c>
      <c r="T1299" s="5" t="s">
        <v>11338</v>
      </c>
      <c r="U1299" s="5" t="s">
        <v>11339</v>
      </c>
      <c r="V1299" s="5" t="s">
        <v>11340</v>
      </c>
      <c r="W1299" s="5" t="s">
        <v>11341</v>
      </c>
      <c r="X1299" s="5" t="s">
        <v>11342</v>
      </c>
      <c r="Y1299" s="5" t="s">
        <v>11343</v>
      </c>
      <c r="Z1299" s="5" t="s">
        <v>11344</v>
      </c>
    </row>
    <row r="1300" spans="1:26" ht="15.75">
      <c r="A1300" s="5" t="s">
        <v>11345</v>
      </c>
      <c r="B1300" s="5" t="s">
        <v>11346</v>
      </c>
      <c r="C1300" s="5" t="str">
        <f>LEFT(Table1[[#This Row],[product_name]], 27)</f>
        <v>Demokrazy New Nova Lint Cum</v>
      </c>
      <c r="D1300" s="5" t="s">
        <v>8574</v>
      </c>
      <c r="E1300" s="5" t="str">
        <f>TRIM(LEFT(Table1[[#This Row],[category]], FIND("|", Table1[[#This Row],[category]]) - 1))</f>
        <v>Home&amp;Kitchen</v>
      </c>
      <c r="F1300" s="5" t="str">
        <f>TRIM(MID(Table1[[#This Row],[category]], FIND("|", Table1[[#This Row],[category]]) + 1, FIND("|", Table1[[#This Row],[category]], FIND("|", Table1[[#This Row],[category]]) + 1) - FIND("|", Table1[[#This Row],[category]]) - 1))</f>
        <v>Kitchen&amp;HomeAppliances</v>
      </c>
      <c r="G130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00" s="5">
        <v>475</v>
      </c>
      <c r="I1300" s="6">
        <v>999</v>
      </c>
      <c r="J1300" s="7">
        <v>0.52</v>
      </c>
      <c r="K1300" s="7" t="str">
        <f>IF(Table1[[#This Row],[discount_percentage]]&gt;=50%, "YES", "NO")</f>
        <v>YES</v>
      </c>
      <c r="L1300" s="7" t="str">
        <f>IF(Table1[[#This Row],[discount_percentage]]&lt;20%, "&lt;20%", IF(Table1[[#This Row],[discount_percentage]]&lt;=40%, "20%-40%", IF(Table1[[#This Row],[discount_percentage]]&lt;=60%, "41%-60%", IF(Table1[[#This Row],[discount_percentage]]&lt;=80%, "61%-80%", "&gt;80%"))))</f>
        <v>41%-60%</v>
      </c>
      <c r="M1300" s="7" t="str">
        <f>IF(Table1[[#This Row],[discounted_price]]&lt;200, "&lt;200", IF(Table1[[#This Row],[discounted_price]]&lt;=500, "200-500", "&gt;500"))</f>
        <v>200-500</v>
      </c>
      <c r="N1300" s="5">
        <v>4.0999999999999996</v>
      </c>
      <c r="O1300" s="8">
        <v>1021</v>
      </c>
      <c r="P1300" s="9" t="str">
        <f>IF(Table1[[#This Row],[rating_count]]&gt;1000, "More than 1000", "Fewer than 1000")</f>
        <v>More than 1000</v>
      </c>
      <c r="Q1300" s="8">
        <f>IFERROR( VALUE(Table1[[#This Row],[rating]]) * VALUE((Table1[[#This Row],[rating_count]]/1000)), 0)</f>
        <v>4.1860999999999988</v>
      </c>
      <c r="R1300" s="6">
        <f>IFERROR( VALUE(Table1[[#This Row],[actual_price]]) * VALUE(Table1[[#This Row],[rating_count]]), 0)</f>
        <v>1019979</v>
      </c>
      <c r="S1300" s="5" t="s">
        <v>11347</v>
      </c>
      <c r="T1300" s="5" t="s">
        <v>11348</v>
      </c>
      <c r="U1300" s="5" t="s">
        <v>11349</v>
      </c>
      <c r="V1300" s="5" t="s">
        <v>11350</v>
      </c>
      <c r="W1300" s="5" t="s">
        <v>11351</v>
      </c>
      <c r="X1300" s="5" t="s">
        <v>11352</v>
      </c>
      <c r="Y1300" s="5" t="s">
        <v>11353</v>
      </c>
      <c r="Z1300" s="5" t="s">
        <v>11354</v>
      </c>
    </row>
    <row r="1301" spans="1:26" ht="15.75">
      <c r="A1301" s="5" t="s">
        <v>11355</v>
      </c>
      <c r="B1301" s="5" t="s">
        <v>11356</v>
      </c>
      <c r="C1301" s="5" t="str">
        <f>LEFT(Table1[[#This Row],[product_name]], 27)</f>
        <v>Instant Pot Air Fryer, Vort</v>
      </c>
      <c r="D1301" s="5" t="s">
        <v>8875</v>
      </c>
      <c r="E1301" s="5" t="str">
        <f>TRIM(LEFT(Table1[[#This Row],[category]], FIND("|", Table1[[#This Row],[category]]) - 1))</f>
        <v>Home&amp;Kitchen</v>
      </c>
      <c r="F1301" s="5" t="str">
        <f>TRIM(MID(Table1[[#This Row],[category]], FIND("|", Table1[[#This Row],[category]]) + 1, FIND("|", Table1[[#This Row],[category]], FIND("|", Table1[[#This Row],[category]]) + 1) - FIND("|", Table1[[#This Row],[category]]) - 1))</f>
        <v>Kitchen&amp;HomeAppliances</v>
      </c>
      <c r="G130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01" s="6">
        <v>4995</v>
      </c>
      <c r="I1301" s="6">
        <v>20049</v>
      </c>
      <c r="J1301" s="7">
        <v>0.75</v>
      </c>
      <c r="K1301" s="7" t="str">
        <f>IF(Table1[[#This Row],[discount_percentage]]&gt;=50%, "YES", "NO")</f>
        <v>YES</v>
      </c>
      <c r="L1301" s="7" t="str">
        <f>IF(Table1[[#This Row],[discount_percentage]]&lt;20%, "&lt;20%", IF(Table1[[#This Row],[discount_percentage]]&lt;=40%, "20%-40%", IF(Table1[[#This Row],[discount_percentage]]&lt;=60%, "41%-60%", IF(Table1[[#This Row],[discount_percentage]]&lt;=80%, "61%-80%", "&gt;80%"))))</f>
        <v>61%-80%</v>
      </c>
      <c r="M1301" s="7" t="str">
        <f>IF(Table1[[#This Row],[discounted_price]]&lt;200, "&lt;200", IF(Table1[[#This Row],[discounted_price]]&lt;=500, "200-500", "&gt;500"))</f>
        <v>&gt;500</v>
      </c>
      <c r="N1301" s="5">
        <v>4.8</v>
      </c>
      <c r="O1301" s="8">
        <v>3964</v>
      </c>
      <c r="P1301" s="9" t="str">
        <f>IF(Table1[[#This Row],[rating_count]]&gt;1000, "More than 1000", "Fewer than 1000")</f>
        <v>More than 1000</v>
      </c>
      <c r="Q1301" s="8">
        <f>IFERROR( VALUE(Table1[[#This Row],[rating]]) * VALUE((Table1[[#This Row],[rating_count]]/1000)), 0)</f>
        <v>19.027200000000001</v>
      </c>
      <c r="R1301" s="6">
        <f>IFERROR( VALUE(Table1[[#This Row],[actual_price]]) * VALUE(Table1[[#This Row],[rating_count]]), 0)</f>
        <v>79474236</v>
      </c>
      <c r="S1301" s="5" t="s">
        <v>11357</v>
      </c>
      <c r="T1301" s="5" t="s">
        <v>11358</v>
      </c>
      <c r="U1301" s="5" t="s">
        <v>11359</v>
      </c>
      <c r="V1301" s="5" t="s">
        <v>11360</v>
      </c>
      <c r="W1301" s="5" t="s">
        <v>11361</v>
      </c>
      <c r="X1301" s="5" t="s">
        <v>11362</v>
      </c>
      <c r="Y1301" s="5" t="s">
        <v>11363</v>
      </c>
      <c r="Z1301" s="5" t="s">
        <v>11364</v>
      </c>
    </row>
    <row r="1302" spans="1:26" ht="15.75">
      <c r="A1302" s="5" t="s">
        <v>11365</v>
      </c>
      <c r="B1302" s="5" t="s">
        <v>11366</v>
      </c>
      <c r="C1302" s="5" t="str">
        <f>LEFT(Table1[[#This Row],[product_name]], 27)</f>
        <v xml:space="preserve">HUL Pureit Eco Water Saver </v>
      </c>
      <c r="D1302" s="5" t="s">
        <v>10094</v>
      </c>
      <c r="E1302" s="5" t="str">
        <f>TRIM(LEFT(Table1[[#This Row],[category]], FIND("|", Table1[[#This Row],[category]]) - 1))</f>
        <v>Home&amp;Kitchen</v>
      </c>
      <c r="F1302" s="5" t="str">
        <f>TRIM(MID(Table1[[#This Row],[category]], FIND("|", Table1[[#This Row],[category]]) + 1, FIND("|", Table1[[#This Row],[category]], FIND("|", Table1[[#This Row],[category]]) + 1) - FIND("|", Table1[[#This Row],[category]]) - 1))</f>
        <v>Kitchen&amp;HomeAppliances</v>
      </c>
      <c r="G1302"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02" s="6">
        <v>13999</v>
      </c>
      <c r="I1302" s="6">
        <v>24850</v>
      </c>
      <c r="J1302" s="7">
        <v>0.44</v>
      </c>
      <c r="K1302" s="7" t="str">
        <f>IF(Table1[[#This Row],[discount_percentage]]&gt;=50%, "YES", "NO")</f>
        <v>NO</v>
      </c>
      <c r="L1302" s="7" t="str">
        <f>IF(Table1[[#This Row],[discount_percentage]]&lt;20%, "&lt;20%", IF(Table1[[#This Row],[discount_percentage]]&lt;=40%, "20%-40%", IF(Table1[[#This Row],[discount_percentage]]&lt;=60%, "41%-60%", IF(Table1[[#This Row],[discount_percentage]]&lt;=80%, "61%-80%", "&gt;80%"))))</f>
        <v>41%-60%</v>
      </c>
      <c r="M1302" s="7" t="str">
        <f>IF(Table1[[#This Row],[discounted_price]]&lt;200, "&lt;200", IF(Table1[[#This Row],[discounted_price]]&lt;=500, "200-500", "&gt;500"))</f>
        <v>&gt;500</v>
      </c>
      <c r="N1302" s="5">
        <v>4.4000000000000004</v>
      </c>
      <c r="O1302" s="8">
        <v>8948</v>
      </c>
      <c r="P1302" s="9" t="str">
        <f>IF(Table1[[#This Row],[rating_count]]&gt;1000, "More than 1000", "Fewer than 1000")</f>
        <v>More than 1000</v>
      </c>
      <c r="Q1302" s="8">
        <f>IFERROR( VALUE(Table1[[#This Row],[rating]]) * VALUE((Table1[[#This Row],[rating_count]]/1000)), 0)</f>
        <v>39.371200000000002</v>
      </c>
      <c r="R1302" s="6">
        <f>IFERROR( VALUE(Table1[[#This Row],[actual_price]]) * VALUE(Table1[[#This Row],[rating_count]]), 0)</f>
        <v>222357800</v>
      </c>
      <c r="S1302" s="5" t="s">
        <v>11367</v>
      </c>
      <c r="T1302" s="5" t="s">
        <v>11368</v>
      </c>
      <c r="U1302" s="5" t="s">
        <v>11369</v>
      </c>
      <c r="V1302" s="5" t="s">
        <v>11370</v>
      </c>
      <c r="W1302" s="5" t="s">
        <v>11371</v>
      </c>
      <c r="X1302" s="5" t="s">
        <v>11372</v>
      </c>
      <c r="Y1302" s="5" t="s">
        <v>11373</v>
      </c>
      <c r="Z1302" s="5" t="s">
        <v>11374</v>
      </c>
    </row>
    <row r="1303" spans="1:26" ht="15.75">
      <c r="A1303" s="5" t="s">
        <v>11375</v>
      </c>
      <c r="B1303" s="5" t="s">
        <v>11376</v>
      </c>
      <c r="C1303" s="5" t="str">
        <f>LEFT(Table1[[#This Row],[product_name]], 27)</f>
        <v>Livpure Glo Star RO+UV+UF+M</v>
      </c>
      <c r="D1303" s="5" t="s">
        <v>10094</v>
      </c>
      <c r="E1303" s="5" t="str">
        <f>TRIM(LEFT(Table1[[#This Row],[category]], FIND("|", Table1[[#This Row],[category]]) - 1))</f>
        <v>Home&amp;Kitchen</v>
      </c>
      <c r="F1303" s="5" t="str">
        <f>TRIM(MID(Table1[[#This Row],[category]], FIND("|", Table1[[#This Row],[category]]) + 1, FIND("|", Table1[[#This Row],[category]], FIND("|", Table1[[#This Row],[category]]) + 1) - FIND("|", Table1[[#This Row],[category]]) - 1))</f>
        <v>Kitchen&amp;HomeAppliances</v>
      </c>
      <c r="G1303"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03" s="6">
        <v>8499</v>
      </c>
      <c r="I1303" s="6">
        <v>16490</v>
      </c>
      <c r="J1303" s="7">
        <v>0.48</v>
      </c>
      <c r="K1303" s="7" t="str">
        <f>IF(Table1[[#This Row],[discount_percentage]]&gt;=50%, "YES", "NO")</f>
        <v>NO</v>
      </c>
      <c r="L1303" s="7" t="str">
        <f>IF(Table1[[#This Row],[discount_percentage]]&lt;20%, "&lt;20%", IF(Table1[[#This Row],[discount_percentage]]&lt;=40%, "20%-40%", IF(Table1[[#This Row],[discount_percentage]]&lt;=60%, "41%-60%", IF(Table1[[#This Row],[discount_percentage]]&lt;=80%, "61%-80%", "&gt;80%"))))</f>
        <v>41%-60%</v>
      </c>
      <c r="M1303" s="7" t="str">
        <f>IF(Table1[[#This Row],[discounted_price]]&lt;200, "&lt;200", IF(Table1[[#This Row],[discounted_price]]&lt;=500, "200-500", "&gt;500"))</f>
        <v>&gt;500</v>
      </c>
      <c r="N1303" s="5">
        <v>4.3</v>
      </c>
      <c r="O1303" s="8">
        <v>97</v>
      </c>
      <c r="P1303" s="9" t="str">
        <f>IF(Table1[[#This Row],[rating_count]]&gt;1000, "More than 1000", "Fewer than 1000")</f>
        <v>Fewer than 1000</v>
      </c>
      <c r="Q1303" s="8">
        <f>IFERROR( VALUE(Table1[[#This Row],[rating]]) * VALUE((Table1[[#This Row],[rating_count]]/1000)), 0)</f>
        <v>0.41709999999999997</v>
      </c>
      <c r="R1303" s="6">
        <f>IFERROR( VALUE(Table1[[#This Row],[actual_price]]) * VALUE(Table1[[#This Row],[rating_count]]), 0)</f>
        <v>1599530</v>
      </c>
      <c r="S1303" s="5" t="s">
        <v>11377</v>
      </c>
      <c r="T1303" s="5" t="s">
        <v>11378</v>
      </c>
      <c r="U1303" s="5" t="s">
        <v>11379</v>
      </c>
      <c r="V1303" s="5" t="s">
        <v>11380</v>
      </c>
      <c r="W1303" s="5" t="s">
        <v>11381</v>
      </c>
      <c r="X1303" s="5" t="s">
        <v>11382</v>
      </c>
      <c r="Y1303" s="5" t="s">
        <v>11383</v>
      </c>
      <c r="Z1303" s="5" t="s">
        <v>11384</v>
      </c>
    </row>
    <row r="1304" spans="1:26" ht="15.75">
      <c r="A1304" s="5" t="s">
        <v>11385</v>
      </c>
      <c r="B1304" s="5" t="s">
        <v>11386</v>
      </c>
      <c r="C1304" s="5" t="str">
        <f>LEFT(Table1[[#This Row],[product_name]], 27)</f>
        <v>Philips Hi113 1000-Watt Pla</v>
      </c>
      <c r="D1304" s="5" t="s">
        <v>8699</v>
      </c>
      <c r="E1304" s="5" t="str">
        <f>TRIM(LEFT(Table1[[#This Row],[category]], FIND("|", Table1[[#This Row],[category]]) - 1))</f>
        <v>Home&amp;Kitchen</v>
      </c>
      <c r="F1304" s="5" t="str">
        <f>TRIM(MID(Table1[[#This Row],[category]], FIND("|", Table1[[#This Row],[category]]) + 1, FIND("|", Table1[[#This Row],[category]], FIND("|", Table1[[#This Row],[category]]) + 1) - FIND("|", Table1[[#This Row],[category]]) - 1))</f>
        <v>Kitchen&amp;HomeAppliances</v>
      </c>
      <c r="G130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04" s="5">
        <v>949</v>
      </c>
      <c r="I1304" s="6">
        <v>975</v>
      </c>
      <c r="J1304" s="7">
        <v>0.03</v>
      </c>
      <c r="K1304" s="7" t="str">
        <f>IF(Table1[[#This Row],[discount_percentage]]&gt;=50%, "YES", "NO")</f>
        <v>NO</v>
      </c>
      <c r="L1304" s="7" t="str">
        <f>IF(Table1[[#This Row],[discount_percentage]]&lt;20%, "&lt;20%", IF(Table1[[#This Row],[discount_percentage]]&lt;=40%, "20%-40%", IF(Table1[[#This Row],[discount_percentage]]&lt;=60%, "41%-60%", IF(Table1[[#This Row],[discount_percentage]]&lt;=80%, "61%-80%", "&gt;80%"))))</f>
        <v>&lt;20%</v>
      </c>
      <c r="M1304" s="7" t="str">
        <f>IF(Table1[[#This Row],[discounted_price]]&lt;200, "&lt;200", IF(Table1[[#This Row],[discounted_price]]&lt;=500, "200-500", "&gt;500"))</f>
        <v>&gt;500</v>
      </c>
      <c r="N1304" s="5">
        <v>4.3</v>
      </c>
      <c r="O1304" s="8">
        <v>7223</v>
      </c>
      <c r="P1304" s="9" t="str">
        <f>IF(Table1[[#This Row],[rating_count]]&gt;1000, "More than 1000", "Fewer than 1000")</f>
        <v>More than 1000</v>
      </c>
      <c r="Q1304" s="8">
        <f>IFERROR( VALUE(Table1[[#This Row],[rating]]) * VALUE((Table1[[#This Row],[rating_count]]/1000)), 0)</f>
        <v>31.058899999999998</v>
      </c>
      <c r="R1304" s="6">
        <f>IFERROR( VALUE(Table1[[#This Row],[actual_price]]) * VALUE(Table1[[#This Row],[rating_count]]), 0)</f>
        <v>7042425</v>
      </c>
      <c r="S1304" s="5" t="s">
        <v>11387</v>
      </c>
      <c r="T1304" s="5" t="s">
        <v>11388</v>
      </c>
      <c r="U1304" s="5" t="s">
        <v>11389</v>
      </c>
      <c r="V1304" s="5" t="s">
        <v>11390</v>
      </c>
      <c r="W1304" s="5" t="s">
        <v>11391</v>
      </c>
      <c r="X1304" s="5" t="s">
        <v>11392</v>
      </c>
      <c r="Y1304" s="5" t="s">
        <v>11393</v>
      </c>
      <c r="Z1304" s="5" t="s">
        <v>11394</v>
      </c>
    </row>
    <row r="1305" spans="1:26" ht="15.75">
      <c r="A1305" s="5" t="s">
        <v>11395</v>
      </c>
      <c r="B1305" s="5" t="s">
        <v>11396</v>
      </c>
      <c r="C1305" s="5" t="str">
        <f>LEFT(Table1[[#This Row],[product_name]], 27)</f>
        <v xml:space="preserve">Kuber Industries Round Non </v>
      </c>
      <c r="D1305" s="5" t="s">
        <v>8886</v>
      </c>
      <c r="E1305" s="5" t="str">
        <f>TRIM(LEFT(Table1[[#This Row],[category]], FIND("|", Table1[[#This Row],[category]]) - 1))</f>
        <v>Home&amp;Kitchen</v>
      </c>
      <c r="F1305" s="5" t="str">
        <f>TRIM(MID(Table1[[#This Row],[category]], FIND("|", Table1[[#This Row],[category]]) + 1, FIND("|", Table1[[#This Row],[category]], FIND("|", Table1[[#This Row],[category]]) + 1) - FIND("|", Table1[[#This Row],[category]]) - 1))</f>
        <v>HomeStorage&amp;Organization</v>
      </c>
      <c r="G1305"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305" s="5">
        <v>395</v>
      </c>
      <c r="I1305" s="6">
        <v>499</v>
      </c>
      <c r="J1305" s="7">
        <v>0.21</v>
      </c>
      <c r="K1305" s="7" t="str">
        <f>IF(Table1[[#This Row],[discount_percentage]]&gt;=50%, "YES", "NO")</f>
        <v>NO</v>
      </c>
      <c r="L1305" s="7" t="str">
        <f>IF(Table1[[#This Row],[discount_percentage]]&lt;20%, "&lt;20%", IF(Table1[[#This Row],[discount_percentage]]&lt;=40%, "20%-40%", IF(Table1[[#This Row],[discount_percentage]]&lt;=60%, "41%-60%", IF(Table1[[#This Row],[discount_percentage]]&lt;=80%, "61%-80%", "&gt;80%"))))</f>
        <v>20%-40%</v>
      </c>
      <c r="M1305" s="7" t="str">
        <f>IF(Table1[[#This Row],[discounted_price]]&lt;200, "&lt;200", IF(Table1[[#This Row],[discounted_price]]&lt;=500, "200-500", "&gt;500"))</f>
        <v>200-500</v>
      </c>
      <c r="N1305" s="5">
        <v>4</v>
      </c>
      <c r="O1305" s="8">
        <v>330</v>
      </c>
      <c r="P1305" s="9" t="str">
        <f>IF(Table1[[#This Row],[rating_count]]&gt;1000, "More than 1000", "Fewer than 1000")</f>
        <v>Fewer than 1000</v>
      </c>
      <c r="Q1305" s="8">
        <f>IFERROR( VALUE(Table1[[#This Row],[rating]]) * VALUE((Table1[[#This Row],[rating_count]]/1000)), 0)</f>
        <v>1.32</v>
      </c>
      <c r="R1305" s="6">
        <f>IFERROR( VALUE(Table1[[#This Row],[actual_price]]) * VALUE(Table1[[#This Row],[rating_count]]), 0)</f>
        <v>164670</v>
      </c>
      <c r="S1305" s="5" t="s">
        <v>11397</v>
      </c>
      <c r="T1305" s="5" t="s">
        <v>11398</v>
      </c>
      <c r="U1305" s="5" t="s">
        <v>11399</v>
      </c>
      <c r="V1305" s="5" t="s">
        <v>11400</v>
      </c>
      <c r="W1305" s="5" t="s">
        <v>11401</v>
      </c>
      <c r="X1305" s="5" t="s">
        <v>11402</v>
      </c>
      <c r="Y1305" s="5" t="s">
        <v>11403</v>
      </c>
      <c r="Z1305" s="5" t="s">
        <v>11404</v>
      </c>
    </row>
    <row r="1306" spans="1:26" ht="15.75">
      <c r="A1306" s="5" t="s">
        <v>11405</v>
      </c>
      <c r="B1306" s="5" t="s">
        <v>11406</v>
      </c>
      <c r="C1306" s="5" t="str">
        <f>LEFT(Table1[[#This Row],[product_name]], 27)</f>
        <v>Preethi MGA-502 0.4-Litre G</v>
      </c>
      <c r="D1306" s="5" t="s">
        <v>11407</v>
      </c>
      <c r="E1306" s="5" t="str">
        <f>TRIM(LEFT(Table1[[#This Row],[category]], FIND("|", Table1[[#This Row],[category]]) - 1))</f>
        <v>Home&amp;Kitchen</v>
      </c>
      <c r="F1306" s="5" t="str">
        <f>TRIM(MID(Table1[[#This Row],[category]], FIND("|", Table1[[#This Row],[category]]) + 1, FIND("|", Table1[[#This Row],[category]], FIND("|", Table1[[#This Row],[category]]) + 1) - FIND("|", Table1[[#This Row],[category]]) - 1))</f>
        <v>Kitchen&amp;HomeAppliances</v>
      </c>
      <c r="G130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06" s="5">
        <v>635</v>
      </c>
      <c r="I1306" s="6">
        <v>635</v>
      </c>
      <c r="J1306" s="7">
        <v>0</v>
      </c>
      <c r="K1306" s="7" t="str">
        <f>IF(Table1[[#This Row],[discount_percentage]]&gt;=50%, "YES", "NO")</f>
        <v>NO</v>
      </c>
      <c r="L1306" s="7" t="str">
        <f>IF(Table1[[#This Row],[discount_percentage]]&lt;20%, "&lt;20%", IF(Table1[[#This Row],[discount_percentage]]&lt;=40%, "20%-40%", IF(Table1[[#This Row],[discount_percentage]]&lt;=60%, "41%-60%", IF(Table1[[#This Row],[discount_percentage]]&lt;=80%, "61%-80%", "&gt;80%"))))</f>
        <v>&lt;20%</v>
      </c>
      <c r="M1306" s="7" t="str">
        <f>IF(Table1[[#This Row],[discounted_price]]&lt;200, "&lt;200", IF(Table1[[#This Row],[discounted_price]]&lt;=500, "200-500", "&gt;500"))</f>
        <v>&gt;500</v>
      </c>
      <c r="N1306" s="5">
        <v>4.3</v>
      </c>
      <c r="O1306" s="8">
        <v>4570</v>
      </c>
      <c r="P1306" s="9" t="str">
        <f>IF(Table1[[#This Row],[rating_count]]&gt;1000, "More than 1000", "Fewer than 1000")</f>
        <v>More than 1000</v>
      </c>
      <c r="Q1306" s="8">
        <f>IFERROR( VALUE(Table1[[#This Row],[rating]]) * VALUE((Table1[[#This Row],[rating_count]]/1000)), 0)</f>
        <v>19.651</v>
      </c>
      <c r="R1306" s="6">
        <f>IFERROR( VALUE(Table1[[#This Row],[actual_price]]) * VALUE(Table1[[#This Row],[rating_count]]), 0)</f>
        <v>2901950</v>
      </c>
      <c r="S1306" s="5" t="s">
        <v>11408</v>
      </c>
      <c r="T1306" s="5" t="s">
        <v>11409</v>
      </c>
      <c r="U1306" s="5" t="s">
        <v>11410</v>
      </c>
      <c r="V1306" s="5" t="s">
        <v>11411</v>
      </c>
      <c r="W1306" s="5" t="s">
        <v>11412</v>
      </c>
      <c r="X1306" s="5" t="s">
        <v>11413</v>
      </c>
      <c r="Y1306" s="5" t="s">
        <v>11414</v>
      </c>
      <c r="Z1306" s="5" t="s">
        <v>11415</v>
      </c>
    </row>
    <row r="1307" spans="1:26" ht="15.75">
      <c r="A1307" s="5" t="s">
        <v>11416</v>
      </c>
      <c r="B1307" s="5" t="s">
        <v>11417</v>
      </c>
      <c r="C1307" s="5" t="str">
        <f>LEFT(Table1[[#This Row],[product_name]], 27)</f>
        <v>Usha Aurora 1000 W Dry Iron</v>
      </c>
      <c r="D1307" s="5" t="s">
        <v>8699</v>
      </c>
      <c r="E1307" s="5" t="str">
        <f>TRIM(LEFT(Table1[[#This Row],[category]], FIND("|", Table1[[#This Row],[category]]) - 1))</f>
        <v>Home&amp;Kitchen</v>
      </c>
      <c r="F1307" s="5" t="str">
        <f>TRIM(MID(Table1[[#This Row],[category]], FIND("|", Table1[[#This Row],[category]]) + 1, FIND("|", Table1[[#This Row],[category]], FIND("|", Table1[[#This Row],[category]]) + 1) - FIND("|", Table1[[#This Row],[category]]) - 1))</f>
        <v>Kitchen&amp;HomeAppliances</v>
      </c>
      <c r="G130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07" s="5">
        <v>717</v>
      </c>
      <c r="I1307" s="6">
        <v>1390</v>
      </c>
      <c r="J1307" s="7">
        <v>0.48</v>
      </c>
      <c r="K1307" s="7" t="str">
        <f>IF(Table1[[#This Row],[discount_percentage]]&gt;=50%, "YES", "NO")</f>
        <v>NO</v>
      </c>
      <c r="L1307" s="7" t="str">
        <f>IF(Table1[[#This Row],[discount_percentage]]&lt;20%, "&lt;20%", IF(Table1[[#This Row],[discount_percentage]]&lt;=40%, "20%-40%", IF(Table1[[#This Row],[discount_percentage]]&lt;=60%, "41%-60%", IF(Table1[[#This Row],[discount_percentage]]&lt;=80%, "61%-80%", "&gt;80%"))))</f>
        <v>41%-60%</v>
      </c>
      <c r="M1307" s="7" t="str">
        <f>IF(Table1[[#This Row],[discounted_price]]&lt;200, "&lt;200", IF(Table1[[#This Row],[discounted_price]]&lt;=500, "200-500", "&gt;500"))</f>
        <v>&gt;500</v>
      </c>
      <c r="N1307" s="5">
        <v>4</v>
      </c>
      <c r="O1307" s="8">
        <v>4867</v>
      </c>
      <c r="P1307" s="9" t="str">
        <f>IF(Table1[[#This Row],[rating_count]]&gt;1000, "More than 1000", "Fewer than 1000")</f>
        <v>More than 1000</v>
      </c>
      <c r="Q1307" s="8">
        <f>IFERROR( VALUE(Table1[[#This Row],[rating]]) * VALUE((Table1[[#This Row],[rating_count]]/1000)), 0)</f>
        <v>19.468</v>
      </c>
      <c r="R1307" s="6">
        <f>IFERROR( VALUE(Table1[[#This Row],[actual_price]]) * VALUE(Table1[[#This Row],[rating_count]]), 0)</f>
        <v>6765130</v>
      </c>
      <c r="S1307" s="5" t="s">
        <v>11418</v>
      </c>
      <c r="T1307" s="5" t="s">
        <v>11419</v>
      </c>
      <c r="U1307" s="5" t="s">
        <v>11420</v>
      </c>
      <c r="V1307" s="5" t="s">
        <v>11421</v>
      </c>
      <c r="W1307" s="5" t="s">
        <v>11422</v>
      </c>
      <c r="X1307" s="5" t="s">
        <v>11423</v>
      </c>
      <c r="Y1307" s="5" t="s">
        <v>11424</v>
      </c>
      <c r="Z1307" s="5" t="s">
        <v>11425</v>
      </c>
    </row>
    <row r="1308" spans="1:26" ht="15.75">
      <c r="A1308" s="5" t="s">
        <v>11426</v>
      </c>
      <c r="B1308" s="5" t="s">
        <v>11427</v>
      </c>
      <c r="C1308" s="5" t="str">
        <f>LEFT(Table1[[#This Row],[product_name]], 27)</f>
        <v>ECOVACS DEEBOT N8 2-in-1 Ro</v>
      </c>
      <c r="D1308" s="5" t="s">
        <v>11428</v>
      </c>
      <c r="E1308" s="5" t="str">
        <f>TRIM(LEFT(Table1[[#This Row],[category]], FIND("|", Table1[[#This Row],[category]]) - 1))</f>
        <v>Home&amp;Kitchen</v>
      </c>
      <c r="F1308" s="5" t="str">
        <f>TRIM(MID(Table1[[#This Row],[category]], FIND("|", Table1[[#This Row],[category]]) + 1, FIND("|", Table1[[#This Row],[category]], FIND("|", Table1[[#This Row],[category]]) + 1) - FIND("|", Table1[[#This Row],[category]]) - 1))</f>
        <v>Kitchen&amp;HomeAppliances</v>
      </c>
      <c r="G1308"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08" s="6">
        <v>27900</v>
      </c>
      <c r="I1308" s="6">
        <v>59900</v>
      </c>
      <c r="J1308" s="7">
        <v>0.53</v>
      </c>
      <c r="K1308" s="7" t="str">
        <f>IF(Table1[[#This Row],[discount_percentage]]&gt;=50%, "YES", "NO")</f>
        <v>YES</v>
      </c>
      <c r="L1308" s="7" t="str">
        <f>IF(Table1[[#This Row],[discount_percentage]]&lt;20%, "&lt;20%", IF(Table1[[#This Row],[discount_percentage]]&lt;=40%, "20%-40%", IF(Table1[[#This Row],[discount_percentage]]&lt;=60%, "41%-60%", IF(Table1[[#This Row],[discount_percentage]]&lt;=80%, "61%-80%", "&gt;80%"))))</f>
        <v>41%-60%</v>
      </c>
      <c r="M1308" s="7" t="str">
        <f>IF(Table1[[#This Row],[discounted_price]]&lt;200, "&lt;200", IF(Table1[[#This Row],[discounted_price]]&lt;=500, "200-500", "&gt;500"))</f>
        <v>&gt;500</v>
      </c>
      <c r="N1308" s="5">
        <v>4.4000000000000004</v>
      </c>
      <c r="O1308" s="8">
        <v>5298</v>
      </c>
      <c r="P1308" s="9" t="str">
        <f>IF(Table1[[#This Row],[rating_count]]&gt;1000, "More than 1000", "Fewer than 1000")</f>
        <v>More than 1000</v>
      </c>
      <c r="Q1308" s="8">
        <f>IFERROR( VALUE(Table1[[#This Row],[rating]]) * VALUE((Table1[[#This Row],[rating_count]]/1000)), 0)</f>
        <v>23.311200000000003</v>
      </c>
      <c r="R1308" s="6">
        <f>IFERROR( VALUE(Table1[[#This Row],[actual_price]]) * VALUE(Table1[[#This Row],[rating_count]]), 0)</f>
        <v>317350200</v>
      </c>
      <c r="S1308" s="5" t="s">
        <v>11429</v>
      </c>
      <c r="T1308" s="5" t="s">
        <v>11430</v>
      </c>
      <c r="U1308" s="5" t="s">
        <v>11431</v>
      </c>
      <c r="V1308" s="5" t="s">
        <v>11432</v>
      </c>
      <c r="W1308" s="5" t="s">
        <v>11433</v>
      </c>
      <c r="X1308" s="5" t="s">
        <v>11434</v>
      </c>
      <c r="Y1308" s="5" t="s">
        <v>11435</v>
      </c>
      <c r="Z1308" s="5" t="s">
        <v>11436</v>
      </c>
    </row>
    <row r="1309" spans="1:26" ht="15.75">
      <c r="A1309" s="5" t="s">
        <v>11437</v>
      </c>
      <c r="B1309" s="5" t="s">
        <v>11438</v>
      </c>
      <c r="C1309" s="5" t="str">
        <f>LEFT(Table1[[#This Row],[product_name]], 27)</f>
        <v>Kent Gold, Optima, Gold+ Sp</v>
      </c>
      <c r="D1309" s="5" t="s">
        <v>9644</v>
      </c>
      <c r="E1309" s="5" t="str">
        <f>TRIM(LEFT(Table1[[#This Row],[category]], FIND("|", Table1[[#This Row],[category]]) - 1))</f>
        <v>Home&amp;Kitchen</v>
      </c>
      <c r="F1309" s="5" t="str">
        <f>TRIM(MID(Table1[[#This Row],[category]], FIND("|", Table1[[#This Row],[category]]) + 1, FIND("|", Table1[[#This Row],[category]], FIND("|", Table1[[#This Row],[category]]) + 1) - FIND("|", Table1[[#This Row],[category]]) - 1))</f>
        <v>Kitchen&amp;HomeAppliances</v>
      </c>
      <c r="G1309"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09" s="5">
        <v>649</v>
      </c>
      <c r="I1309" s="6">
        <v>670</v>
      </c>
      <c r="J1309" s="7">
        <v>0.03</v>
      </c>
      <c r="K1309" s="7" t="str">
        <f>IF(Table1[[#This Row],[discount_percentage]]&gt;=50%, "YES", "NO")</f>
        <v>NO</v>
      </c>
      <c r="L1309" s="7" t="str">
        <f>IF(Table1[[#This Row],[discount_percentage]]&lt;20%, "&lt;20%", IF(Table1[[#This Row],[discount_percentage]]&lt;=40%, "20%-40%", IF(Table1[[#This Row],[discount_percentage]]&lt;=60%, "41%-60%", IF(Table1[[#This Row],[discount_percentage]]&lt;=80%, "61%-80%", "&gt;80%"))))</f>
        <v>&lt;20%</v>
      </c>
      <c r="M1309" s="7" t="str">
        <f>IF(Table1[[#This Row],[discounted_price]]&lt;200, "&lt;200", IF(Table1[[#This Row],[discounted_price]]&lt;=500, "200-500", "&gt;500"))</f>
        <v>&gt;500</v>
      </c>
      <c r="N1309" s="5">
        <v>4.0999999999999996</v>
      </c>
      <c r="O1309" s="8">
        <v>7786</v>
      </c>
      <c r="P1309" s="9" t="str">
        <f>IF(Table1[[#This Row],[rating_count]]&gt;1000, "More than 1000", "Fewer than 1000")</f>
        <v>More than 1000</v>
      </c>
      <c r="Q1309" s="8">
        <f>IFERROR( VALUE(Table1[[#This Row],[rating]]) * VALUE((Table1[[#This Row],[rating_count]]/1000)), 0)</f>
        <v>31.922599999999996</v>
      </c>
      <c r="R1309" s="6">
        <f>IFERROR( VALUE(Table1[[#This Row],[actual_price]]) * VALUE(Table1[[#This Row],[rating_count]]), 0)</f>
        <v>5216620</v>
      </c>
      <c r="S1309" s="5" t="s">
        <v>11439</v>
      </c>
      <c r="T1309" s="5" t="s">
        <v>11440</v>
      </c>
      <c r="U1309" s="5" t="s">
        <v>11441</v>
      </c>
      <c r="V1309" s="5" t="s">
        <v>11442</v>
      </c>
      <c r="W1309" s="5" t="s">
        <v>11443</v>
      </c>
      <c r="X1309" s="5" t="s">
        <v>11444</v>
      </c>
      <c r="Y1309" s="5" t="s">
        <v>11445</v>
      </c>
      <c r="Z1309" s="5" t="s">
        <v>11446</v>
      </c>
    </row>
    <row r="1310" spans="1:26" ht="15.75">
      <c r="A1310" s="5" t="s">
        <v>11447</v>
      </c>
      <c r="B1310" s="5" t="s">
        <v>11448</v>
      </c>
      <c r="C1310" s="5" t="str">
        <f>LEFT(Table1[[#This Row],[product_name]], 27)</f>
        <v>AVNISH Tap Water Purifier F</v>
      </c>
      <c r="D1310" s="5" t="s">
        <v>9633</v>
      </c>
      <c r="E1310" s="5" t="str">
        <f>TRIM(LEFT(Table1[[#This Row],[category]], FIND("|", Table1[[#This Row],[category]]) - 1))</f>
        <v>Home&amp;Kitchen</v>
      </c>
      <c r="F1310" s="5" t="str">
        <f>TRIM(MID(Table1[[#This Row],[category]], FIND("|", Table1[[#This Row],[category]]) + 1, FIND("|", Table1[[#This Row],[category]], FIND("|", Table1[[#This Row],[category]]) + 1) - FIND("|", Table1[[#This Row],[category]]) - 1))</f>
        <v>Kitchen&amp;HomeAppliances</v>
      </c>
      <c r="G1310"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10" s="5">
        <v>193</v>
      </c>
      <c r="I1310" s="6">
        <v>399</v>
      </c>
      <c r="J1310" s="7">
        <v>0.52</v>
      </c>
      <c r="K1310" s="7" t="str">
        <f>IF(Table1[[#This Row],[discount_percentage]]&gt;=50%, "YES", "NO")</f>
        <v>YES</v>
      </c>
      <c r="L1310" s="7" t="str">
        <f>IF(Table1[[#This Row],[discount_percentage]]&lt;20%, "&lt;20%", IF(Table1[[#This Row],[discount_percentage]]&lt;=40%, "20%-40%", IF(Table1[[#This Row],[discount_percentage]]&lt;=60%, "41%-60%", IF(Table1[[#This Row],[discount_percentage]]&lt;=80%, "61%-80%", "&gt;80%"))))</f>
        <v>41%-60%</v>
      </c>
      <c r="M1310" s="7" t="str">
        <f>IF(Table1[[#This Row],[discounted_price]]&lt;200, "&lt;200", IF(Table1[[#This Row],[discounted_price]]&lt;=500, "200-500", "&gt;500"))</f>
        <v>&lt;200</v>
      </c>
      <c r="N1310" s="5">
        <v>3.6</v>
      </c>
      <c r="O1310" s="8">
        <v>37</v>
      </c>
      <c r="P1310" s="9" t="str">
        <f>IF(Table1[[#This Row],[rating_count]]&gt;1000, "More than 1000", "Fewer than 1000")</f>
        <v>Fewer than 1000</v>
      </c>
      <c r="Q1310" s="8">
        <f>IFERROR( VALUE(Table1[[#This Row],[rating]]) * VALUE((Table1[[#This Row],[rating_count]]/1000)), 0)</f>
        <v>0.13319999999999999</v>
      </c>
      <c r="R1310" s="6">
        <f>IFERROR( VALUE(Table1[[#This Row],[actual_price]]) * VALUE(Table1[[#This Row],[rating_count]]), 0)</f>
        <v>14763</v>
      </c>
      <c r="S1310" s="5" t="s">
        <v>11449</v>
      </c>
      <c r="T1310" s="5" t="s">
        <v>11450</v>
      </c>
      <c r="U1310" s="5" t="s">
        <v>11451</v>
      </c>
      <c r="V1310" s="5" t="s">
        <v>11452</v>
      </c>
      <c r="W1310" s="5" t="s">
        <v>11453</v>
      </c>
      <c r="X1310" s="5" t="s">
        <v>11454</v>
      </c>
      <c r="Y1310" s="5" t="s">
        <v>11455</v>
      </c>
      <c r="Z1310" s="5" t="s">
        <v>11456</v>
      </c>
    </row>
    <row r="1311" spans="1:26" ht="15.75">
      <c r="A1311" s="5" t="s">
        <v>11457</v>
      </c>
      <c r="B1311" s="5" t="s">
        <v>11458</v>
      </c>
      <c r="C1311" s="5" t="str">
        <f>LEFT(Table1[[#This Row],[product_name]], 27)</f>
        <v>Khaitan ORFin Fan heater fo</v>
      </c>
      <c r="D1311" s="5" t="s">
        <v>8563</v>
      </c>
      <c r="E1311" s="5" t="str">
        <f>TRIM(LEFT(Table1[[#This Row],[category]], FIND("|", Table1[[#This Row],[category]]) - 1))</f>
        <v>Home&amp;Kitchen</v>
      </c>
      <c r="F1311" s="5" t="str">
        <f>TRIM(MID(Table1[[#This Row],[category]], FIND("|", Table1[[#This Row],[category]]) + 1, FIND("|", Table1[[#This Row],[category]], FIND("|", Table1[[#This Row],[category]]) + 1) - FIND("|", Table1[[#This Row],[category]]) - 1))</f>
        <v>Heating,Cooling&amp;AirQuality</v>
      </c>
      <c r="G1311" s="5" t="str">
        <f>TRIM(MID(Table1[[#This Row],[category]], FIND("|", Table1[[#This Row],[category]], FIND("|", Table1[[#This Row],[category]]) + 1) + 1, FIND("|", Table1[[#This Row],[category]], FIND("|", Table1[[#This Row],[category]], FIND("|", Table1[[#This Row],[category]]) + 1) + 1) - FIND("|", Table1[[#This Row],[category]], FIND("|", Table1[[#This Row],[category]]) + 1) - 1))</f>
        <v>RoomHeaters</v>
      </c>
      <c r="H1311" s="6">
        <v>1299</v>
      </c>
      <c r="I1311" s="6">
        <v>2495</v>
      </c>
      <c r="J1311" s="7">
        <v>0.48</v>
      </c>
      <c r="K1311" s="7" t="str">
        <f>IF(Table1[[#This Row],[discount_percentage]]&gt;=50%, "YES", "NO")</f>
        <v>NO</v>
      </c>
      <c r="L1311" s="7" t="str">
        <f>IF(Table1[[#This Row],[discount_percentage]]&lt;20%, "&lt;20%", IF(Table1[[#This Row],[discount_percentage]]&lt;=40%, "20%-40%", IF(Table1[[#This Row],[discount_percentage]]&lt;=60%, "41%-60%", IF(Table1[[#This Row],[discount_percentage]]&lt;=80%, "61%-80%", "&gt;80%"))))</f>
        <v>41%-60%</v>
      </c>
      <c r="M1311" s="7" t="str">
        <f>IF(Table1[[#This Row],[discounted_price]]&lt;200, "&lt;200", IF(Table1[[#This Row],[discounted_price]]&lt;=500, "200-500", "&gt;500"))</f>
        <v>&gt;500</v>
      </c>
      <c r="N1311" s="5">
        <v>2</v>
      </c>
      <c r="O1311" s="8">
        <v>2</v>
      </c>
      <c r="P1311" s="9" t="str">
        <f>IF(Table1[[#This Row],[rating_count]]&gt;1000, "More than 1000", "Fewer than 1000")</f>
        <v>Fewer than 1000</v>
      </c>
      <c r="Q1311" s="8">
        <f>IFERROR( VALUE(Table1[[#This Row],[rating]]) * VALUE((Table1[[#This Row],[rating_count]]/1000)), 0)</f>
        <v>4.0000000000000001E-3</v>
      </c>
      <c r="R1311" s="6">
        <f>IFERROR( VALUE(Table1[[#This Row],[actual_price]]) * VALUE(Table1[[#This Row],[rating_count]]), 0)</f>
        <v>4990</v>
      </c>
      <c r="S1311" s="5" t="s">
        <v>11459</v>
      </c>
      <c r="T1311" s="5" t="s">
        <v>11460</v>
      </c>
      <c r="U1311" s="5" t="s">
        <v>11461</v>
      </c>
      <c r="V1311" s="5" t="s">
        <v>11462</v>
      </c>
      <c r="W1311" s="5" t="s">
        <v>11463</v>
      </c>
      <c r="X1311" s="5" t="s">
        <v>11464</v>
      </c>
      <c r="Y1311" s="5" t="s">
        <v>11465</v>
      </c>
      <c r="Z1311" s="5" t="s">
        <v>11466</v>
      </c>
    </row>
    <row r="1312" spans="1:26" ht="15.75">
      <c r="A1312" s="5" t="s">
        <v>11467</v>
      </c>
      <c r="B1312" s="5" t="s">
        <v>11468</v>
      </c>
      <c r="C1312" s="5" t="str">
        <f>LEFT(Table1[[#This Row],[product_name]], 27)</f>
        <v>USHA RapidMix 500-Watt Copp</v>
      </c>
      <c r="D1312" s="5" t="s">
        <v>8710</v>
      </c>
      <c r="E1312" s="5" t="str">
        <f>TRIM(LEFT(Table1[[#This Row],[category]], FIND("|", Table1[[#This Row],[category]]) - 1))</f>
        <v>Home&amp;Kitchen</v>
      </c>
      <c r="F1312" s="5" t="str">
        <f>TRIM(MID(Table1[[#This Row],[category]], FIND("|", Table1[[#This Row],[category]]) + 1, FIND("|", Table1[[#This Row],[category]], FIND("|", Table1[[#This Row],[category]]) + 1) - FIND("|", Table1[[#This Row],[category]]) - 1))</f>
        <v>Kitchen&amp;HomeAppliances</v>
      </c>
      <c r="G131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12" s="6">
        <v>2449</v>
      </c>
      <c r="I1312" s="6">
        <v>3390</v>
      </c>
      <c r="J1312" s="7">
        <v>0.28000000000000003</v>
      </c>
      <c r="K1312" s="7" t="str">
        <f>IF(Table1[[#This Row],[discount_percentage]]&gt;=50%, "YES", "NO")</f>
        <v>NO</v>
      </c>
      <c r="L1312" s="7" t="str">
        <f>IF(Table1[[#This Row],[discount_percentage]]&lt;20%, "&lt;20%", IF(Table1[[#This Row],[discount_percentage]]&lt;=40%, "20%-40%", IF(Table1[[#This Row],[discount_percentage]]&lt;=60%, "41%-60%", IF(Table1[[#This Row],[discount_percentage]]&lt;=80%, "61%-80%", "&gt;80%"))))</f>
        <v>20%-40%</v>
      </c>
      <c r="M1312" s="7" t="str">
        <f>IF(Table1[[#This Row],[discounted_price]]&lt;200, "&lt;200", IF(Table1[[#This Row],[discounted_price]]&lt;=500, "200-500", "&gt;500"))</f>
        <v>&gt;500</v>
      </c>
      <c r="N1312" s="5">
        <v>4</v>
      </c>
      <c r="O1312" s="8">
        <v>5206</v>
      </c>
      <c r="P1312" s="9" t="str">
        <f>IF(Table1[[#This Row],[rating_count]]&gt;1000, "More than 1000", "Fewer than 1000")</f>
        <v>More than 1000</v>
      </c>
      <c r="Q1312" s="8">
        <f>IFERROR( VALUE(Table1[[#This Row],[rating]]) * VALUE((Table1[[#This Row],[rating_count]]/1000)), 0)</f>
        <v>20.824000000000002</v>
      </c>
      <c r="R1312" s="6">
        <f>IFERROR( VALUE(Table1[[#This Row],[actual_price]]) * VALUE(Table1[[#This Row],[rating_count]]), 0)</f>
        <v>17648340</v>
      </c>
      <c r="S1312" s="5" t="s">
        <v>11469</v>
      </c>
      <c r="T1312" s="5" t="s">
        <v>11470</v>
      </c>
      <c r="U1312" s="5" t="s">
        <v>11471</v>
      </c>
      <c r="V1312" s="5" t="s">
        <v>11472</v>
      </c>
      <c r="W1312" s="5" t="s">
        <v>11473</v>
      </c>
      <c r="X1312" s="5" t="s">
        <v>11474</v>
      </c>
      <c r="Y1312" s="5" t="s">
        <v>11475</v>
      </c>
      <c r="Z1312" s="5" t="s">
        <v>11476</v>
      </c>
    </row>
    <row r="1313" spans="1:26" ht="15.75">
      <c r="A1313" s="5" t="s">
        <v>11477</v>
      </c>
      <c r="B1313" s="5" t="s">
        <v>11478</v>
      </c>
      <c r="C1313" s="5" t="str">
        <f>LEFT(Table1[[#This Row],[product_name]], 27)</f>
        <v>CSI INTERNATIONAL¬Æ Instant</v>
      </c>
      <c r="D1313" s="5" t="s">
        <v>8721</v>
      </c>
      <c r="E1313" s="5" t="str">
        <f>TRIM(LEFT(Table1[[#This Row],[category]], FIND("|", Table1[[#This Row],[category]]) - 1))</f>
        <v>Home&amp;Kitchen</v>
      </c>
      <c r="F1313" s="5" t="str">
        <f>TRIM(MID(Table1[[#This Row],[category]], FIND("|", Table1[[#This Row],[category]]) + 1, FIND("|", Table1[[#This Row],[category]], FIND("|", Table1[[#This Row],[category]]) + 1) - FIND("|", Table1[[#This Row],[category]]) - 1))</f>
        <v>Heating,Cooling&amp;AirQuality</v>
      </c>
      <c r="G131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13" s="6">
        <v>1049</v>
      </c>
      <c r="I1313" s="6">
        <v>2499</v>
      </c>
      <c r="J1313" s="7">
        <v>0.57999999999999996</v>
      </c>
      <c r="K1313" s="7" t="str">
        <f>IF(Table1[[#This Row],[discount_percentage]]&gt;=50%, "YES", "NO")</f>
        <v>YES</v>
      </c>
      <c r="L1313" s="7" t="str">
        <f>IF(Table1[[#This Row],[discount_percentage]]&lt;20%, "&lt;20%", IF(Table1[[#This Row],[discount_percentage]]&lt;=40%, "20%-40%", IF(Table1[[#This Row],[discount_percentage]]&lt;=60%, "41%-60%", IF(Table1[[#This Row],[discount_percentage]]&lt;=80%, "61%-80%", "&gt;80%"))))</f>
        <v>41%-60%</v>
      </c>
      <c r="M1313" s="7" t="str">
        <f>IF(Table1[[#This Row],[discounted_price]]&lt;200, "&lt;200", IF(Table1[[#This Row],[discounted_price]]&lt;=500, "200-500", "&gt;500"))</f>
        <v>&gt;500</v>
      </c>
      <c r="N1313" s="5">
        <v>3.7</v>
      </c>
      <c r="O1313" s="8">
        <v>638</v>
      </c>
      <c r="P1313" s="9" t="str">
        <f>IF(Table1[[#This Row],[rating_count]]&gt;1000, "More than 1000", "Fewer than 1000")</f>
        <v>Fewer than 1000</v>
      </c>
      <c r="Q1313" s="8">
        <f>IFERROR( VALUE(Table1[[#This Row],[rating]]) * VALUE((Table1[[#This Row],[rating_count]]/1000)), 0)</f>
        <v>2.3606000000000003</v>
      </c>
      <c r="R1313" s="6">
        <f>IFERROR( VALUE(Table1[[#This Row],[actual_price]]) * VALUE(Table1[[#This Row],[rating_count]]), 0)</f>
        <v>1594362</v>
      </c>
      <c r="S1313" s="5" t="s">
        <v>10942</v>
      </c>
      <c r="T1313" s="5" t="s">
        <v>11479</v>
      </c>
      <c r="U1313" s="5" t="s">
        <v>11480</v>
      </c>
      <c r="V1313" s="5" t="s">
        <v>11481</v>
      </c>
      <c r="W1313" s="5" t="s">
        <v>11482</v>
      </c>
      <c r="X1313" s="5" t="s">
        <v>11483</v>
      </c>
      <c r="Y1313" s="5" t="s">
        <v>11484</v>
      </c>
      <c r="Z1313" s="5" t="s">
        <v>11485</v>
      </c>
    </row>
    <row r="1314" spans="1:26" ht="15.75">
      <c r="A1314" s="5" t="s">
        <v>11486</v>
      </c>
      <c r="B1314" s="5" t="s">
        <v>11487</v>
      </c>
      <c r="C1314" s="5" t="str">
        <f>LEFT(Table1[[#This Row],[product_name]], 27)</f>
        <v>Havells Gatik Neo 400mm Ped</v>
      </c>
      <c r="D1314" s="5" t="s">
        <v>10993</v>
      </c>
      <c r="E1314" s="5" t="str">
        <f>TRIM(LEFT(Table1[[#This Row],[category]], FIND("|", Table1[[#This Row],[category]]) - 1))</f>
        <v>Home&amp;Kitchen</v>
      </c>
      <c r="F1314" s="5" t="str">
        <f>TRIM(MID(Table1[[#This Row],[category]], FIND("|", Table1[[#This Row],[category]]) + 1, FIND("|", Table1[[#This Row],[category]], FIND("|", Table1[[#This Row],[category]]) + 1) - FIND("|", Table1[[#This Row],[category]]) - 1))</f>
        <v>Heating,Cooling&amp;AirQuality</v>
      </c>
      <c r="G1314" s="5" t="str">
        <f>TRIM(MID(Table1[[#This Row],[category]], FIND("|", Table1[[#This Row],[category]], FIND("|", Table1[[#This Row],[category]]) + 1) + 1, FIND("|", Table1[[#This Row],[category]], FIND("|", Table1[[#This Row],[category]], FIND("|", Table1[[#This Row],[category]]) + 1) + 1) - FIND("|", Table1[[#This Row],[category]], FIND("|", Table1[[#This Row],[category]]) + 1) - 1))</f>
        <v>Fans</v>
      </c>
      <c r="H1314" s="6">
        <v>2399</v>
      </c>
      <c r="I1314" s="6">
        <v>4200</v>
      </c>
      <c r="J1314" s="7">
        <v>0.43</v>
      </c>
      <c r="K1314" s="7" t="str">
        <f>IF(Table1[[#This Row],[discount_percentage]]&gt;=50%, "YES", "NO")</f>
        <v>NO</v>
      </c>
      <c r="L1314" s="7" t="str">
        <f>IF(Table1[[#This Row],[discount_percentage]]&lt;20%, "&lt;20%", IF(Table1[[#This Row],[discount_percentage]]&lt;=40%, "20%-40%", IF(Table1[[#This Row],[discount_percentage]]&lt;=60%, "41%-60%", IF(Table1[[#This Row],[discount_percentage]]&lt;=80%, "61%-80%", "&gt;80%"))))</f>
        <v>41%-60%</v>
      </c>
      <c r="M1314" s="7" t="str">
        <f>IF(Table1[[#This Row],[discounted_price]]&lt;200, "&lt;200", IF(Table1[[#This Row],[discounted_price]]&lt;=500, "200-500", "&gt;500"))</f>
        <v>&gt;500</v>
      </c>
      <c r="N1314" s="5">
        <v>3.8</v>
      </c>
      <c r="O1314" s="8">
        <v>397</v>
      </c>
      <c r="P1314" s="9" t="str">
        <f>IF(Table1[[#This Row],[rating_count]]&gt;1000, "More than 1000", "Fewer than 1000")</f>
        <v>Fewer than 1000</v>
      </c>
      <c r="Q1314" s="8">
        <f>IFERROR( VALUE(Table1[[#This Row],[rating]]) * VALUE((Table1[[#This Row],[rating_count]]/1000)), 0)</f>
        <v>1.5085999999999999</v>
      </c>
      <c r="R1314" s="6">
        <f>IFERROR( VALUE(Table1[[#This Row],[actual_price]]) * VALUE(Table1[[#This Row],[rating_count]]), 0)</f>
        <v>1667400</v>
      </c>
      <c r="S1314" s="5" t="s">
        <v>11488</v>
      </c>
      <c r="T1314" s="5" t="s">
        <v>11489</v>
      </c>
      <c r="U1314" s="5" t="s">
        <v>11490</v>
      </c>
      <c r="V1314" s="5" t="s">
        <v>11491</v>
      </c>
      <c r="W1314" s="5" t="s">
        <v>11492</v>
      </c>
      <c r="X1314" s="5" t="s">
        <v>11493</v>
      </c>
      <c r="Y1314" s="5" t="s">
        <v>11494</v>
      </c>
      <c r="Z1314" s="5" t="s">
        <v>11495</v>
      </c>
    </row>
    <row r="1315" spans="1:26" ht="15.75">
      <c r="A1315" s="5" t="s">
        <v>11496</v>
      </c>
      <c r="B1315" s="5" t="s">
        <v>11497</v>
      </c>
      <c r="C1315" s="5" t="str">
        <f>LEFT(Table1[[#This Row],[product_name]], 27)</f>
        <v>INALSA Upright Vacuum Clean</v>
      </c>
      <c r="D1315" s="5" t="s">
        <v>8969</v>
      </c>
      <c r="E1315" s="5" t="str">
        <f>TRIM(LEFT(Table1[[#This Row],[category]], FIND("|", Table1[[#This Row],[category]]) - 1))</f>
        <v>Home&amp;Kitchen</v>
      </c>
      <c r="F1315" s="5" t="str">
        <f>TRIM(MID(Table1[[#This Row],[category]], FIND("|", Table1[[#This Row],[category]]) + 1, FIND("|", Table1[[#This Row],[category]], FIND("|", Table1[[#This Row],[category]]) + 1) - FIND("|", Table1[[#This Row],[category]]) - 1))</f>
        <v>Kitchen&amp;HomeAppliances</v>
      </c>
      <c r="G131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15" s="6">
        <v>2286</v>
      </c>
      <c r="I1315" s="6">
        <v>4495</v>
      </c>
      <c r="J1315" s="7">
        <v>0.49</v>
      </c>
      <c r="K1315" s="7" t="str">
        <f>IF(Table1[[#This Row],[discount_percentage]]&gt;=50%, "YES", "NO")</f>
        <v>NO</v>
      </c>
      <c r="L1315" s="7" t="str">
        <f>IF(Table1[[#This Row],[discount_percentage]]&lt;20%, "&lt;20%", IF(Table1[[#This Row],[discount_percentage]]&lt;=40%, "20%-40%", IF(Table1[[#This Row],[discount_percentage]]&lt;=60%, "41%-60%", IF(Table1[[#This Row],[discount_percentage]]&lt;=80%, "61%-80%", "&gt;80%"))))</f>
        <v>41%-60%</v>
      </c>
      <c r="M1315" s="7" t="str">
        <f>IF(Table1[[#This Row],[discounted_price]]&lt;200, "&lt;200", IF(Table1[[#This Row],[discounted_price]]&lt;=500, "200-500", "&gt;500"))</f>
        <v>&gt;500</v>
      </c>
      <c r="N1315" s="5">
        <v>3.9</v>
      </c>
      <c r="O1315" s="8">
        <v>326</v>
      </c>
      <c r="P1315" s="9" t="str">
        <f>IF(Table1[[#This Row],[rating_count]]&gt;1000, "More than 1000", "Fewer than 1000")</f>
        <v>Fewer than 1000</v>
      </c>
      <c r="Q1315" s="8">
        <f>IFERROR( VALUE(Table1[[#This Row],[rating]]) * VALUE((Table1[[#This Row],[rating_count]]/1000)), 0)</f>
        <v>1.2714000000000001</v>
      </c>
      <c r="R1315" s="6">
        <f>IFERROR( VALUE(Table1[[#This Row],[actual_price]]) * VALUE(Table1[[#This Row],[rating_count]]), 0)</f>
        <v>1465370</v>
      </c>
      <c r="S1315" s="5" t="s">
        <v>11498</v>
      </c>
      <c r="T1315" s="5" t="s">
        <v>11499</v>
      </c>
      <c r="U1315" s="5" t="s">
        <v>11500</v>
      </c>
      <c r="V1315" s="5" t="s">
        <v>11501</v>
      </c>
      <c r="W1315" s="5" t="s">
        <v>11502</v>
      </c>
      <c r="X1315" s="5" t="s">
        <v>11503</v>
      </c>
      <c r="Y1315" s="5" t="s">
        <v>11504</v>
      </c>
      <c r="Z1315" s="5" t="s">
        <v>11505</v>
      </c>
    </row>
    <row r="1316" spans="1:26" ht="15.75">
      <c r="A1316" s="5" t="s">
        <v>11506</v>
      </c>
      <c r="B1316" s="5" t="s">
        <v>11507</v>
      </c>
      <c r="C1316" s="5" t="str">
        <f>LEFT(Table1[[#This Row],[product_name]], 27)</f>
        <v>ROYAL STEP - AMAZON'S BRAND</v>
      </c>
      <c r="D1316" s="5" t="s">
        <v>10571</v>
      </c>
      <c r="E1316" s="5" t="str">
        <f>TRIM(LEFT(Table1[[#This Row],[category]], FIND("|", Table1[[#This Row],[category]]) - 1))</f>
        <v>Home&amp;Kitchen</v>
      </c>
      <c r="F1316" s="5" t="str">
        <f>TRIM(MID(Table1[[#This Row],[category]], FIND("|", Table1[[#This Row],[category]]) + 1, FIND("|", Table1[[#This Row],[category]], FIND("|", Table1[[#This Row],[category]]) + 1) - FIND("|", Table1[[#This Row],[category]]) - 1))</f>
        <v>Kitchen&amp;HomeAppliances</v>
      </c>
      <c r="G131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16" s="5">
        <v>499</v>
      </c>
      <c r="I1316" s="6">
        <v>2199</v>
      </c>
      <c r="J1316" s="7">
        <v>0.77</v>
      </c>
      <c r="K1316" s="7" t="str">
        <f>IF(Table1[[#This Row],[discount_percentage]]&gt;=50%, "YES", "NO")</f>
        <v>YES</v>
      </c>
      <c r="L1316" s="7" t="str">
        <f>IF(Table1[[#This Row],[discount_percentage]]&lt;20%, "&lt;20%", IF(Table1[[#This Row],[discount_percentage]]&lt;=40%, "20%-40%", IF(Table1[[#This Row],[discount_percentage]]&lt;=60%, "41%-60%", IF(Table1[[#This Row],[discount_percentage]]&lt;=80%, "61%-80%", "&gt;80%"))))</f>
        <v>61%-80%</v>
      </c>
      <c r="M1316" s="7" t="str">
        <f>IF(Table1[[#This Row],[discounted_price]]&lt;200, "&lt;200", IF(Table1[[#This Row],[discounted_price]]&lt;=500, "200-500", "&gt;500"))</f>
        <v>200-500</v>
      </c>
      <c r="N1316" s="5">
        <v>3.1</v>
      </c>
      <c r="O1316" s="8">
        <v>3527</v>
      </c>
      <c r="P1316" s="9" t="str">
        <f>IF(Table1[[#This Row],[rating_count]]&gt;1000, "More than 1000", "Fewer than 1000")</f>
        <v>More than 1000</v>
      </c>
      <c r="Q1316" s="8">
        <f>IFERROR( VALUE(Table1[[#This Row],[rating]]) * VALUE((Table1[[#This Row],[rating_count]]/1000)), 0)</f>
        <v>10.9337</v>
      </c>
      <c r="R1316" s="6">
        <f>IFERROR( VALUE(Table1[[#This Row],[actual_price]]) * VALUE(Table1[[#This Row],[rating_count]]), 0)</f>
        <v>7755873</v>
      </c>
      <c r="S1316" s="5" t="s">
        <v>11508</v>
      </c>
      <c r="T1316" s="5" t="s">
        <v>11509</v>
      </c>
      <c r="U1316" s="5" t="s">
        <v>11510</v>
      </c>
      <c r="V1316" s="5" t="s">
        <v>11511</v>
      </c>
      <c r="W1316" s="5" t="s">
        <v>11512</v>
      </c>
      <c r="X1316" s="5" t="s">
        <v>11513</v>
      </c>
      <c r="Y1316" s="5" t="s">
        <v>11514</v>
      </c>
      <c r="Z1316" s="5" t="s">
        <v>11515</v>
      </c>
    </row>
    <row r="1317" spans="1:26" ht="15.75">
      <c r="A1317" s="5" t="s">
        <v>11516</v>
      </c>
      <c r="B1317" s="5" t="s">
        <v>11517</v>
      </c>
      <c r="C1317" s="5" t="str">
        <f>LEFT(Table1[[#This Row],[product_name]], 27)</f>
        <v>Nirdambhay Mini Bag Sealer,</v>
      </c>
      <c r="D1317" s="5" t="s">
        <v>9284</v>
      </c>
      <c r="E1317" s="5" t="str">
        <f>TRIM(LEFT(Table1[[#This Row],[category]], FIND("|", Table1[[#This Row],[category]]) - 1))</f>
        <v>Home&amp;Kitchen</v>
      </c>
      <c r="F1317" s="5" t="str">
        <f>TRIM(MID(Table1[[#This Row],[category]], FIND("|", Table1[[#This Row],[category]]) + 1, FIND("|", Table1[[#This Row],[category]], FIND("|", Table1[[#This Row],[category]]) + 1) - FIND("|", Table1[[#This Row],[category]]) - 1))</f>
        <v>Kitchen&amp;HomeAppliances</v>
      </c>
      <c r="G131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17" s="5">
        <v>429</v>
      </c>
      <c r="I1317" s="6">
        <v>999</v>
      </c>
      <c r="J1317" s="7">
        <v>0.56999999999999995</v>
      </c>
      <c r="K1317" s="7" t="str">
        <f>IF(Table1[[#This Row],[discount_percentage]]&gt;=50%, "YES", "NO")</f>
        <v>YES</v>
      </c>
      <c r="L1317" s="7" t="str">
        <f>IF(Table1[[#This Row],[discount_percentage]]&lt;20%, "&lt;20%", IF(Table1[[#This Row],[discount_percentage]]&lt;=40%, "20%-40%", IF(Table1[[#This Row],[discount_percentage]]&lt;=60%, "41%-60%", IF(Table1[[#This Row],[discount_percentage]]&lt;=80%, "61%-80%", "&gt;80%"))))</f>
        <v>41%-60%</v>
      </c>
      <c r="M1317" s="7" t="str">
        <f>IF(Table1[[#This Row],[discounted_price]]&lt;200, "&lt;200", IF(Table1[[#This Row],[discounted_price]]&lt;=500, "200-500", "&gt;500"))</f>
        <v>200-500</v>
      </c>
      <c r="N1317" s="5">
        <v>3</v>
      </c>
      <c r="O1317" s="8">
        <v>617</v>
      </c>
      <c r="P1317" s="9" t="str">
        <f>IF(Table1[[#This Row],[rating_count]]&gt;1000, "More than 1000", "Fewer than 1000")</f>
        <v>Fewer than 1000</v>
      </c>
      <c r="Q1317" s="8">
        <f>IFERROR( VALUE(Table1[[#This Row],[rating]]) * VALUE((Table1[[#This Row],[rating_count]]/1000)), 0)</f>
        <v>1.851</v>
      </c>
      <c r="R1317" s="6">
        <f>IFERROR( VALUE(Table1[[#This Row],[actual_price]]) * VALUE(Table1[[#This Row],[rating_count]]), 0)</f>
        <v>616383</v>
      </c>
      <c r="S1317" s="5" t="s">
        <v>11518</v>
      </c>
      <c r="T1317" s="5" t="s">
        <v>11519</v>
      </c>
      <c r="U1317" s="5" t="s">
        <v>11520</v>
      </c>
      <c r="V1317" s="5" t="s">
        <v>11521</v>
      </c>
      <c r="W1317" s="5" t="s">
        <v>11522</v>
      </c>
      <c r="X1317" s="5" t="s">
        <v>11523</v>
      </c>
      <c r="Y1317" s="5" t="s">
        <v>11524</v>
      </c>
      <c r="Z1317" s="5" t="s">
        <v>11525</v>
      </c>
    </row>
    <row r="1318" spans="1:26" ht="15.75">
      <c r="A1318" s="5" t="s">
        <v>11526</v>
      </c>
      <c r="B1318" s="5" t="s">
        <v>11527</v>
      </c>
      <c r="C1318" s="5" t="str">
        <f>LEFT(Table1[[#This Row],[product_name]], 27)</f>
        <v>Cello Non-Stick Aluminium S</v>
      </c>
      <c r="D1318" s="5" t="s">
        <v>9061</v>
      </c>
      <c r="E1318" s="5" t="str">
        <f>TRIM(LEFT(Table1[[#This Row],[category]], FIND("|", Table1[[#This Row],[category]]) - 1))</f>
        <v>Home&amp;Kitchen</v>
      </c>
      <c r="F1318" s="5" t="str">
        <f>TRIM(MID(Table1[[#This Row],[category]], FIND("|", Table1[[#This Row],[category]]) + 1, FIND("|", Table1[[#This Row],[category]], FIND("|", Table1[[#This Row],[category]]) + 1) - FIND("|", Table1[[#This Row],[category]]) - 1))</f>
        <v>Kitchen&amp;HomeAppliances</v>
      </c>
      <c r="G131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18" s="5">
        <v>299</v>
      </c>
      <c r="I1318" s="6">
        <v>595</v>
      </c>
      <c r="J1318" s="7">
        <v>0.5</v>
      </c>
      <c r="K1318" s="7" t="str">
        <f>IF(Table1[[#This Row],[discount_percentage]]&gt;=50%, "YES", "NO")</f>
        <v>YES</v>
      </c>
      <c r="L1318" s="7" t="str">
        <f>IF(Table1[[#This Row],[discount_percentage]]&lt;20%, "&lt;20%", IF(Table1[[#This Row],[discount_percentage]]&lt;=40%, "20%-40%", IF(Table1[[#This Row],[discount_percentage]]&lt;=60%, "41%-60%", IF(Table1[[#This Row],[discount_percentage]]&lt;=80%, "61%-80%", "&gt;80%"))))</f>
        <v>41%-60%</v>
      </c>
      <c r="M1318" s="7" t="str">
        <f>IF(Table1[[#This Row],[discounted_price]]&lt;200, "&lt;200", IF(Table1[[#This Row],[discounted_price]]&lt;=500, "200-500", "&gt;500"))</f>
        <v>200-500</v>
      </c>
      <c r="N1318" s="5">
        <v>4</v>
      </c>
      <c r="O1318" s="8">
        <v>314</v>
      </c>
      <c r="P1318" s="9" t="str">
        <f>IF(Table1[[#This Row],[rating_count]]&gt;1000, "More than 1000", "Fewer than 1000")</f>
        <v>Fewer than 1000</v>
      </c>
      <c r="Q1318" s="8">
        <f>IFERROR( VALUE(Table1[[#This Row],[rating]]) * VALUE((Table1[[#This Row],[rating_count]]/1000)), 0)</f>
        <v>1.256</v>
      </c>
      <c r="R1318" s="6">
        <f>IFERROR( VALUE(Table1[[#This Row],[actual_price]]) * VALUE(Table1[[#This Row],[rating_count]]), 0)</f>
        <v>186830</v>
      </c>
      <c r="S1318" s="5" t="s">
        <v>11528</v>
      </c>
      <c r="T1318" s="5" t="s">
        <v>11529</v>
      </c>
      <c r="U1318" s="5" t="s">
        <v>11530</v>
      </c>
      <c r="V1318" s="5" t="s">
        <v>11531</v>
      </c>
      <c r="W1318" s="5" t="s">
        <v>11532</v>
      </c>
      <c r="X1318" s="5" t="s">
        <v>11533</v>
      </c>
      <c r="Y1318" s="5" t="s">
        <v>11534</v>
      </c>
      <c r="Z1318" s="5" t="s">
        <v>11535</v>
      </c>
    </row>
    <row r="1319" spans="1:26" ht="15.75">
      <c r="A1319" s="5" t="s">
        <v>11536</v>
      </c>
      <c r="B1319" s="5" t="s">
        <v>11537</v>
      </c>
      <c r="C1319" s="5" t="str">
        <f>LEFT(Table1[[#This Row],[product_name]], 27)</f>
        <v>Proven¬Æ Copper + Mineral R</v>
      </c>
      <c r="D1319" s="5" t="s">
        <v>10094</v>
      </c>
      <c r="E1319" s="5" t="str">
        <f>TRIM(LEFT(Table1[[#This Row],[category]], FIND("|", Table1[[#This Row],[category]]) - 1))</f>
        <v>Home&amp;Kitchen</v>
      </c>
      <c r="F1319" s="5" t="str">
        <f>TRIM(MID(Table1[[#This Row],[category]], FIND("|", Table1[[#This Row],[category]]) + 1, FIND("|", Table1[[#This Row],[category]], FIND("|", Table1[[#This Row],[category]]) + 1) - FIND("|", Table1[[#This Row],[category]]) - 1))</f>
        <v>Kitchen&amp;HomeAppliances</v>
      </c>
      <c r="G1319"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19" s="6">
        <v>5395</v>
      </c>
      <c r="I1319" s="6">
        <v>19990</v>
      </c>
      <c r="J1319" s="7">
        <v>0.73</v>
      </c>
      <c r="K1319" s="7" t="str">
        <f>IF(Table1[[#This Row],[discount_percentage]]&gt;=50%, "YES", "NO")</f>
        <v>YES</v>
      </c>
      <c r="L1319" s="7" t="str">
        <f>IF(Table1[[#This Row],[discount_percentage]]&lt;20%, "&lt;20%", IF(Table1[[#This Row],[discount_percentage]]&lt;=40%, "20%-40%", IF(Table1[[#This Row],[discount_percentage]]&lt;=60%, "41%-60%", IF(Table1[[#This Row],[discount_percentage]]&lt;=80%, "61%-80%", "&gt;80%"))))</f>
        <v>61%-80%</v>
      </c>
      <c r="M1319" s="7" t="str">
        <f>IF(Table1[[#This Row],[discounted_price]]&lt;200, "&lt;200", IF(Table1[[#This Row],[discounted_price]]&lt;=500, "200-500", "&gt;500"))</f>
        <v>&gt;500</v>
      </c>
      <c r="N1319" s="5">
        <v>4.4000000000000004</v>
      </c>
      <c r="O1319" s="8">
        <v>535</v>
      </c>
      <c r="P1319" s="9" t="str">
        <f>IF(Table1[[#This Row],[rating_count]]&gt;1000, "More than 1000", "Fewer than 1000")</f>
        <v>Fewer than 1000</v>
      </c>
      <c r="Q1319" s="8">
        <f>IFERROR( VALUE(Table1[[#This Row],[rating]]) * VALUE((Table1[[#This Row],[rating_count]]/1000)), 0)</f>
        <v>2.3540000000000005</v>
      </c>
      <c r="R1319" s="6">
        <f>IFERROR( VALUE(Table1[[#This Row],[actual_price]]) * VALUE(Table1[[#This Row],[rating_count]]), 0)</f>
        <v>10694650</v>
      </c>
      <c r="S1319" s="5" t="s">
        <v>11538</v>
      </c>
      <c r="T1319" s="5" t="s">
        <v>11539</v>
      </c>
      <c r="U1319" s="5" t="s">
        <v>11540</v>
      </c>
      <c r="V1319" s="5" t="s">
        <v>11541</v>
      </c>
      <c r="W1319" s="5" t="s">
        <v>11542</v>
      </c>
      <c r="X1319" s="5" t="s">
        <v>11543</v>
      </c>
      <c r="Y1319" s="5" t="s">
        <v>11544</v>
      </c>
      <c r="Z1319" s="5" t="s">
        <v>11545</v>
      </c>
    </row>
    <row r="1320" spans="1:26" ht="15.75">
      <c r="A1320" s="5" t="s">
        <v>11546</v>
      </c>
      <c r="B1320" s="5" t="s">
        <v>11547</v>
      </c>
      <c r="C1320" s="5" t="str">
        <f>LEFT(Table1[[#This Row],[product_name]], 27)</f>
        <v>Morphy Richards Daisy 1000W</v>
      </c>
      <c r="D1320" s="5" t="s">
        <v>8699</v>
      </c>
      <c r="E1320" s="5" t="str">
        <f>TRIM(LEFT(Table1[[#This Row],[category]], FIND("|", Table1[[#This Row],[category]]) - 1))</f>
        <v>Home&amp;Kitchen</v>
      </c>
      <c r="F1320" s="5" t="str">
        <f>TRIM(MID(Table1[[#This Row],[category]], FIND("|", Table1[[#This Row],[category]]) + 1, FIND("|", Table1[[#This Row],[category]], FIND("|", Table1[[#This Row],[category]]) + 1) - FIND("|", Table1[[#This Row],[category]]) - 1))</f>
        <v>Kitchen&amp;HomeAppliances</v>
      </c>
      <c r="G132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20" s="5">
        <v>559</v>
      </c>
      <c r="I1320" s="6">
        <v>1010</v>
      </c>
      <c r="J1320" s="7">
        <v>0.45</v>
      </c>
      <c r="K1320" s="7" t="str">
        <f>IF(Table1[[#This Row],[discount_percentage]]&gt;=50%, "YES", "NO")</f>
        <v>NO</v>
      </c>
      <c r="L1320" s="7" t="str">
        <f>IF(Table1[[#This Row],[discount_percentage]]&lt;20%, "&lt;20%", IF(Table1[[#This Row],[discount_percentage]]&lt;=40%, "20%-40%", IF(Table1[[#This Row],[discount_percentage]]&lt;=60%, "41%-60%", IF(Table1[[#This Row],[discount_percentage]]&lt;=80%, "61%-80%", "&gt;80%"))))</f>
        <v>41%-60%</v>
      </c>
      <c r="M1320" s="7" t="str">
        <f>IF(Table1[[#This Row],[discounted_price]]&lt;200, "&lt;200", IF(Table1[[#This Row],[discounted_price]]&lt;=500, "200-500", "&gt;500"))</f>
        <v>&gt;500</v>
      </c>
      <c r="N1320" s="5">
        <v>4.0999999999999996</v>
      </c>
      <c r="O1320" s="8">
        <v>17325</v>
      </c>
      <c r="P1320" s="9" t="str">
        <f>IF(Table1[[#This Row],[rating_count]]&gt;1000, "More than 1000", "Fewer than 1000")</f>
        <v>More than 1000</v>
      </c>
      <c r="Q1320" s="8">
        <f>IFERROR( VALUE(Table1[[#This Row],[rating]]) * VALUE((Table1[[#This Row],[rating_count]]/1000)), 0)</f>
        <v>71.032499999999985</v>
      </c>
      <c r="R1320" s="6">
        <f>IFERROR( VALUE(Table1[[#This Row],[actual_price]]) * VALUE(Table1[[#This Row],[rating_count]]), 0)</f>
        <v>17498250</v>
      </c>
      <c r="S1320" s="5" t="s">
        <v>11548</v>
      </c>
      <c r="T1320" s="5" t="s">
        <v>11549</v>
      </c>
      <c r="U1320" s="5" t="s">
        <v>11550</v>
      </c>
      <c r="V1320" s="5" t="s">
        <v>11551</v>
      </c>
      <c r="W1320" s="5" t="s">
        <v>11552</v>
      </c>
      <c r="X1320" s="5" t="s">
        <v>11553</v>
      </c>
      <c r="Y1320" s="5" t="s">
        <v>11554</v>
      </c>
      <c r="Z1320" s="5" t="s">
        <v>11555</v>
      </c>
    </row>
    <row r="1321" spans="1:26" ht="15.75">
      <c r="A1321" s="5" t="s">
        <v>11556</v>
      </c>
      <c r="B1321" s="5" t="s">
        <v>11557</v>
      </c>
      <c r="C1321" s="5" t="str">
        <f>LEFT(Table1[[#This Row],[product_name]], 27)</f>
        <v>Wipro Vesta 1200 Watt GD201</v>
      </c>
      <c r="D1321" s="5" t="s">
        <v>8699</v>
      </c>
      <c r="E1321" s="5" t="str">
        <f>TRIM(LEFT(Table1[[#This Row],[category]], FIND("|", Table1[[#This Row],[category]]) - 1))</f>
        <v>Home&amp;Kitchen</v>
      </c>
      <c r="F1321" s="5" t="str">
        <f>TRIM(MID(Table1[[#This Row],[category]], FIND("|", Table1[[#This Row],[category]]) + 1, FIND("|", Table1[[#This Row],[category]], FIND("|", Table1[[#This Row],[category]]) + 1) - FIND("|", Table1[[#This Row],[category]]) - 1))</f>
        <v>Kitchen&amp;HomeAppliances</v>
      </c>
      <c r="G132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21" s="5">
        <v>660</v>
      </c>
      <c r="I1321" s="6">
        <v>1100</v>
      </c>
      <c r="J1321" s="7">
        <v>0.4</v>
      </c>
      <c r="K1321" s="7" t="str">
        <f>IF(Table1[[#This Row],[discount_percentage]]&gt;=50%, "YES", "NO")</f>
        <v>NO</v>
      </c>
      <c r="L1321" s="7" t="str">
        <f>IF(Table1[[#This Row],[discount_percentage]]&lt;20%, "&lt;20%", IF(Table1[[#This Row],[discount_percentage]]&lt;=40%, "20%-40%", IF(Table1[[#This Row],[discount_percentage]]&lt;=60%, "41%-60%", IF(Table1[[#This Row],[discount_percentage]]&lt;=80%, "61%-80%", "&gt;80%"))))</f>
        <v>20%-40%</v>
      </c>
      <c r="M1321" s="7" t="str">
        <f>IF(Table1[[#This Row],[discounted_price]]&lt;200, "&lt;200", IF(Table1[[#This Row],[discounted_price]]&lt;=500, "200-500", "&gt;500"))</f>
        <v>&gt;500</v>
      </c>
      <c r="N1321" s="5">
        <v>3.6</v>
      </c>
      <c r="O1321" s="8">
        <v>91</v>
      </c>
      <c r="P1321" s="9" t="str">
        <f>IF(Table1[[#This Row],[rating_count]]&gt;1000, "More than 1000", "Fewer than 1000")</f>
        <v>Fewer than 1000</v>
      </c>
      <c r="Q1321" s="8">
        <f>IFERROR( VALUE(Table1[[#This Row],[rating]]) * VALUE((Table1[[#This Row],[rating_count]]/1000)), 0)</f>
        <v>0.3276</v>
      </c>
      <c r="R1321" s="6">
        <f>IFERROR( VALUE(Table1[[#This Row],[actual_price]]) * VALUE(Table1[[#This Row],[rating_count]]), 0)</f>
        <v>100100</v>
      </c>
      <c r="S1321" s="5" t="s">
        <v>11558</v>
      </c>
      <c r="T1321" s="5" t="s">
        <v>11559</v>
      </c>
      <c r="U1321" s="5" t="s">
        <v>11560</v>
      </c>
      <c r="V1321" s="5" t="s">
        <v>11561</v>
      </c>
      <c r="W1321" s="5" t="s">
        <v>11562</v>
      </c>
      <c r="X1321" s="5" t="s">
        <v>11563</v>
      </c>
      <c r="Y1321" s="5" t="s">
        <v>11564</v>
      </c>
      <c r="Z1321" s="5" t="s">
        <v>11565</v>
      </c>
    </row>
    <row r="1322" spans="1:26" ht="15.75">
      <c r="A1322" s="5" t="s">
        <v>11566</v>
      </c>
      <c r="B1322" s="5" t="s">
        <v>11567</v>
      </c>
      <c r="C1322" s="5" t="str">
        <f>LEFT(Table1[[#This Row],[product_name]], 27)</f>
        <v>Zuvexa Egg Boiler Poacher A</v>
      </c>
      <c r="D1322" s="5" t="s">
        <v>9030</v>
      </c>
      <c r="E1322" s="5" t="str">
        <f>TRIM(LEFT(Table1[[#This Row],[category]], FIND("|", Table1[[#This Row],[category]]) - 1))</f>
        <v>Home&amp;Kitchen</v>
      </c>
      <c r="F1322" s="5" t="str">
        <f>TRIM(MID(Table1[[#This Row],[category]], FIND("|", Table1[[#This Row],[category]]) + 1, FIND("|", Table1[[#This Row],[category]], FIND("|", Table1[[#This Row],[category]]) + 1) - FIND("|", Table1[[#This Row],[category]]) - 1))</f>
        <v>Kitchen&amp;HomeAppliances</v>
      </c>
      <c r="G132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22" s="5">
        <v>419</v>
      </c>
      <c r="I1322" s="6">
        <v>999</v>
      </c>
      <c r="J1322" s="7">
        <v>0.57999999999999996</v>
      </c>
      <c r="K1322" s="7" t="str">
        <f>IF(Table1[[#This Row],[discount_percentage]]&gt;=50%, "YES", "NO")</f>
        <v>YES</v>
      </c>
      <c r="L1322" s="7" t="str">
        <f>IF(Table1[[#This Row],[discount_percentage]]&lt;20%, "&lt;20%", IF(Table1[[#This Row],[discount_percentage]]&lt;=40%, "20%-40%", IF(Table1[[#This Row],[discount_percentage]]&lt;=60%, "41%-60%", IF(Table1[[#This Row],[discount_percentage]]&lt;=80%, "61%-80%", "&gt;80%"))))</f>
        <v>41%-60%</v>
      </c>
      <c r="M1322" s="7" t="str">
        <f>IF(Table1[[#This Row],[discounted_price]]&lt;200, "&lt;200", IF(Table1[[#This Row],[discounted_price]]&lt;=500, "200-500", "&gt;500"))</f>
        <v>200-500</v>
      </c>
      <c r="N1322" s="5">
        <v>4.4000000000000004</v>
      </c>
      <c r="O1322" s="8">
        <v>227</v>
      </c>
      <c r="P1322" s="9" t="str">
        <f>IF(Table1[[#This Row],[rating_count]]&gt;1000, "More than 1000", "Fewer than 1000")</f>
        <v>Fewer than 1000</v>
      </c>
      <c r="Q1322" s="8">
        <f>IFERROR( VALUE(Table1[[#This Row],[rating]]) * VALUE((Table1[[#This Row],[rating_count]]/1000)), 0)</f>
        <v>0.99880000000000013</v>
      </c>
      <c r="R1322" s="6">
        <f>IFERROR( VALUE(Table1[[#This Row],[actual_price]]) * VALUE(Table1[[#This Row],[rating_count]]), 0)</f>
        <v>226773</v>
      </c>
      <c r="S1322" s="5" t="s">
        <v>11568</v>
      </c>
      <c r="T1322" s="5" t="s">
        <v>11569</v>
      </c>
      <c r="U1322" s="5" t="s">
        <v>11570</v>
      </c>
      <c r="V1322" s="5" t="s">
        <v>11571</v>
      </c>
      <c r="W1322" s="5" t="s">
        <v>11572</v>
      </c>
      <c r="X1322" s="5" t="s">
        <v>11573</v>
      </c>
      <c r="Y1322" s="5" t="s">
        <v>11574</v>
      </c>
      <c r="Z1322" s="5" t="s">
        <v>11575</v>
      </c>
    </row>
    <row r="1323" spans="1:26" ht="15.75">
      <c r="A1323" s="5" t="s">
        <v>11576</v>
      </c>
      <c r="B1323" s="5" t="s">
        <v>11577</v>
      </c>
      <c r="C1323" s="5" t="str">
        <f>LEFT(Table1[[#This Row],[product_name]], 27)</f>
        <v>AO Smith HSE-VAS-X-015 Stor</v>
      </c>
      <c r="D1323" s="5" t="s">
        <v>8773</v>
      </c>
      <c r="E1323" s="5" t="str">
        <f>TRIM(LEFT(Table1[[#This Row],[category]], FIND("|", Table1[[#This Row],[category]]) - 1))</f>
        <v>Home&amp;Kitchen</v>
      </c>
      <c r="F1323" s="5" t="str">
        <f>TRIM(MID(Table1[[#This Row],[category]], FIND("|", Table1[[#This Row],[category]]) + 1, FIND("|", Table1[[#This Row],[category]], FIND("|", Table1[[#This Row],[category]]) + 1) - FIND("|", Table1[[#This Row],[category]]) - 1))</f>
        <v>Heating,Cooling&amp;AirQuality</v>
      </c>
      <c r="G132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23" s="6">
        <v>7349</v>
      </c>
      <c r="I1323" s="6">
        <v>10900</v>
      </c>
      <c r="J1323" s="7">
        <v>0.33</v>
      </c>
      <c r="K1323" s="7" t="str">
        <f>IF(Table1[[#This Row],[discount_percentage]]&gt;=50%, "YES", "NO")</f>
        <v>NO</v>
      </c>
      <c r="L1323" s="7" t="str">
        <f>IF(Table1[[#This Row],[discount_percentage]]&lt;20%, "&lt;20%", IF(Table1[[#This Row],[discount_percentage]]&lt;=40%, "20%-40%", IF(Table1[[#This Row],[discount_percentage]]&lt;=60%, "41%-60%", IF(Table1[[#This Row],[discount_percentage]]&lt;=80%, "61%-80%", "&gt;80%"))))</f>
        <v>20%-40%</v>
      </c>
      <c r="M1323" s="7" t="str">
        <f>IF(Table1[[#This Row],[discounted_price]]&lt;200, "&lt;200", IF(Table1[[#This Row],[discounted_price]]&lt;=500, "200-500", "&gt;500"))</f>
        <v>&gt;500</v>
      </c>
      <c r="N1323" s="5">
        <v>4.2</v>
      </c>
      <c r="O1323" s="8">
        <v>11957</v>
      </c>
      <c r="P1323" s="9" t="str">
        <f>IF(Table1[[#This Row],[rating_count]]&gt;1000, "More than 1000", "Fewer than 1000")</f>
        <v>More than 1000</v>
      </c>
      <c r="Q1323" s="8">
        <f>IFERROR( VALUE(Table1[[#This Row],[rating]]) * VALUE((Table1[[#This Row],[rating_count]]/1000)), 0)</f>
        <v>50.219400000000007</v>
      </c>
      <c r="R1323" s="6">
        <f>IFERROR( VALUE(Table1[[#This Row],[actual_price]]) * VALUE(Table1[[#This Row],[rating_count]]), 0)</f>
        <v>130331300</v>
      </c>
      <c r="S1323" s="5" t="s">
        <v>11578</v>
      </c>
      <c r="T1323" s="5" t="s">
        <v>11579</v>
      </c>
      <c r="U1323" s="5" t="s">
        <v>11580</v>
      </c>
      <c r="V1323" s="5" t="s">
        <v>11581</v>
      </c>
      <c r="W1323" s="5" t="s">
        <v>11582</v>
      </c>
      <c r="X1323" s="5" t="s">
        <v>11583</v>
      </c>
      <c r="Y1323" s="5" t="s">
        <v>11584</v>
      </c>
      <c r="Z1323" s="5" t="s">
        <v>11585</v>
      </c>
    </row>
    <row r="1324" spans="1:26" ht="15.75">
      <c r="A1324" s="5" t="s">
        <v>11586</v>
      </c>
      <c r="B1324" s="5" t="s">
        <v>11587</v>
      </c>
      <c r="C1324" s="5" t="str">
        <f>LEFT(Table1[[#This Row],[product_name]], 27)</f>
        <v>Havells Festiva 1200mm Dust</v>
      </c>
      <c r="D1324" s="5" t="s">
        <v>9295</v>
      </c>
      <c r="E1324" s="5" t="str">
        <f>TRIM(LEFT(Table1[[#This Row],[category]], FIND("|", Table1[[#This Row],[category]]) - 1))</f>
        <v>Home&amp;Kitchen</v>
      </c>
      <c r="F1324" s="5" t="str">
        <f>TRIM(MID(Table1[[#This Row],[category]], FIND("|", Table1[[#This Row],[category]]) + 1, FIND("|", Table1[[#This Row],[category]], FIND("|", Table1[[#This Row],[category]]) + 1) - FIND("|", Table1[[#This Row],[category]]) - 1))</f>
        <v>Heating,Cooling&amp;AirQuality</v>
      </c>
      <c r="G1324" s="5" t="str">
        <f>TRIM(MID(Table1[[#This Row],[category]], FIND("|", Table1[[#This Row],[category]], FIND("|", Table1[[#This Row],[category]]) + 1) + 1, FIND("|", Table1[[#This Row],[category]], FIND("|", Table1[[#This Row],[category]], FIND("|", Table1[[#This Row],[category]]) + 1) + 1) - FIND("|", Table1[[#This Row],[category]], FIND("|", Table1[[#This Row],[category]]) + 1) - 1))</f>
        <v>Fans</v>
      </c>
      <c r="H1324" s="6">
        <v>2899</v>
      </c>
      <c r="I1324" s="6">
        <v>4005</v>
      </c>
      <c r="J1324" s="7">
        <v>0.28000000000000003</v>
      </c>
      <c r="K1324" s="7" t="str">
        <f>IF(Table1[[#This Row],[discount_percentage]]&gt;=50%, "YES", "NO")</f>
        <v>NO</v>
      </c>
      <c r="L1324" s="7" t="str">
        <f>IF(Table1[[#This Row],[discount_percentage]]&lt;20%, "&lt;20%", IF(Table1[[#This Row],[discount_percentage]]&lt;=40%, "20%-40%", IF(Table1[[#This Row],[discount_percentage]]&lt;=60%, "41%-60%", IF(Table1[[#This Row],[discount_percentage]]&lt;=80%, "61%-80%", "&gt;80%"))))</f>
        <v>20%-40%</v>
      </c>
      <c r="M1324" s="7" t="str">
        <f>IF(Table1[[#This Row],[discounted_price]]&lt;200, "&lt;200", IF(Table1[[#This Row],[discounted_price]]&lt;=500, "200-500", "&gt;500"))</f>
        <v>&gt;500</v>
      </c>
      <c r="N1324" s="5">
        <v>4.3</v>
      </c>
      <c r="O1324" s="8">
        <v>7140</v>
      </c>
      <c r="P1324" s="9" t="str">
        <f>IF(Table1[[#This Row],[rating_count]]&gt;1000, "More than 1000", "Fewer than 1000")</f>
        <v>More than 1000</v>
      </c>
      <c r="Q1324" s="8">
        <f>IFERROR( VALUE(Table1[[#This Row],[rating]]) * VALUE((Table1[[#This Row],[rating_count]]/1000)), 0)</f>
        <v>30.701999999999998</v>
      </c>
      <c r="R1324" s="6">
        <f>IFERROR( VALUE(Table1[[#This Row],[actual_price]]) * VALUE(Table1[[#This Row],[rating_count]]), 0)</f>
        <v>28595700</v>
      </c>
      <c r="S1324" s="5" t="s">
        <v>11588</v>
      </c>
      <c r="T1324" s="5" t="s">
        <v>11589</v>
      </c>
      <c r="U1324" s="5" t="s">
        <v>11590</v>
      </c>
      <c r="V1324" s="5" t="s">
        <v>11591</v>
      </c>
      <c r="W1324" s="5" t="s">
        <v>11592</v>
      </c>
      <c r="X1324" s="5" t="s">
        <v>11593</v>
      </c>
      <c r="Y1324" s="5" t="s">
        <v>11594</v>
      </c>
      <c r="Z1324" s="5" t="s">
        <v>11595</v>
      </c>
    </row>
    <row r="1325" spans="1:26" ht="15.75">
      <c r="A1325" s="5" t="s">
        <v>11596</v>
      </c>
      <c r="B1325" s="5" t="s">
        <v>11597</v>
      </c>
      <c r="C1325" s="5" t="str">
        <f>LEFT(Table1[[#This Row],[product_name]], 27)</f>
        <v>INALSA Vaccum Cleaner Handh</v>
      </c>
      <c r="D1325" s="5" t="s">
        <v>8969</v>
      </c>
      <c r="E1325" s="5" t="str">
        <f>TRIM(LEFT(Table1[[#This Row],[category]], FIND("|", Table1[[#This Row],[category]]) - 1))</f>
        <v>Home&amp;Kitchen</v>
      </c>
      <c r="F1325" s="5" t="str">
        <f>TRIM(MID(Table1[[#This Row],[category]], FIND("|", Table1[[#This Row],[category]]) + 1, FIND("|", Table1[[#This Row],[category]], FIND("|", Table1[[#This Row],[category]]) + 1) - FIND("|", Table1[[#This Row],[category]]) - 1))</f>
        <v>Kitchen&amp;HomeAppliances</v>
      </c>
      <c r="G132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25" s="6">
        <v>1799</v>
      </c>
      <c r="I1325" s="6">
        <v>3295</v>
      </c>
      <c r="J1325" s="7">
        <v>0.45</v>
      </c>
      <c r="K1325" s="7" t="str">
        <f>IF(Table1[[#This Row],[discount_percentage]]&gt;=50%, "YES", "NO")</f>
        <v>NO</v>
      </c>
      <c r="L1325" s="7" t="str">
        <f>IF(Table1[[#This Row],[discount_percentage]]&lt;20%, "&lt;20%", IF(Table1[[#This Row],[discount_percentage]]&lt;=40%, "20%-40%", IF(Table1[[#This Row],[discount_percentage]]&lt;=60%, "41%-60%", IF(Table1[[#This Row],[discount_percentage]]&lt;=80%, "61%-80%", "&gt;80%"))))</f>
        <v>41%-60%</v>
      </c>
      <c r="M1325" s="7" t="str">
        <f>IF(Table1[[#This Row],[discounted_price]]&lt;200, "&lt;200", IF(Table1[[#This Row],[discounted_price]]&lt;=500, "200-500", "&gt;500"))</f>
        <v>&gt;500</v>
      </c>
      <c r="N1325" s="5">
        <v>3.8</v>
      </c>
      <c r="O1325" s="8">
        <v>687</v>
      </c>
      <c r="P1325" s="9" t="str">
        <f>IF(Table1[[#This Row],[rating_count]]&gt;1000, "More than 1000", "Fewer than 1000")</f>
        <v>Fewer than 1000</v>
      </c>
      <c r="Q1325" s="8">
        <f>IFERROR( VALUE(Table1[[#This Row],[rating]]) * VALUE((Table1[[#This Row],[rating_count]]/1000)), 0)</f>
        <v>2.6106000000000003</v>
      </c>
      <c r="R1325" s="6">
        <f>IFERROR( VALUE(Table1[[#This Row],[actual_price]]) * VALUE(Table1[[#This Row],[rating_count]]), 0)</f>
        <v>2263665</v>
      </c>
      <c r="S1325" s="5" t="s">
        <v>11598</v>
      </c>
      <c r="T1325" s="5" t="s">
        <v>11599</v>
      </c>
      <c r="U1325" s="5" t="s">
        <v>11600</v>
      </c>
      <c r="V1325" s="5" t="s">
        <v>11601</v>
      </c>
      <c r="W1325" s="5" t="s">
        <v>11602</v>
      </c>
      <c r="X1325" s="5" t="s">
        <v>11603</v>
      </c>
      <c r="Y1325" s="5" t="s">
        <v>11604</v>
      </c>
      <c r="Z1325" s="5" t="s">
        <v>11605</v>
      </c>
    </row>
    <row r="1326" spans="1:26" ht="15.75">
      <c r="A1326" s="5" t="s">
        <v>11606</v>
      </c>
      <c r="B1326" s="5" t="s">
        <v>11607</v>
      </c>
      <c r="C1326" s="5" t="str">
        <f>LEFT(Table1[[#This Row],[product_name]], 27)</f>
        <v>iBELL SM1515NEW Sandwich Ma</v>
      </c>
      <c r="D1326" s="5" t="s">
        <v>9061</v>
      </c>
      <c r="E1326" s="5" t="str">
        <f>TRIM(LEFT(Table1[[#This Row],[category]], FIND("|", Table1[[#This Row],[category]]) - 1))</f>
        <v>Home&amp;Kitchen</v>
      </c>
      <c r="F1326" s="5" t="str">
        <f>TRIM(MID(Table1[[#This Row],[category]], FIND("|", Table1[[#This Row],[category]]) + 1, FIND("|", Table1[[#This Row],[category]], FIND("|", Table1[[#This Row],[category]]) + 1) - FIND("|", Table1[[#This Row],[category]]) - 1))</f>
        <v>Kitchen&amp;HomeAppliances</v>
      </c>
      <c r="G132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26" s="6">
        <v>1474</v>
      </c>
      <c r="I1326" s="6">
        <v>4650</v>
      </c>
      <c r="J1326" s="7">
        <v>0.68</v>
      </c>
      <c r="K1326" s="7" t="str">
        <f>IF(Table1[[#This Row],[discount_percentage]]&gt;=50%, "YES", "NO")</f>
        <v>YES</v>
      </c>
      <c r="L1326" s="7" t="str">
        <f>IF(Table1[[#This Row],[discount_percentage]]&lt;20%, "&lt;20%", IF(Table1[[#This Row],[discount_percentage]]&lt;=40%, "20%-40%", IF(Table1[[#This Row],[discount_percentage]]&lt;=60%, "41%-60%", IF(Table1[[#This Row],[discount_percentage]]&lt;=80%, "61%-80%", "&gt;80%"))))</f>
        <v>61%-80%</v>
      </c>
      <c r="M1326" s="7" t="str">
        <f>IF(Table1[[#This Row],[discounted_price]]&lt;200, "&lt;200", IF(Table1[[#This Row],[discounted_price]]&lt;=500, "200-500", "&gt;500"))</f>
        <v>&gt;500</v>
      </c>
      <c r="N1326" s="5">
        <v>4.0999999999999996</v>
      </c>
      <c r="O1326" s="8">
        <v>1045</v>
      </c>
      <c r="P1326" s="9" t="str">
        <f>IF(Table1[[#This Row],[rating_count]]&gt;1000, "More than 1000", "Fewer than 1000")</f>
        <v>More than 1000</v>
      </c>
      <c r="Q1326" s="8">
        <f>IFERROR( VALUE(Table1[[#This Row],[rating]]) * VALUE((Table1[[#This Row],[rating_count]]/1000)), 0)</f>
        <v>4.2844999999999995</v>
      </c>
      <c r="R1326" s="6">
        <f>IFERROR( VALUE(Table1[[#This Row],[actual_price]]) * VALUE(Table1[[#This Row],[rating_count]]), 0)</f>
        <v>4859250</v>
      </c>
      <c r="S1326" s="5" t="s">
        <v>11608</v>
      </c>
      <c r="T1326" s="5" t="s">
        <v>11609</v>
      </c>
      <c r="U1326" s="5" t="s">
        <v>11610</v>
      </c>
      <c r="V1326" s="5" t="s">
        <v>11611</v>
      </c>
      <c r="W1326" s="5" t="s">
        <v>11612</v>
      </c>
      <c r="X1326" s="5" t="s">
        <v>11613</v>
      </c>
      <c r="Y1326" s="5" t="s">
        <v>11614</v>
      </c>
      <c r="Z1326" s="5" t="s">
        <v>11615</v>
      </c>
    </row>
    <row r="1327" spans="1:26" ht="15.75">
      <c r="A1327" s="5" t="s">
        <v>11616</v>
      </c>
      <c r="B1327" s="5" t="s">
        <v>11617</v>
      </c>
      <c r="C1327" s="5" t="str">
        <f>LEFT(Table1[[#This Row],[product_name]], 27)</f>
        <v>Aquaguard Aura RO+UV+UF+Tas</v>
      </c>
      <c r="D1327" s="5" t="s">
        <v>10094</v>
      </c>
      <c r="E1327" s="5" t="str">
        <f>TRIM(LEFT(Table1[[#This Row],[category]], FIND("|", Table1[[#This Row],[category]]) - 1))</f>
        <v>Home&amp;Kitchen</v>
      </c>
      <c r="F1327" s="5" t="str">
        <f>TRIM(MID(Table1[[#This Row],[category]], FIND("|", Table1[[#This Row],[category]]) + 1, FIND("|", Table1[[#This Row],[category]], FIND("|", Table1[[#This Row],[category]]) + 1) - FIND("|", Table1[[#This Row],[category]]) - 1))</f>
        <v>Kitchen&amp;HomeAppliances</v>
      </c>
      <c r="G1327"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27" s="6">
        <v>15999</v>
      </c>
      <c r="I1327" s="6">
        <v>24500</v>
      </c>
      <c r="J1327" s="7">
        <v>0.35</v>
      </c>
      <c r="K1327" s="7" t="str">
        <f>IF(Table1[[#This Row],[discount_percentage]]&gt;=50%, "YES", "NO")</f>
        <v>NO</v>
      </c>
      <c r="L1327" s="7" t="str">
        <f>IF(Table1[[#This Row],[discount_percentage]]&lt;20%, "&lt;20%", IF(Table1[[#This Row],[discount_percentage]]&lt;=40%, "20%-40%", IF(Table1[[#This Row],[discount_percentage]]&lt;=60%, "41%-60%", IF(Table1[[#This Row],[discount_percentage]]&lt;=80%, "61%-80%", "&gt;80%"))))</f>
        <v>20%-40%</v>
      </c>
      <c r="M1327" s="7" t="str">
        <f>IF(Table1[[#This Row],[discounted_price]]&lt;200, "&lt;200", IF(Table1[[#This Row],[discounted_price]]&lt;=500, "200-500", "&gt;500"))</f>
        <v>&gt;500</v>
      </c>
      <c r="N1327" s="5">
        <v>4</v>
      </c>
      <c r="O1327" s="8">
        <v>11206</v>
      </c>
      <c r="P1327" s="9" t="str">
        <f>IF(Table1[[#This Row],[rating_count]]&gt;1000, "More than 1000", "Fewer than 1000")</f>
        <v>More than 1000</v>
      </c>
      <c r="Q1327" s="8">
        <f>IFERROR( VALUE(Table1[[#This Row],[rating]]) * VALUE((Table1[[#This Row],[rating_count]]/1000)), 0)</f>
        <v>44.823999999999998</v>
      </c>
      <c r="R1327" s="6">
        <f>IFERROR( VALUE(Table1[[#This Row],[actual_price]]) * VALUE(Table1[[#This Row],[rating_count]]), 0)</f>
        <v>274547000</v>
      </c>
      <c r="S1327" s="5" t="s">
        <v>11618</v>
      </c>
      <c r="T1327" s="5" t="s">
        <v>11619</v>
      </c>
      <c r="U1327" s="5" t="s">
        <v>11620</v>
      </c>
      <c r="V1327" s="5" t="s">
        <v>11621</v>
      </c>
      <c r="W1327" s="5" t="s">
        <v>11622</v>
      </c>
      <c r="X1327" s="5" t="s">
        <v>11623</v>
      </c>
      <c r="Y1327" s="5" t="s">
        <v>11624</v>
      </c>
      <c r="Z1327" s="5" t="s">
        <v>11625</v>
      </c>
    </row>
    <row r="1328" spans="1:26" ht="15.75">
      <c r="A1328" s="5" t="s">
        <v>11626</v>
      </c>
      <c r="B1328" s="5" t="s">
        <v>11627</v>
      </c>
      <c r="C1328" s="5" t="str">
        <f>LEFT(Table1[[#This Row],[product_name]], 27)</f>
        <v>Havells Instanio 3-Litre 4.</v>
      </c>
      <c r="D1328" s="5" t="s">
        <v>8721</v>
      </c>
      <c r="E1328" s="5" t="str">
        <f>TRIM(LEFT(Table1[[#This Row],[category]], FIND("|", Table1[[#This Row],[category]]) - 1))</f>
        <v>Home&amp;Kitchen</v>
      </c>
      <c r="F1328" s="5" t="str">
        <f>TRIM(MID(Table1[[#This Row],[category]], FIND("|", Table1[[#This Row],[category]]) + 1, FIND("|", Table1[[#This Row],[category]], FIND("|", Table1[[#This Row],[category]]) + 1) - FIND("|", Table1[[#This Row],[category]]) - 1))</f>
        <v>Heating,Cooling&amp;AirQuality</v>
      </c>
      <c r="G1328"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28" s="6">
        <v>3645</v>
      </c>
      <c r="I1328" s="6">
        <v>6070</v>
      </c>
      <c r="J1328" s="7">
        <v>0.4</v>
      </c>
      <c r="K1328" s="7" t="str">
        <f>IF(Table1[[#This Row],[discount_percentage]]&gt;=50%, "YES", "NO")</f>
        <v>NO</v>
      </c>
      <c r="L1328" s="7" t="str">
        <f>IF(Table1[[#This Row],[discount_percentage]]&lt;20%, "&lt;20%", IF(Table1[[#This Row],[discount_percentage]]&lt;=40%, "20%-40%", IF(Table1[[#This Row],[discount_percentage]]&lt;=60%, "41%-60%", IF(Table1[[#This Row],[discount_percentage]]&lt;=80%, "61%-80%", "&gt;80%"))))</f>
        <v>20%-40%</v>
      </c>
      <c r="M1328" s="7" t="str">
        <f>IF(Table1[[#This Row],[discounted_price]]&lt;200, "&lt;200", IF(Table1[[#This Row],[discounted_price]]&lt;=500, "200-500", "&gt;500"))</f>
        <v>&gt;500</v>
      </c>
      <c r="N1328" s="5">
        <v>4.2</v>
      </c>
      <c r="O1328" s="8">
        <v>561</v>
      </c>
      <c r="P1328" s="9" t="str">
        <f>IF(Table1[[#This Row],[rating_count]]&gt;1000, "More than 1000", "Fewer than 1000")</f>
        <v>Fewer than 1000</v>
      </c>
      <c r="Q1328" s="8">
        <f>IFERROR( VALUE(Table1[[#This Row],[rating]]) * VALUE((Table1[[#This Row],[rating_count]]/1000)), 0)</f>
        <v>2.3562000000000003</v>
      </c>
      <c r="R1328" s="6">
        <f>IFERROR( VALUE(Table1[[#This Row],[actual_price]]) * VALUE(Table1[[#This Row],[rating_count]]), 0)</f>
        <v>3405270</v>
      </c>
      <c r="S1328" s="5" t="s">
        <v>11628</v>
      </c>
      <c r="T1328" s="5" t="s">
        <v>11629</v>
      </c>
      <c r="U1328" s="5" t="s">
        <v>11630</v>
      </c>
      <c r="V1328" s="5" t="s">
        <v>11631</v>
      </c>
      <c r="W1328" s="5" t="s">
        <v>11632</v>
      </c>
      <c r="X1328" s="5" t="s">
        <v>11633</v>
      </c>
      <c r="Y1328" s="5" t="s">
        <v>11634</v>
      </c>
      <c r="Z1328" s="5" t="s">
        <v>11635</v>
      </c>
    </row>
    <row r="1329" spans="1:26" ht="15.75">
      <c r="A1329" s="5" t="s">
        <v>11636</v>
      </c>
      <c r="B1329" s="5" t="s">
        <v>11637</v>
      </c>
      <c r="C1329" s="5" t="str">
        <f>LEFT(Table1[[#This Row],[product_name]], 27)</f>
        <v>Milk Frother, Immersion Ble</v>
      </c>
      <c r="D1329" s="5" t="s">
        <v>8688</v>
      </c>
      <c r="E1329" s="5" t="str">
        <f>TRIM(LEFT(Table1[[#This Row],[category]], FIND("|", Table1[[#This Row],[category]]) - 1))</f>
        <v>Home&amp;Kitchen</v>
      </c>
      <c r="F1329" s="5" t="str">
        <f>TRIM(MID(Table1[[#This Row],[category]], FIND("|", Table1[[#This Row],[category]]) + 1, FIND("|", Table1[[#This Row],[category]], FIND("|", Table1[[#This Row],[category]]) + 1) - FIND("|", Table1[[#This Row],[category]]) - 1))</f>
        <v>Kitchen&amp;HomeAppliances</v>
      </c>
      <c r="G132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29" s="5">
        <v>375</v>
      </c>
      <c r="I1329" s="6">
        <v>999</v>
      </c>
      <c r="J1329" s="7">
        <v>0.62</v>
      </c>
      <c r="K1329" s="7" t="str">
        <f>IF(Table1[[#This Row],[discount_percentage]]&gt;=50%, "YES", "NO")</f>
        <v>YES</v>
      </c>
      <c r="L1329" s="7" t="str">
        <f>IF(Table1[[#This Row],[discount_percentage]]&lt;20%, "&lt;20%", IF(Table1[[#This Row],[discount_percentage]]&lt;=40%, "20%-40%", IF(Table1[[#This Row],[discount_percentage]]&lt;=60%, "41%-60%", IF(Table1[[#This Row],[discount_percentage]]&lt;=80%, "61%-80%", "&gt;80%"))))</f>
        <v>61%-80%</v>
      </c>
      <c r="M1329" s="7" t="str">
        <f>IF(Table1[[#This Row],[discounted_price]]&lt;200, "&lt;200", IF(Table1[[#This Row],[discounted_price]]&lt;=500, "200-500", "&gt;500"))</f>
        <v>200-500</v>
      </c>
      <c r="N1329" s="5">
        <v>3.6</v>
      </c>
      <c r="O1329" s="8">
        <v>1988</v>
      </c>
      <c r="P1329" s="9" t="str">
        <f>IF(Table1[[#This Row],[rating_count]]&gt;1000, "More than 1000", "Fewer than 1000")</f>
        <v>More than 1000</v>
      </c>
      <c r="Q1329" s="8">
        <f>IFERROR( VALUE(Table1[[#This Row],[rating]]) * VALUE((Table1[[#This Row],[rating_count]]/1000)), 0)</f>
        <v>7.1568000000000005</v>
      </c>
      <c r="R1329" s="6">
        <f>IFERROR( VALUE(Table1[[#This Row],[actual_price]]) * VALUE(Table1[[#This Row],[rating_count]]), 0)</f>
        <v>1986012</v>
      </c>
      <c r="S1329" s="5" t="s">
        <v>11638</v>
      </c>
      <c r="T1329" s="5" t="s">
        <v>11639</v>
      </c>
      <c r="U1329" s="5" t="s">
        <v>11640</v>
      </c>
      <c r="V1329" s="5" t="s">
        <v>11641</v>
      </c>
      <c r="W1329" s="5" t="s">
        <v>11642</v>
      </c>
      <c r="X1329" s="5" t="s">
        <v>11643</v>
      </c>
      <c r="Y1329" s="5" t="s">
        <v>11644</v>
      </c>
      <c r="Z1329" s="5" t="s">
        <v>11645</v>
      </c>
    </row>
    <row r="1330" spans="1:26" ht="15.75">
      <c r="A1330" s="5" t="s">
        <v>11646</v>
      </c>
      <c r="B1330" s="5" t="s">
        <v>11647</v>
      </c>
      <c r="C1330" s="5" t="str">
        <f>LEFT(Table1[[#This Row],[product_name]], 27)</f>
        <v>Panasonic SR-WA22H (E) Auto</v>
      </c>
      <c r="D1330" s="5" t="s">
        <v>9695</v>
      </c>
      <c r="E1330" s="5" t="str">
        <f>TRIM(LEFT(Table1[[#This Row],[category]], FIND("|", Table1[[#This Row],[category]]) - 1))</f>
        <v>Home&amp;Kitchen</v>
      </c>
      <c r="F1330" s="5" t="str">
        <f>TRIM(MID(Table1[[#This Row],[category]], FIND("|", Table1[[#This Row],[category]]) + 1, FIND("|", Table1[[#This Row],[category]], FIND("|", Table1[[#This Row],[category]]) + 1) - FIND("|", Table1[[#This Row],[category]]) - 1))</f>
        <v>Kitchen&amp;HomeAppliances</v>
      </c>
      <c r="G133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0" s="6">
        <v>2976</v>
      </c>
      <c r="I1330" s="6">
        <v>3945</v>
      </c>
      <c r="J1330" s="7">
        <v>0.25</v>
      </c>
      <c r="K1330" s="7" t="str">
        <f>IF(Table1[[#This Row],[discount_percentage]]&gt;=50%, "YES", "NO")</f>
        <v>NO</v>
      </c>
      <c r="L1330" s="7" t="str">
        <f>IF(Table1[[#This Row],[discount_percentage]]&lt;20%, "&lt;20%", IF(Table1[[#This Row],[discount_percentage]]&lt;=40%, "20%-40%", IF(Table1[[#This Row],[discount_percentage]]&lt;=60%, "41%-60%", IF(Table1[[#This Row],[discount_percentage]]&lt;=80%, "61%-80%", "&gt;80%"))))</f>
        <v>20%-40%</v>
      </c>
      <c r="M1330" s="7" t="str">
        <f>IF(Table1[[#This Row],[discounted_price]]&lt;200, "&lt;200", IF(Table1[[#This Row],[discounted_price]]&lt;=500, "200-500", "&gt;500"))</f>
        <v>&gt;500</v>
      </c>
      <c r="N1330" s="5">
        <v>4.2</v>
      </c>
      <c r="O1330" s="8">
        <v>3740</v>
      </c>
      <c r="P1330" s="9" t="str">
        <f>IF(Table1[[#This Row],[rating_count]]&gt;1000, "More than 1000", "Fewer than 1000")</f>
        <v>More than 1000</v>
      </c>
      <c r="Q1330" s="8">
        <f>IFERROR( VALUE(Table1[[#This Row],[rating]]) * VALUE((Table1[[#This Row],[rating_count]]/1000)), 0)</f>
        <v>15.708000000000002</v>
      </c>
      <c r="R1330" s="6">
        <f>IFERROR( VALUE(Table1[[#This Row],[actual_price]]) * VALUE(Table1[[#This Row],[rating_count]]), 0)</f>
        <v>14754300</v>
      </c>
      <c r="S1330" s="5" t="s">
        <v>11648</v>
      </c>
      <c r="T1330" s="5" t="s">
        <v>11649</v>
      </c>
      <c r="U1330" s="5" t="s">
        <v>11650</v>
      </c>
      <c r="V1330" s="5" t="s">
        <v>11651</v>
      </c>
      <c r="W1330" s="5" t="s">
        <v>11652</v>
      </c>
      <c r="X1330" s="5" t="s">
        <v>11653</v>
      </c>
      <c r="Y1330" s="5" t="s">
        <v>11654</v>
      </c>
      <c r="Z1330" s="5" t="s">
        <v>11655</v>
      </c>
    </row>
    <row r="1331" spans="1:26" ht="15.75">
      <c r="A1331" s="5" t="s">
        <v>11656</v>
      </c>
      <c r="B1331" s="5" t="s">
        <v>11657</v>
      </c>
      <c r="C1331" s="5" t="str">
        <f>LEFT(Table1[[#This Row],[product_name]], 27)</f>
        <v>InstaCuppa Milk Frother for</v>
      </c>
      <c r="D1331" s="5" t="s">
        <v>11064</v>
      </c>
      <c r="E1331" s="5" t="str">
        <f>TRIM(LEFT(Table1[[#This Row],[category]], FIND("|", Table1[[#This Row],[category]]) - 1))</f>
        <v>Home&amp;Kitchen</v>
      </c>
      <c r="F1331" s="5" t="str">
        <f>TRIM(MID(Table1[[#This Row],[category]], FIND("|", Table1[[#This Row],[category]]) + 1, FIND("|", Table1[[#This Row],[category]], FIND("|", Table1[[#This Row],[category]]) + 1) - FIND("|", Table1[[#This Row],[category]]) - 1))</f>
        <v>Kitchen&amp;HomeAppliances</v>
      </c>
      <c r="G1331"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31" s="6">
        <v>1099</v>
      </c>
      <c r="I1331" s="6">
        <v>1499</v>
      </c>
      <c r="J1331" s="7">
        <v>0.27</v>
      </c>
      <c r="K1331" s="7" t="str">
        <f>IF(Table1[[#This Row],[discount_percentage]]&gt;=50%, "YES", "NO")</f>
        <v>NO</v>
      </c>
      <c r="L1331" s="7" t="str">
        <f>IF(Table1[[#This Row],[discount_percentage]]&lt;20%, "&lt;20%", IF(Table1[[#This Row],[discount_percentage]]&lt;=40%, "20%-40%", IF(Table1[[#This Row],[discount_percentage]]&lt;=60%, "41%-60%", IF(Table1[[#This Row],[discount_percentage]]&lt;=80%, "61%-80%", "&gt;80%"))))</f>
        <v>20%-40%</v>
      </c>
      <c r="M1331" s="7" t="str">
        <f>IF(Table1[[#This Row],[discounted_price]]&lt;200, "&lt;200", IF(Table1[[#This Row],[discounted_price]]&lt;=500, "200-500", "&gt;500"))</f>
        <v>&gt;500</v>
      </c>
      <c r="N1331" s="5">
        <v>4.0999999999999996</v>
      </c>
      <c r="O1331" s="8">
        <v>4401</v>
      </c>
      <c r="P1331" s="9" t="str">
        <f>IF(Table1[[#This Row],[rating_count]]&gt;1000, "More than 1000", "Fewer than 1000")</f>
        <v>More than 1000</v>
      </c>
      <c r="Q1331" s="8">
        <f>IFERROR( VALUE(Table1[[#This Row],[rating]]) * VALUE((Table1[[#This Row],[rating_count]]/1000)), 0)</f>
        <v>18.044099999999997</v>
      </c>
      <c r="R1331" s="6">
        <f>IFERROR( VALUE(Table1[[#This Row],[actual_price]]) * VALUE(Table1[[#This Row],[rating_count]]), 0)</f>
        <v>6597099</v>
      </c>
      <c r="S1331" s="5" t="s">
        <v>11658</v>
      </c>
      <c r="T1331" s="5" t="s">
        <v>11659</v>
      </c>
      <c r="U1331" s="5" t="s">
        <v>11660</v>
      </c>
      <c r="V1331" s="5" t="s">
        <v>11661</v>
      </c>
      <c r="W1331" s="5" t="s">
        <v>11662</v>
      </c>
      <c r="X1331" s="5" t="s">
        <v>11663</v>
      </c>
      <c r="Y1331" s="5" t="s">
        <v>11664</v>
      </c>
      <c r="Z1331" s="5" t="s">
        <v>11665</v>
      </c>
    </row>
    <row r="1332" spans="1:26" ht="15.75">
      <c r="A1332" s="5" t="s">
        <v>11666</v>
      </c>
      <c r="B1332" s="5" t="s">
        <v>11667</v>
      </c>
      <c r="C1332" s="5" t="str">
        <f>LEFT(Table1[[#This Row],[product_name]], 27)</f>
        <v>Goodscity Garment Steamer f</v>
      </c>
      <c r="D1332" s="5" t="s">
        <v>8897</v>
      </c>
      <c r="E1332" s="5" t="str">
        <f>TRIM(LEFT(Table1[[#This Row],[category]], FIND("|", Table1[[#This Row],[category]]) - 1))</f>
        <v>Home&amp;Kitchen</v>
      </c>
      <c r="F1332" s="5" t="str">
        <f>TRIM(MID(Table1[[#This Row],[category]], FIND("|", Table1[[#This Row],[category]]) + 1, FIND("|", Table1[[#This Row],[category]], FIND("|", Table1[[#This Row],[category]]) + 1) - FIND("|", Table1[[#This Row],[category]]) - 1))</f>
        <v>Kitchen&amp;HomeAppliances</v>
      </c>
      <c r="G1332"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32" s="6">
        <v>2575</v>
      </c>
      <c r="I1332" s="6">
        <v>6700</v>
      </c>
      <c r="J1332" s="7">
        <v>0.62</v>
      </c>
      <c r="K1332" s="7" t="str">
        <f>IF(Table1[[#This Row],[discount_percentage]]&gt;=50%, "YES", "NO")</f>
        <v>YES</v>
      </c>
      <c r="L1332" s="7" t="str">
        <f>IF(Table1[[#This Row],[discount_percentage]]&lt;20%, "&lt;20%", IF(Table1[[#This Row],[discount_percentage]]&lt;=40%, "20%-40%", IF(Table1[[#This Row],[discount_percentage]]&lt;=60%, "41%-60%", IF(Table1[[#This Row],[discount_percentage]]&lt;=80%, "61%-80%", "&gt;80%"))))</f>
        <v>61%-80%</v>
      </c>
      <c r="M1332" s="7" t="str">
        <f>IF(Table1[[#This Row],[discounted_price]]&lt;200, "&lt;200", IF(Table1[[#This Row],[discounted_price]]&lt;=500, "200-500", "&gt;500"))</f>
        <v>&gt;500</v>
      </c>
      <c r="N1332" s="5">
        <v>4.2</v>
      </c>
      <c r="O1332" s="8">
        <v>611</v>
      </c>
      <c r="P1332" s="9" t="str">
        <f>IF(Table1[[#This Row],[rating_count]]&gt;1000, "More than 1000", "Fewer than 1000")</f>
        <v>Fewer than 1000</v>
      </c>
      <c r="Q1332" s="8">
        <f>IFERROR( VALUE(Table1[[#This Row],[rating]]) * VALUE((Table1[[#This Row],[rating_count]]/1000)), 0)</f>
        <v>2.5662000000000003</v>
      </c>
      <c r="R1332" s="6">
        <f>IFERROR( VALUE(Table1[[#This Row],[actual_price]]) * VALUE(Table1[[#This Row],[rating_count]]), 0)</f>
        <v>4093700</v>
      </c>
      <c r="S1332" s="5" t="s">
        <v>11668</v>
      </c>
      <c r="T1332" s="5" t="s">
        <v>11669</v>
      </c>
      <c r="U1332" s="5" t="s">
        <v>11670</v>
      </c>
      <c r="V1332" s="5" t="s">
        <v>11671</v>
      </c>
      <c r="W1332" s="5" t="s">
        <v>11672</v>
      </c>
      <c r="X1332" s="5" t="s">
        <v>11673</v>
      </c>
      <c r="Y1332" s="5" t="s">
        <v>11674</v>
      </c>
      <c r="Z1332" s="5" t="s">
        <v>11675</v>
      </c>
    </row>
    <row r="1333" spans="1:26" ht="15.75">
      <c r="A1333" s="5" t="s">
        <v>11676</v>
      </c>
      <c r="B1333" s="5" t="s">
        <v>11677</v>
      </c>
      <c r="C1333" s="5" t="str">
        <f>LEFT(Table1[[#This Row],[product_name]], 27)</f>
        <v>Solidaire 550-Watt Mixer Gr</v>
      </c>
      <c r="D1333" s="5" t="s">
        <v>8710</v>
      </c>
      <c r="E1333" s="5" t="str">
        <f>TRIM(LEFT(Table1[[#This Row],[category]], FIND("|", Table1[[#This Row],[category]]) - 1))</f>
        <v>Home&amp;Kitchen</v>
      </c>
      <c r="F1333" s="5" t="str">
        <f>TRIM(MID(Table1[[#This Row],[category]], FIND("|", Table1[[#This Row],[category]]) + 1, FIND("|", Table1[[#This Row],[category]], FIND("|", Table1[[#This Row],[category]]) + 1) - FIND("|", Table1[[#This Row],[category]]) - 1))</f>
        <v>Kitchen&amp;HomeAppliances</v>
      </c>
      <c r="G133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3" s="6">
        <v>1649</v>
      </c>
      <c r="I1333" s="6">
        <v>2800</v>
      </c>
      <c r="J1333" s="7">
        <v>0.41</v>
      </c>
      <c r="K1333" s="7" t="str">
        <f>IF(Table1[[#This Row],[discount_percentage]]&gt;=50%, "YES", "NO")</f>
        <v>NO</v>
      </c>
      <c r="L1333" s="7" t="str">
        <f>IF(Table1[[#This Row],[discount_percentage]]&lt;20%, "&lt;20%", IF(Table1[[#This Row],[discount_percentage]]&lt;=40%, "20%-40%", IF(Table1[[#This Row],[discount_percentage]]&lt;=60%, "41%-60%", IF(Table1[[#This Row],[discount_percentage]]&lt;=80%, "61%-80%", "&gt;80%"))))</f>
        <v>41%-60%</v>
      </c>
      <c r="M1333" s="7" t="str">
        <f>IF(Table1[[#This Row],[discounted_price]]&lt;200, "&lt;200", IF(Table1[[#This Row],[discounted_price]]&lt;=500, "200-500", "&gt;500"))</f>
        <v>&gt;500</v>
      </c>
      <c r="N1333" s="5">
        <v>3.9</v>
      </c>
      <c r="O1333" s="8">
        <v>2162</v>
      </c>
      <c r="P1333" s="9" t="str">
        <f>IF(Table1[[#This Row],[rating_count]]&gt;1000, "More than 1000", "Fewer than 1000")</f>
        <v>More than 1000</v>
      </c>
      <c r="Q1333" s="8">
        <f>IFERROR( VALUE(Table1[[#This Row],[rating]]) * VALUE((Table1[[#This Row],[rating_count]]/1000)), 0)</f>
        <v>8.4317999999999991</v>
      </c>
      <c r="R1333" s="6">
        <f>IFERROR( VALUE(Table1[[#This Row],[actual_price]]) * VALUE(Table1[[#This Row],[rating_count]]), 0)</f>
        <v>6053600</v>
      </c>
      <c r="S1333" s="5" t="s">
        <v>11678</v>
      </c>
      <c r="T1333" s="5" t="s">
        <v>11679</v>
      </c>
      <c r="U1333" s="5" t="s">
        <v>11680</v>
      </c>
      <c r="V1333" s="5" t="s">
        <v>11681</v>
      </c>
      <c r="W1333" s="5" t="s">
        <v>11682</v>
      </c>
      <c r="X1333" s="5" t="s">
        <v>11683</v>
      </c>
      <c r="Y1333" s="5" t="s">
        <v>11684</v>
      </c>
      <c r="Z1333" s="5" t="s">
        <v>11685</v>
      </c>
    </row>
    <row r="1334" spans="1:26" ht="15.75">
      <c r="A1334" s="5" t="s">
        <v>11686</v>
      </c>
      <c r="B1334" s="5" t="s">
        <v>11687</v>
      </c>
      <c r="C1334" s="5" t="str">
        <f>LEFT(Table1[[#This Row],[product_name]], 27)</f>
        <v>Amazon Basics 300 W Hand Bl</v>
      </c>
      <c r="D1334" s="5" t="s">
        <v>8688</v>
      </c>
      <c r="E1334" s="5" t="str">
        <f>TRIM(LEFT(Table1[[#This Row],[category]], FIND("|", Table1[[#This Row],[category]]) - 1))</f>
        <v>Home&amp;Kitchen</v>
      </c>
      <c r="F1334" s="5" t="str">
        <f>TRIM(MID(Table1[[#This Row],[category]], FIND("|", Table1[[#This Row],[category]]) + 1, FIND("|", Table1[[#This Row],[category]], FIND("|", Table1[[#This Row],[category]]) + 1) - FIND("|", Table1[[#This Row],[category]]) - 1))</f>
        <v>Kitchen&amp;HomeAppliances</v>
      </c>
      <c r="G133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4" s="5">
        <v>799</v>
      </c>
      <c r="I1334" s="6">
        <v>1699</v>
      </c>
      <c r="J1334" s="7">
        <v>0.53</v>
      </c>
      <c r="K1334" s="7" t="str">
        <f>IF(Table1[[#This Row],[discount_percentage]]&gt;=50%, "YES", "NO")</f>
        <v>YES</v>
      </c>
      <c r="L1334" s="7" t="str">
        <f>IF(Table1[[#This Row],[discount_percentage]]&lt;20%, "&lt;20%", IF(Table1[[#This Row],[discount_percentage]]&lt;=40%, "20%-40%", IF(Table1[[#This Row],[discount_percentage]]&lt;=60%, "41%-60%", IF(Table1[[#This Row],[discount_percentage]]&lt;=80%, "61%-80%", "&gt;80%"))))</f>
        <v>41%-60%</v>
      </c>
      <c r="M1334" s="7" t="str">
        <f>IF(Table1[[#This Row],[discounted_price]]&lt;200, "&lt;200", IF(Table1[[#This Row],[discounted_price]]&lt;=500, "200-500", "&gt;500"))</f>
        <v>&gt;500</v>
      </c>
      <c r="N1334" s="5">
        <v>4</v>
      </c>
      <c r="O1334" s="8">
        <v>97</v>
      </c>
      <c r="P1334" s="9" t="str">
        <f>IF(Table1[[#This Row],[rating_count]]&gt;1000, "More than 1000", "Fewer than 1000")</f>
        <v>Fewer than 1000</v>
      </c>
      <c r="Q1334" s="8">
        <f>IFERROR( VALUE(Table1[[#This Row],[rating]]) * VALUE((Table1[[#This Row],[rating_count]]/1000)), 0)</f>
        <v>0.38800000000000001</v>
      </c>
      <c r="R1334" s="6">
        <f>IFERROR( VALUE(Table1[[#This Row],[actual_price]]) * VALUE(Table1[[#This Row],[rating_count]]), 0)</f>
        <v>164803</v>
      </c>
      <c r="S1334" s="5" t="s">
        <v>11688</v>
      </c>
      <c r="T1334" s="5" t="s">
        <v>11689</v>
      </c>
      <c r="U1334" s="5" t="s">
        <v>11690</v>
      </c>
      <c r="V1334" s="5" t="s">
        <v>11691</v>
      </c>
      <c r="W1334" s="5" t="s">
        <v>11692</v>
      </c>
      <c r="X1334" s="5" t="s">
        <v>11693</v>
      </c>
      <c r="Y1334" s="5" t="s">
        <v>11694</v>
      </c>
      <c r="Z1334" s="5" t="s">
        <v>11695</v>
      </c>
    </row>
    <row r="1335" spans="1:26" ht="15.75">
      <c r="A1335" s="5" t="s">
        <v>11696</v>
      </c>
      <c r="B1335" s="5" t="s">
        <v>11697</v>
      </c>
      <c r="C1335" s="5" t="str">
        <f>LEFT(Table1[[#This Row],[product_name]], 27)</f>
        <v>Orpat HHB-100E 250-Watt Han</v>
      </c>
      <c r="D1335" s="5" t="s">
        <v>8688</v>
      </c>
      <c r="E1335" s="5" t="str">
        <f>TRIM(LEFT(Table1[[#This Row],[category]], FIND("|", Table1[[#This Row],[category]]) - 1))</f>
        <v>Home&amp;Kitchen</v>
      </c>
      <c r="F1335" s="5" t="str">
        <f>TRIM(MID(Table1[[#This Row],[category]], FIND("|", Table1[[#This Row],[category]]) + 1, FIND("|", Table1[[#This Row],[category]], FIND("|", Table1[[#This Row],[category]]) + 1) - FIND("|", Table1[[#This Row],[category]]) - 1))</f>
        <v>Kitchen&amp;HomeAppliances</v>
      </c>
      <c r="G133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5" s="5">
        <v>765</v>
      </c>
      <c r="I1335" s="6">
        <v>970</v>
      </c>
      <c r="J1335" s="7">
        <v>0.21</v>
      </c>
      <c r="K1335" s="7" t="str">
        <f>IF(Table1[[#This Row],[discount_percentage]]&gt;=50%, "YES", "NO")</f>
        <v>NO</v>
      </c>
      <c r="L1335" s="7" t="str">
        <f>IF(Table1[[#This Row],[discount_percentage]]&lt;20%, "&lt;20%", IF(Table1[[#This Row],[discount_percentage]]&lt;=40%, "20%-40%", IF(Table1[[#This Row],[discount_percentage]]&lt;=60%, "41%-60%", IF(Table1[[#This Row],[discount_percentage]]&lt;=80%, "61%-80%", "&gt;80%"))))</f>
        <v>20%-40%</v>
      </c>
      <c r="M1335" s="7" t="str">
        <f>IF(Table1[[#This Row],[discounted_price]]&lt;200, "&lt;200", IF(Table1[[#This Row],[discounted_price]]&lt;=500, "200-500", "&gt;500"))</f>
        <v>&gt;500</v>
      </c>
      <c r="N1335" s="5">
        <v>4.2</v>
      </c>
      <c r="O1335" s="8">
        <v>6055</v>
      </c>
      <c r="P1335" s="9" t="str">
        <f>IF(Table1[[#This Row],[rating_count]]&gt;1000, "More than 1000", "Fewer than 1000")</f>
        <v>More than 1000</v>
      </c>
      <c r="Q1335" s="8">
        <f>IFERROR( VALUE(Table1[[#This Row],[rating]]) * VALUE((Table1[[#This Row],[rating_count]]/1000)), 0)</f>
        <v>25.431000000000001</v>
      </c>
      <c r="R1335" s="6">
        <f>IFERROR( VALUE(Table1[[#This Row],[actual_price]]) * VALUE(Table1[[#This Row],[rating_count]]), 0)</f>
        <v>5873350</v>
      </c>
      <c r="S1335" s="5" t="s">
        <v>11698</v>
      </c>
      <c r="T1335" s="5" t="s">
        <v>11699</v>
      </c>
      <c r="U1335" s="5" t="s">
        <v>11700</v>
      </c>
      <c r="V1335" s="5" t="s">
        <v>11701</v>
      </c>
      <c r="W1335" s="5" t="s">
        <v>11702</v>
      </c>
      <c r="X1335" s="5" t="s">
        <v>11703</v>
      </c>
      <c r="Y1335" s="5" t="s">
        <v>11704</v>
      </c>
      <c r="Z1335" s="5" t="s">
        <v>11705</v>
      </c>
    </row>
    <row r="1336" spans="1:26" ht="15.75">
      <c r="A1336" s="5" t="s">
        <v>11706</v>
      </c>
      <c r="B1336" s="5" t="s">
        <v>11707</v>
      </c>
      <c r="C1336" s="5" t="str">
        <f>LEFT(Table1[[#This Row],[product_name]], 27)</f>
        <v>HealthSense Rechargeable Li</v>
      </c>
      <c r="D1336" s="5" t="s">
        <v>8574</v>
      </c>
      <c r="E1336" s="5" t="str">
        <f>TRIM(LEFT(Table1[[#This Row],[category]], FIND("|", Table1[[#This Row],[category]]) - 1))</f>
        <v>Home&amp;Kitchen</v>
      </c>
      <c r="F1336" s="5" t="str">
        <f>TRIM(MID(Table1[[#This Row],[category]], FIND("|", Table1[[#This Row],[category]]) + 1, FIND("|", Table1[[#This Row],[category]], FIND("|", Table1[[#This Row],[category]]) + 1) - FIND("|", Table1[[#This Row],[category]]) - 1))</f>
        <v>Kitchen&amp;HomeAppliances</v>
      </c>
      <c r="G1336"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36" s="5">
        <v>999</v>
      </c>
      <c r="I1336" s="6">
        <v>1500</v>
      </c>
      <c r="J1336" s="7">
        <v>0.33</v>
      </c>
      <c r="K1336" s="7" t="str">
        <f>IF(Table1[[#This Row],[discount_percentage]]&gt;=50%, "YES", "NO")</f>
        <v>NO</v>
      </c>
      <c r="L1336" s="7" t="str">
        <f>IF(Table1[[#This Row],[discount_percentage]]&lt;20%, "&lt;20%", IF(Table1[[#This Row],[discount_percentage]]&lt;=40%, "20%-40%", IF(Table1[[#This Row],[discount_percentage]]&lt;=60%, "41%-60%", IF(Table1[[#This Row],[discount_percentage]]&lt;=80%, "61%-80%", "&gt;80%"))))</f>
        <v>20%-40%</v>
      </c>
      <c r="M1336" s="7" t="str">
        <f>IF(Table1[[#This Row],[discounted_price]]&lt;200, "&lt;200", IF(Table1[[#This Row],[discounted_price]]&lt;=500, "200-500", "&gt;500"))</f>
        <v>&gt;500</v>
      </c>
      <c r="N1336" s="5">
        <v>4.2</v>
      </c>
      <c r="O1336" s="8">
        <v>386</v>
      </c>
      <c r="P1336" s="9" t="str">
        <f>IF(Table1[[#This Row],[rating_count]]&gt;1000, "More than 1000", "Fewer than 1000")</f>
        <v>Fewer than 1000</v>
      </c>
      <c r="Q1336" s="8">
        <f>IFERROR( VALUE(Table1[[#This Row],[rating]]) * VALUE((Table1[[#This Row],[rating_count]]/1000)), 0)</f>
        <v>1.6212000000000002</v>
      </c>
      <c r="R1336" s="6">
        <f>IFERROR( VALUE(Table1[[#This Row],[actual_price]]) * VALUE(Table1[[#This Row],[rating_count]]), 0)</f>
        <v>579000</v>
      </c>
      <c r="S1336" s="5" t="s">
        <v>11708</v>
      </c>
      <c r="T1336" s="5" t="s">
        <v>11709</v>
      </c>
      <c r="U1336" s="5" t="s">
        <v>11710</v>
      </c>
      <c r="V1336" s="5" t="s">
        <v>11711</v>
      </c>
      <c r="W1336" s="5" t="s">
        <v>11712</v>
      </c>
      <c r="X1336" s="5" t="s">
        <v>11713</v>
      </c>
      <c r="Y1336" s="5" t="s">
        <v>11714</v>
      </c>
      <c r="Z1336" s="5" t="s">
        <v>11715</v>
      </c>
    </row>
    <row r="1337" spans="1:26" ht="15.75">
      <c r="A1337" s="5" t="s">
        <v>11716</v>
      </c>
      <c r="B1337" s="5" t="s">
        <v>11717</v>
      </c>
      <c r="C1337" s="5" t="str">
        <f>LEFT(Table1[[#This Row],[product_name]], 27)</f>
        <v>AGARO Classic Portable Yogu</v>
      </c>
      <c r="D1337" s="5" t="s">
        <v>11718</v>
      </c>
      <c r="E1337" s="5" t="str">
        <f>TRIM(LEFT(Table1[[#This Row],[category]], FIND("|", Table1[[#This Row],[category]]) - 1))</f>
        <v>Home&amp;Kitchen</v>
      </c>
      <c r="F1337" s="5" t="str">
        <f>TRIM(MID(Table1[[#This Row],[category]], FIND("|", Table1[[#This Row],[category]]) + 1, FIND("|", Table1[[#This Row],[category]], FIND("|", Table1[[#This Row],[category]]) + 1) - FIND("|", Table1[[#This Row],[category]]) - 1))</f>
        <v>Kitchen&amp;HomeAppliances</v>
      </c>
      <c r="G133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7" s="5">
        <v>587</v>
      </c>
      <c r="I1337" s="6">
        <v>1295</v>
      </c>
      <c r="J1337" s="7">
        <v>0.55000000000000004</v>
      </c>
      <c r="K1337" s="7" t="str">
        <f>IF(Table1[[#This Row],[discount_percentage]]&gt;=50%, "YES", "NO")</f>
        <v>YES</v>
      </c>
      <c r="L1337" s="7" t="str">
        <f>IF(Table1[[#This Row],[discount_percentage]]&lt;20%, "&lt;20%", IF(Table1[[#This Row],[discount_percentage]]&lt;=40%, "20%-40%", IF(Table1[[#This Row],[discount_percentage]]&lt;=60%, "41%-60%", IF(Table1[[#This Row],[discount_percentage]]&lt;=80%, "61%-80%", "&gt;80%"))))</f>
        <v>41%-60%</v>
      </c>
      <c r="M1337" s="7" t="str">
        <f>IF(Table1[[#This Row],[discounted_price]]&lt;200, "&lt;200", IF(Table1[[#This Row],[discounted_price]]&lt;=500, "200-500", "&gt;500"))</f>
        <v>&gt;500</v>
      </c>
      <c r="N1337" s="5">
        <v>4.0999999999999996</v>
      </c>
      <c r="O1337" s="8">
        <v>557</v>
      </c>
      <c r="P1337" s="9" t="str">
        <f>IF(Table1[[#This Row],[rating_count]]&gt;1000, "More than 1000", "Fewer than 1000")</f>
        <v>Fewer than 1000</v>
      </c>
      <c r="Q1337" s="8">
        <f>IFERROR( VALUE(Table1[[#This Row],[rating]]) * VALUE((Table1[[#This Row],[rating_count]]/1000)), 0)</f>
        <v>2.2837000000000001</v>
      </c>
      <c r="R1337" s="6">
        <f>IFERROR( VALUE(Table1[[#This Row],[actual_price]]) * VALUE(Table1[[#This Row],[rating_count]]), 0)</f>
        <v>721315</v>
      </c>
      <c r="S1337" s="5" t="s">
        <v>11719</v>
      </c>
      <c r="T1337" s="5" t="s">
        <v>11720</v>
      </c>
      <c r="U1337" s="5" t="s">
        <v>11721</v>
      </c>
      <c r="V1337" s="5" t="s">
        <v>11722</v>
      </c>
      <c r="W1337" s="5" t="s">
        <v>11723</v>
      </c>
      <c r="X1337" s="5" t="s">
        <v>11724</v>
      </c>
      <c r="Y1337" s="5" t="s">
        <v>11725</v>
      </c>
      <c r="Z1337" s="5" t="s">
        <v>11726</v>
      </c>
    </row>
    <row r="1338" spans="1:26" ht="15.75">
      <c r="A1338" s="5" t="s">
        <v>11727</v>
      </c>
      <c r="B1338" s="5" t="s">
        <v>11728</v>
      </c>
      <c r="C1338" s="5" t="str">
        <f>LEFT(Table1[[#This Row],[product_name]], 27)</f>
        <v>AGARO Imperial 240-Watt Slo</v>
      </c>
      <c r="D1338" s="5" t="s">
        <v>11729</v>
      </c>
      <c r="E1338" s="5" t="str">
        <f>TRIM(LEFT(Table1[[#This Row],[category]], FIND("|", Table1[[#This Row],[category]]) - 1))</f>
        <v>Home&amp;Kitchen</v>
      </c>
      <c r="F1338" s="5" t="str">
        <f>TRIM(MID(Table1[[#This Row],[category]], FIND("|", Table1[[#This Row],[category]]) + 1, FIND("|", Table1[[#This Row],[category]], FIND("|", Table1[[#This Row],[category]]) + 1) - FIND("|", Table1[[#This Row],[category]]) - 1))</f>
        <v>Kitchen&amp;HomeAppliances</v>
      </c>
      <c r="G133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8" s="6">
        <v>12609</v>
      </c>
      <c r="I1338" s="6">
        <v>23999</v>
      </c>
      <c r="J1338" s="7">
        <v>0.47</v>
      </c>
      <c r="K1338" s="7" t="str">
        <f>IF(Table1[[#This Row],[discount_percentage]]&gt;=50%, "YES", "NO")</f>
        <v>NO</v>
      </c>
      <c r="L1338" s="7" t="str">
        <f>IF(Table1[[#This Row],[discount_percentage]]&lt;20%, "&lt;20%", IF(Table1[[#This Row],[discount_percentage]]&lt;=40%, "20%-40%", IF(Table1[[#This Row],[discount_percentage]]&lt;=60%, "41%-60%", IF(Table1[[#This Row],[discount_percentage]]&lt;=80%, "61%-80%", "&gt;80%"))))</f>
        <v>41%-60%</v>
      </c>
      <c r="M1338" s="7" t="str">
        <f>IF(Table1[[#This Row],[discounted_price]]&lt;200, "&lt;200", IF(Table1[[#This Row],[discounted_price]]&lt;=500, "200-500", "&gt;500"))</f>
        <v>&gt;500</v>
      </c>
      <c r="N1338" s="5">
        <v>4.4000000000000004</v>
      </c>
      <c r="O1338" s="8">
        <v>2288</v>
      </c>
      <c r="P1338" s="9" t="str">
        <f>IF(Table1[[#This Row],[rating_count]]&gt;1000, "More than 1000", "Fewer than 1000")</f>
        <v>More than 1000</v>
      </c>
      <c r="Q1338" s="8">
        <f>IFERROR( VALUE(Table1[[#This Row],[rating]]) * VALUE((Table1[[#This Row],[rating_count]]/1000)), 0)</f>
        <v>10.0672</v>
      </c>
      <c r="R1338" s="6">
        <f>IFERROR( VALUE(Table1[[#This Row],[actual_price]]) * VALUE(Table1[[#This Row],[rating_count]]), 0)</f>
        <v>54909712</v>
      </c>
      <c r="S1338" s="5" t="s">
        <v>11730</v>
      </c>
      <c r="T1338" s="5" t="s">
        <v>11731</v>
      </c>
      <c r="U1338" s="5" t="s">
        <v>11732</v>
      </c>
      <c r="V1338" s="5" t="s">
        <v>11733</v>
      </c>
      <c r="W1338" s="5" t="s">
        <v>11734</v>
      </c>
      <c r="X1338" s="5" t="s">
        <v>11735</v>
      </c>
      <c r="Y1338" s="5" t="s">
        <v>11736</v>
      </c>
      <c r="Z1338" s="5" t="s">
        <v>11737</v>
      </c>
    </row>
    <row r="1339" spans="1:26" ht="15.75">
      <c r="A1339" s="5" t="s">
        <v>11738</v>
      </c>
      <c r="B1339" s="5" t="s">
        <v>11739</v>
      </c>
      <c r="C1339" s="5" t="str">
        <f>LEFT(Table1[[#This Row],[product_name]], 27)</f>
        <v>Wipro Smartlife Super Delux</v>
      </c>
      <c r="D1339" s="5" t="s">
        <v>8699</v>
      </c>
      <c r="E1339" s="5" t="str">
        <f>TRIM(LEFT(Table1[[#This Row],[category]], FIND("|", Table1[[#This Row],[category]]) - 1))</f>
        <v>Home&amp;Kitchen</v>
      </c>
      <c r="F1339" s="5" t="str">
        <f>TRIM(MID(Table1[[#This Row],[category]], FIND("|", Table1[[#This Row],[category]]) + 1, FIND("|", Table1[[#This Row],[category]], FIND("|", Table1[[#This Row],[category]]) + 1) - FIND("|", Table1[[#This Row],[category]]) - 1))</f>
        <v>Kitchen&amp;HomeAppliances</v>
      </c>
      <c r="G133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39" s="5">
        <v>699</v>
      </c>
      <c r="I1339" s="6">
        <v>850</v>
      </c>
      <c r="J1339" s="7">
        <v>0.18</v>
      </c>
      <c r="K1339" s="7" t="str">
        <f>IF(Table1[[#This Row],[discount_percentage]]&gt;=50%, "YES", "NO")</f>
        <v>NO</v>
      </c>
      <c r="L1339" s="7" t="str">
        <f>IF(Table1[[#This Row],[discount_percentage]]&lt;20%, "&lt;20%", IF(Table1[[#This Row],[discount_percentage]]&lt;=40%, "20%-40%", IF(Table1[[#This Row],[discount_percentage]]&lt;=60%, "41%-60%", IF(Table1[[#This Row],[discount_percentage]]&lt;=80%, "61%-80%", "&gt;80%"))))</f>
        <v>&lt;20%</v>
      </c>
      <c r="M1339" s="7" t="str">
        <f>IF(Table1[[#This Row],[discounted_price]]&lt;200, "&lt;200", IF(Table1[[#This Row],[discounted_price]]&lt;=500, "200-500", "&gt;500"))</f>
        <v>&gt;500</v>
      </c>
      <c r="N1339" s="5">
        <v>4.0999999999999996</v>
      </c>
      <c r="O1339" s="8">
        <v>1106</v>
      </c>
      <c r="P1339" s="9" t="str">
        <f>IF(Table1[[#This Row],[rating_count]]&gt;1000, "More than 1000", "Fewer than 1000")</f>
        <v>More than 1000</v>
      </c>
      <c r="Q1339" s="8">
        <f>IFERROR( VALUE(Table1[[#This Row],[rating]]) * VALUE((Table1[[#This Row],[rating_count]]/1000)), 0)</f>
        <v>4.5346000000000002</v>
      </c>
      <c r="R1339" s="6">
        <f>IFERROR( VALUE(Table1[[#This Row],[actual_price]]) * VALUE(Table1[[#This Row],[rating_count]]), 0)</f>
        <v>940100</v>
      </c>
      <c r="S1339" s="5" t="s">
        <v>11740</v>
      </c>
      <c r="T1339" s="5" t="s">
        <v>11741</v>
      </c>
      <c r="U1339" s="5" t="s">
        <v>11742</v>
      </c>
      <c r="V1339" s="5" t="s">
        <v>11743</v>
      </c>
      <c r="W1339" s="5" t="s">
        <v>13071</v>
      </c>
      <c r="X1339" s="5" t="s">
        <v>13072</v>
      </c>
      <c r="Y1339" s="5" t="s">
        <v>11744</v>
      </c>
      <c r="Z1339" s="5" t="s">
        <v>11745</v>
      </c>
    </row>
    <row r="1340" spans="1:26" ht="15.75">
      <c r="A1340" s="5" t="s">
        <v>11746</v>
      </c>
      <c r="B1340" s="5" t="s">
        <v>11747</v>
      </c>
      <c r="C1340" s="5" t="str">
        <f>LEFT(Table1[[#This Row],[product_name]], 27)</f>
        <v>AmazonBasics Cylinder Bagle</v>
      </c>
      <c r="D1340" s="5" t="s">
        <v>9326</v>
      </c>
      <c r="E1340" s="5" t="str">
        <f>TRIM(LEFT(Table1[[#This Row],[category]], FIND("|", Table1[[#This Row],[category]]) - 1))</f>
        <v>Home&amp;Kitchen</v>
      </c>
      <c r="F1340" s="5" t="str">
        <f>TRIM(MID(Table1[[#This Row],[category]], FIND("|", Table1[[#This Row],[category]]) + 1, FIND("|", Table1[[#This Row],[category]], FIND("|", Table1[[#This Row],[category]]) + 1) - FIND("|", Table1[[#This Row],[category]]) - 1))</f>
        <v>Kitchen&amp;HomeAppliances</v>
      </c>
      <c r="G134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40" s="6">
        <v>3799</v>
      </c>
      <c r="I1340" s="6">
        <v>6000</v>
      </c>
      <c r="J1340" s="7">
        <v>0.37</v>
      </c>
      <c r="K1340" s="7" t="str">
        <f>IF(Table1[[#This Row],[discount_percentage]]&gt;=50%, "YES", "NO")</f>
        <v>NO</v>
      </c>
      <c r="L1340" s="7" t="str">
        <f>IF(Table1[[#This Row],[discount_percentage]]&lt;20%, "&lt;20%", IF(Table1[[#This Row],[discount_percentage]]&lt;=40%, "20%-40%", IF(Table1[[#This Row],[discount_percentage]]&lt;=60%, "41%-60%", IF(Table1[[#This Row],[discount_percentage]]&lt;=80%, "61%-80%", "&gt;80%"))))</f>
        <v>20%-40%</v>
      </c>
      <c r="M1340" s="7" t="str">
        <f>IF(Table1[[#This Row],[discounted_price]]&lt;200, "&lt;200", IF(Table1[[#This Row],[discounted_price]]&lt;=500, "200-500", "&gt;500"))</f>
        <v>&gt;500</v>
      </c>
      <c r="N1340" s="5">
        <v>4.2</v>
      </c>
      <c r="O1340" s="8">
        <v>11935</v>
      </c>
      <c r="P1340" s="9" t="str">
        <f>IF(Table1[[#This Row],[rating_count]]&gt;1000, "More than 1000", "Fewer than 1000")</f>
        <v>More than 1000</v>
      </c>
      <c r="Q1340" s="8">
        <f>IFERROR( VALUE(Table1[[#This Row],[rating]]) * VALUE((Table1[[#This Row],[rating_count]]/1000)), 0)</f>
        <v>50.127000000000002</v>
      </c>
      <c r="R1340" s="6">
        <f>IFERROR( VALUE(Table1[[#This Row],[actual_price]]) * VALUE(Table1[[#This Row],[rating_count]]), 0)</f>
        <v>71610000</v>
      </c>
      <c r="S1340" s="5" t="s">
        <v>11748</v>
      </c>
      <c r="T1340" s="5" t="s">
        <v>11749</v>
      </c>
      <c r="U1340" s="5" t="s">
        <v>11750</v>
      </c>
      <c r="V1340" s="5" t="s">
        <v>11751</v>
      </c>
      <c r="W1340" s="5" t="s">
        <v>11752</v>
      </c>
      <c r="X1340" s="5" t="s">
        <v>11753</v>
      </c>
      <c r="Y1340" s="5" t="s">
        <v>11754</v>
      </c>
      <c r="Z1340" s="5" t="s">
        <v>11755</v>
      </c>
    </row>
    <row r="1341" spans="1:26" ht="15.75">
      <c r="A1341" s="5" t="s">
        <v>11756</v>
      </c>
      <c r="B1341" s="5" t="s">
        <v>11757</v>
      </c>
      <c r="C1341" s="5" t="str">
        <f>LEFT(Table1[[#This Row],[product_name]], 27)</f>
        <v xml:space="preserve">Crompton IHL 251 1500-Watt </v>
      </c>
      <c r="D1341" s="5" t="s">
        <v>8844</v>
      </c>
      <c r="E1341" s="5" t="str">
        <f>TRIM(LEFT(Table1[[#This Row],[category]], FIND("|", Table1[[#This Row],[category]]) - 1))</f>
        <v>Home&amp;Kitchen</v>
      </c>
      <c r="F1341" s="5" t="str">
        <f>TRIM(MID(Table1[[#This Row],[category]], FIND("|", Table1[[#This Row],[category]]) + 1, FIND("|", Table1[[#This Row],[category]], FIND("|", Table1[[#This Row],[category]]) + 1) - FIND("|", Table1[[#This Row],[category]]) - 1))</f>
        <v>Heating,Cooling&amp;AirQuality</v>
      </c>
      <c r="G1341"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41" s="5">
        <v>640</v>
      </c>
      <c r="I1341" s="6">
        <v>1020</v>
      </c>
      <c r="J1341" s="7">
        <v>0.37</v>
      </c>
      <c r="K1341" s="7" t="str">
        <f>IF(Table1[[#This Row],[discount_percentage]]&gt;=50%, "YES", "NO")</f>
        <v>NO</v>
      </c>
      <c r="L1341" s="7" t="str">
        <f>IF(Table1[[#This Row],[discount_percentage]]&lt;20%, "&lt;20%", IF(Table1[[#This Row],[discount_percentage]]&lt;=40%, "20%-40%", IF(Table1[[#This Row],[discount_percentage]]&lt;=60%, "41%-60%", IF(Table1[[#This Row],[discount_percentage]]&lt;=80%, "61%-80%", "&gt;80%"))))</f>
        <v>20%-40%</v>
      </c>
      <c r="M1341" s="7" t="str">
        <f>IF(Table1[[#This Row],[discounted_price]]&lt;200, "&lt;200", IF(Table1[[#This Row],[discounted_price]]&lt;=500, "200-500", "&gt;500"))</f>
        <v>&gt;500</v>
      </c>
      <c r="N1341" s="5">
        <v>4.0999999999999996</v>
      </c>
      <c r="O1341" s="8">
        <v>5059</v>
      </c>
      <c r="P1341" s="9" t="str">
        <f>IF(Table1[[#This Row],[rating_count]]&gt;1000, "More than 1000", "Fewer than 1000")</f>
        <v>More than 1000</v>
      </c>
      <c r="Q1341" s="8">
        <f>IFERROR( VALUE(Table1[[#This Row],[rating]]) * VALUE((Table1[[#This Row],[rating_count]]/1000)), 0)</f>
        <v>20.741899999999998</v>
      </c>
      <c r="R1341" s="6">
        <f>IFERROR( VALUE(Table1[[#This Row],[actual_price]]) * VALUE(Table1[[#This Row],[rating_count]]), 0)</f>
        <v>5160180</v>
      </c>
      <c r="S1341" s="5" t="s">
        <v>11758</v>
      </c>
      <c r="T1341" s="5" t="s">
        <v>11759</v>
      </c>
      <c r="U1341" s="5" t="s">
        <v>11760</v>
      </c>
      <c r="V1341" s="5" t="s">
        <v>11761</v>
      </c>
      <c r="W1341" s="5" t="s">
        <v>11762</v>
      </c>
      <c r="X1341" s="5" t="s">
        <v>11763</v>
      </c>
      <c r="Y1341" s="5" t="s">
        <v>11764</v>
      </c>
      <c r="Z1341" s="5" t="s">
        <v>11765</v>
      </c>
    </row>
    <row r="1342" spans="1:26" ht="15.75">
      <c r="A1342" s="5" t="s">
        <v>11766</v>
      </c>
      <c r="B1342" s="5" t="s">
        <v>11767</v>
      </c>
      <c r="C1342" s="5" t="str">
        <f>LEFT(Table1[[#This Row],[product_name]], 27)</f>
        <v>SaiEllin Room Heater For Ho</v>
      </c>
      <c r="D1342" s="5" t="s">
        <v>8563</v>
      </c>
      <c r="E1342" s="5" t="str">
        <f>TRIM(LEFT(Table1[[#This Row],[category]], FIND("|", Table1[[#This Row],[category]]) - 1))</f>
        <v>Home&amp;Kitchen</v>
      </c>
      <c r="F1342" s="5" t="str">
        <f>TRIM(MID(Table1[[#This Row],[category]], FIND("|", Table1[[#This Row],[category]]) + 1, FIND("|", Table1[[#This Row],[category]], FIND("|", Table1[[#This Row],[category]]) + 1) - FIND("|", Table1[[#This Row],[category]]) - 1))</f>
        <v>Heating,Cooling&amp;AirQuality</v>
      </c>
      <c r="G1342" s="5" t="str">
        <f>TRIM(MID(Table1[[#This Row],[category]], FIND("|", Table1[[#This Row],[category]], FIND("|", Table1[[#This Row],[category]]) + 1) + 1, FIND("|", Table1[[#This Row],[category]], FIND("|", Table1[[#This Row],[category]], FIND("|", Table1[[#This Row],[category]]) + 1) + 1) - FIND("|", Table1[[#This Row],[category]], FIND("|", Table1[[#This Row],[category]]) + 1) - 1))</f>
        <v>RoomHeaters</v>
      </c>
      <c r="H1342" s="5">
        <v>979</v>
      </c>
      <c r="I1342" s="6">
        <v>1999</v>
      </c>
      <c r="J1342" s="7">
        <v>0.51</v>
      </c>
      <c r="K1342" s="7" t="str">
        <f>IF(Table1[[#This Row],[discount_percentage]]&gt;=50%, "YES", "NO")</f>
        <v>YES</v>
      </c>
      <c r="L1342" s="7" t="str">
        <f>IF(Table1[[#This Row],[discount_percentage]]&lt;20%, "&lt;20%", IF(Table1[[#This Row],[discount_percentage]]&lt;=40%, "20%-40%", IF(Table1[[#This Row],[discount_percentage]]&lt;=60%, "41%-60%", IF(Table1[[#This Row],[discount_percentage]]&lt;=80%, "61%-80%", "&gt;80%"))))</f>
        <v>41%-60%</v>
      </c>
      <c r="M1342" s="7" t="str">
        <f>IF(Table1[[#This Row],[discounted_price]]&lt;200, "&lt;200", IF(Table1[[#This Row],[discounted_price]]&lt;=500, "200-500", "&gt;500"))</f>
        <v>&gt;500</v>
      </c>
      <c r="N1342" s="5">
        <v>3.9</v>
      </c>
      <c r="O1342" s="8">
        <v>157</v>
      </c>
      <c r="P1342" s="9" t="str">
        <f>IF(Table1[[#This Row],[rating_count]]&gt;1000, "More than 1000", "Fewer than 1000")</f>
        <v>Fewer than 1000</v>
      </c>
      <c r="Q1342" s="8">
        <f>IFERROR( VALUE(Table1[[#This Row],[rating]]) * VALUE((Table1[[#This Row],[rating_count]]/1000)), 0)</f>
        <v>0.61229999999999996</v>
      </c>
      <c r="R1342" s="6">
        <f>IFERROR( VALUE(Table1[[#This Row],[actual_price]]) * VALUE(Table1[[#This Row],[rating_count]]), 0)</f>
        <v>313843</v>
      </c>
      <c r="S1342" s="5" t="s">
        <v>11768</v>
      </c>
      <c r="T1342" s="5" t="s">
        <v>11769</v>
      </c>
      <c r="U1342" s="5" t="s">
        <v>11770</v>
      </c>
      <c r="V1342" s="5" t="s">
        <v>11771</v>
      </c>
      <c r="W1342" s="5" t="s">
        <v>11772</v>
      </c>
      <c r="X1342" s="5" t="s">
        <v>11773</v>
      </c>
      <c r="Y1342" s="5" t="s">
        <v>11774</v>
      </c>
      <c r="Z1342" s="5" t="s">
        <v>11775</v>
      </c>
    </row>
    <row r="1343" spans="1:26" ht="15.75">
      <c r="A1343" s="5" t="s">
        <v>11776</v>
      </c>
      <c r="B1343" s="5" t="s">
        <v>11777</v>
      </c>
      <c r="C1343" s="5" t="str">
        <f>LEFT(Table1[[#This Row],[product_name]], 27)</f>
        <v xml:space="preserve">Bajaj Majesty Duetto Gas 6 </v>
      </c>
      <c r="D1343" s="5" t="s">
        <v>8721</v>
      </c>
      <c r="E1343" s="5" t="str">
        <f>TRIM(LEFT(Table1[[#This Row],[category]], FIND("|", Table1[[#This Row],[category]]) - 1))</f>
        <v>Home&amp;Kitchen</v>
      </c>
      <c r="F1343" s="5" t="str">
        <f>TRIM(MID(Table1[[#This Row],[category]], FIND("|", Table1[[#This Row],[category]]) + 1, FIND("|", Table1[[#This Row],[category]], FIND("|", Table1[[#This Row],[category]]) + 1) - FIND("|", Table1[[#This Row],[category]]) - 1))</f>
        <v>Heating,Cooling&amp;AirQuality</v>
      </c>
      <c r="G134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43" s="6">
        <v>5365</v>
      </c>
      <c r="I1343" s="6">
        <v>7445</v>
      </c>
      <c r="J1343" s="7">
        <v>0.28000000000000003</v>
      </c>
      <c r="K1343" s="7" t="str">
        <f>IF(Table1[[#This Row],[discount_percentage]]&gt;=50%, "YES", "NO")</f>
        <v>NO</v>
      </c>
      <c r="L1343" s="7" t="str">
        <f>IF(Table1[[#This Row],[discount_percentage]]&lt;20%, "&lt;20%", IF(Table1[[#This Row],[discount_percentage]]&lt;=40%, "20%-40%", IF(Table1[[#This Row],[discount_percentage]]&lt;=60%, "41%-60%", IF(Table1[[#This Row],[discount_percentage]]&lt;=80%, "61%-80%", "&gt;80%"))))</f>
        <v>20%-40%</v>
      </c>
      <c r="M1343" s="7" t="str">
        <f>IF(Table1[[#This Row],[discounted_price]]&lt;200, "&lt;200", IF(Table1[[#This Row],[discounted_price]]&lt;=500, "200-500", "&gt;500"))</f>
        <v>&gt;500</v>
      </c>
      <c r="N1343" s="5">
        <v>3.9</v>
      </c>
      <c r="O1343" s="8">
        <v>3584</v>
      </c>
      <c r="P1343" s="9" t="str">
        <f>IF(Table1[[#This Row],[rating_count]]&gt;1000, "More than 1000", "Fewer than 1000")</f>
        <v>More than 1000</v>
      </c>
      <c r="Q1343" s="8">
        <f>IFERROR( VALUE(Table1[[#This Row],[rating]]) * VALUE((Table1[[#This Row],[rating_count]]/1000)), 0)</f>
        <v>13.977600000000001</v>
      </c>
      <c r="R1343" s="6">
        <f>IFERROR( VALUE(Table1[[#This Row],[actual_price]]) * VALUE(Table1[[#This Row],[rating_count]]), 0)</f>
        <v>26682880</v>
      </c>
      <c r="S1343" s="5" t="s">
        <v>11778</v>
      </c>
      <c r="T1343" s="5" t="s">
        <v>11779</v>
      </c>
      <c r="U1343" s="5" t="s">
        <v>11780</v>
      </c>
      <c r="V1343" s="5" t="s">
        <v>11781</v>
      </c>
      <c r="W1343" s="5" t="s">
        <v>11782</v>
      </c>
      <c r="X1343" s="5" t="s">
        <v>11783</v>
      </c>
      <c r="Y1343" s="5" t="s">
        <v>11784</v>
      </c>
      <c r="Z1343" s="5" t="s">
        <v>11785</v>
      </c>
    </row>
    <row r="1344" spans="1:26" ht="15.75">
      <c r="A1344" s="5" t="s">
        <v>11786</v>
      </c>
      <c r="B1344" s="5" t="s">
        <v>11787</v>
      </c>
      <c r="C1344" s="5" t="str">
        <f>LEFT(Table1[[#This Row],[product_name]], 27)</f>
        <v>Black + Decker BD BXIR2201I</v>
      </c>
      <c r="D1344" s="5" t="s">
        <v>8897</v>
      </c>
      <c r="E1344" s="5" t="str">
        <f>TRIM(LEFT(Table1[[#This Row],[category]], FIND("|", Table1[[#This Row],[category]]) - 1))</f>
        <v>Home&amp;Kitchen</v>
      </c>
      <c r="F1344" s="5" t="str">
        <f>TRIM(MID(Table1[[#This Row],[category]], FIND("|", Table1[[#This Row],[category]]) + 1, FIND("|", Table1[[#This Row],[category]], FIND("|", Table1[[#This Row],[category]]) + 1) - FIND("|", Table1[[#This Row],[category]]) - 1))</f>
        <v>Kitchen&amp;HomeAppliances</v>
      </c>
      <c r="G1344"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44" s="6">
        <v>3199</v>
      </c>
      <c r="I1344" s="6">
        <v>3500</v>
      </c>
      <c r="J1344" s="7">
        <v>0.09</v>
      </c>
      <c r="K1344" s="7" t="str">
        <f>IF(Table1[[#This Row],[discount_percentage]]&gt;=50%, "YES", "NO")</f>
        <v>NO</v>
      </c>
      <c r="L1344" s="7" t="str">
        <f>IF(Table1[[#This Row],[discount_percentage]]&lt;20%, "&lt;20%", IF(Table1[[#This Row],[discount_percentage]]&lt;=40%, "20%-40%", IF(Table1[[#This Row],[discount_percentage]]&lt;=60%, "41%-60%", IF(Table1[[#This Row],[discount_percentage]]&lt;=80%, "61%-80%", "&gt;80%"))))</f>
        <v>&lt;20%</v>
      </c>
      <c r="M1344" s="7" t="str">
        <f>IF(Table1[[#This Row],[discounted_price]]&lt;200, "&lt;200", IF(Table1[[#This Row],[discounted_price]]&lt;=500, "200-500", "&gt;500"))</f>
        <v>&gt;500</v>
      </c>
      <c r="N1344" s="5">
        <v>4.2</v>
      </c>
      <c r="O1344" s="8">
        <v>1899</v>
      </c>
      <c r="P1344" s="9" t="str">
        <f>IF(Table1[[#This Row],[rating_count]]&gt;1000, "More than 1000", "Fewer than 1000")</f>
        <v>More than 1000</v>
      </c>
      <c r="Q1344" s="8">
        <f>IFERROR( VALUE(Table1[[#This Row],[rating]]) * VALUE((Table1[[#This Row],[rating_count]]/1000)), 0)</f>
        <v>7.9758000000000004</v>
      </c>
      <c r="R1344" s="6">
        <f>IFERROR( VALUE(Table1[[#This Row],[actual_price]]) * VALUE(Table1[[#This Row],[rating_count]]), 0)</f>
        <v>6646500</v>
      </c>
      <c r="S1344" s="5" t="s">
        <v>11788</v>
      </c>
      <c r="T1344" s="5" t="s">
        <v>11789</v>
      </c>
      <c r="U1344" s="5" t="s">
        <v>11790</v>
      </c>
      <c r="V1344" s="5" t="s">
        <v>11791</v>
      </c>
      <c r="W1344" s="5" t="s">
        <v>11792</v>
      </c>
      <c r="X1344" s="5" t="s">
        <v>11793</v>
      </c>
      <c r="Y1344" s="5" t="s">
        <v>11794</v>
      </c>
      <c r="Z1344" s="5" t="s">
        <v>11795</v>
      </c>
    </row>
    <row r="1345" spans="1:26" ht="15.75">
      <c r="A1345" s="5" t="s">
        <v>11796</v>
      </c>
      <c r="B1345" s="5" t="s">
        <v>11797</v>
      </c>
      <c r="C1345" s="5" t="str">
        <f>LEFT(Table1[[#This Row],[product_name]], 27)</f>
        <v>Inalsa Hand Blender| Hand M</v>
      </c>
      <c r="D1345" s="5" t="s">
        <v>10358</v>
      </c>
      <c r="E1345" s="5" t="str">
        <f>TRIM(LEFT(Table1[[#This Row],[category]], FIND("|", Table1[[#This Row],[category]]) - 1))</f>
        <v>Home&amp;Kitchen</v>
      </c>
      <c r="F1345" s="5" t="str">
        <f>TRIM(MID(Table1[[#This Row],[category]], FIND("|", Table1[[#This Row],[category]]) + 1, FIND("|", Table1[[#This Row],[category]], FIND("|", Table1[[#This Row],[category]]) + 1) - FIND("|", Table1[[#This Row],[category]]) - 1))</f>
        <v>Kitchen&amp;HomeAppliances</v>
      </c>
      <c r="G134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45" s="5">
        <v>979</v>
      </c>
      <c r="I1345" s="6">
        <v>1395</v>
      </c>
      <c r="J1345" s="7">
        <v>0.3</v>
      </c>
      <c r="K1345" s="7" t="str">
        <f>IF(Table1[[#This Row],[discount_percentage]]&gt;=50%, "YES", "NO")</f>
        <v>NO</v>
      </c>
      <c r="L1345" s="7" t="str">
        <f>IF(Table1[[#This Row],[discount_percentage]]&lt;20%, "&lt;20%", IF(Table1[[#This Row],[discount_percentage]]&lt;=40%, "20%-40%", IF(Table1[[#This Row],[discount_percentage]]&lt;=60%, "41%-60%", IF(Table1[[#This Row],[discount_percentage]]&lt;=80%, "61%-80%", "&gt;80%"))))</f>
        <v>20%-40%</v>
      </c>
      <c r="M1345" s="7" t="str">
        <f>IF(Table1[[#This Row],[discounted_price]]&lt;200, "&lt;200", IF(Table1[[#This Row],[discounted_price]]&lt;=500, "200-500", "&gt;500"))</f>
        <v>&gt;500</v>
      </c>
      <c r="N1345" s="5">
        <v>4.2</v>
      </c>
      <c r="O1345" s="8">
        <v>15252</v>
      </c>
      <c r="P1345" s="9" t="str">
        <f>IF(Table1[[#This Row],[rating_count]]&gt;1000, "More than 1000", "Fewer than 1000")</f>
        <v>More than 1000</v>
      </c>
      <c r="Q1345" s="8">
        <f>IFERROR( VALUE(Table1[[#This Row],[rating]]) * VALUE((Table1[[#This Row],[rating_count]]/1000)), 0)</f>
        <v>64.058400000000006</v>
      </c>
      <c r="R1345" s="6">
        <f>IFERROR( VALUE(Table1[[#This Row],[actual_price]]) * VALUE(Table1[[#This Row],[rating_count]]), 0)</f>
        <v>21276540</v>
      </c>
      <c r="S1345" s="5" t="s">
        <v>11798</v>
      </c>
      <c r="T1345" s="5" t="s">
        <v>11799</v>
      </c>
      <c r="U1345" s="5" t="s">
        <v>11800</v>
      </c>
      <c r="V1345" s="5" t="s">
        <v>11801</v>
      </c>
      <c r="W1345" s="5" t="s">
        <v>11802</v>
      </c>
      <c r="X1345" s="5" t="s">
        <v>11803</v>
      </c>
      <c r="Y1345" s="5" t="s">
        <v>11804</v>
      </c>
      <c r="Z1345" s="5" t="s">
        <v>11805</v>
      </c>
    </row>
    <row r="1346" spans="1:26" ht="15.75">
      <c r="A1346" s="5" t="s">
        <v>11806</v>
      </c>
      <c r="B1346" s="5" t="s">
        <v>11807</v>
      </c>
      <c r="C1346" s="5" t="str">
        <f>LEFT(Table1[[#This Row],[product_name]], 27)</f>
        <v xml:space="preserve">Longway Blaze 2 Rod Quartz </v>
      </c>
      <c r="D1346" s="5" t="s">
        <v>8552</v>
      </c>
      <c r="E1346" s="5" t="str">
        <f>TRIM(LEFT(Table1[[#This Row],[category]], FIND("|", Table1[[#This Row],[category]]) - 1))</f>
        <v>Home&amp;Kitchen</v>
      </c>
      <c r="F1346" s="5" t="str">
        <f>TRIM(MID(Table1[[#This Row],[category]], FIND("|", Table1[[#This Row],[category]]) + 1, FIND("|", Table1[[#This Row],[category]], FIND("|", Table1[[#This Row],[category]]) + 1) - FIND("|", Table1[[#This Row],[category]]) - 1))</f>
        <v>Heating,Cooling&amp;AirQuality</v>
      </c>
      <c r="G1346" s="5" t="str">
        <f>TRIM(MID(Table1[[#This Row],[category]], FIND("|", Table1[[#This Row],[category]], FIND("|", Table1[[#This Row],[category]]) + 1) + 1, FIND("|", Table1[[#This Row],[category]], FIND("|", Table1[[#This Row],[category]], FIND("|", Table1[[#This Row],[category]]) + 1) + 1) - FIND("|", Table1[[#This Row],[category]], FIND("|", Table1[[#This Row],[category]]) + 1) - 1))</f>
        <v>RoomHeaters</v>
      </c>
      <c r="H1346" s="5">
        <v>929</v>
      </c>
      <c r="I1346" s="6">
        <v>2199</v>
      </c>
      <c r="J1346" s="7">
        <v>0.57999999999999996</v>
      </c>
      <c r="K1346" s="7" t="str">
        <f>IF(Table1[[#This Row],[discount_percentage]]&gt;=50%, "YES", "NO")</f>
        <v>YES</v>
      </c>
      <c r="L1346" s="7" t="str">
        <f>IF(Table1[[#This Row],[discount_percentage]]&lt;20%, "&lt;20%", IF(Table1[[#This Row],[discount_percentage]]&lt;=40%, "20%-40%", IF(Table1[[#This Row],[discount_percentage]]&lt;=60%, "41%-60%", IF(Table1[[#This Row],[discount_percentage]]&lt;=80%, "61%-80%", "&gt;80%"))))</f>
        <v>41%-60%</v>
      </c>
      <c r="M1346" s="7" t="str">
        <f>IF(Table1[[#This Row],[discounted_price]]&lt;200, "&lt;200", IF(Table1[[#This Row],[discounted_price]]&lt;=500, "200-500", "&gt;500"))</f>
        <v>&gt;500</v>
      </c>
      <c r="N1346" s="5">
        <v>3.7</v>
      </c>
      <c r="O1346" s="8">
        <v>4</v>
      </c>
      <c r="P1346" s="9" t="str">
        <f>IF(Table1[[#This Row],[rating_count]]&gt;1000, "More than 1000", "Fewer than 1000")</f>
        <v>Fewer than 1000</v>
      </c>
      <c r="Q1346" s="8">
        <f>IFERROR( VALUE(Table1[[#This Row],[rating]]) * VALUE((Table1[[#This Row],[rating_count]]/1000)), 0)</f>
        <v>1.4800000000000001E-2</v>
      </c>
      <c r="R1346" s="6">
        <f>IFERROR( VALUE(Table1[[#This Row],[actual_price]]) * VALUE(Table1[[#This Row],[rating_count]]), 0)</f>
        <v>8796</v>
      </c>
      <c r="S1346" s="5" t="s">
        <v>11808</v>
      </c>
      <c r="T1346" s="5" t="s">
        <v>11809</v>
      </c>
      <c r="U1346" s="5" t="s">
        <v>11810</v>
      </c>
      <c r="V1346" s="5" t="s">
        <v>11811</v>
      </c>
      <c r="W1346" s="5" t="s">
        <v>11812</v>
      </c>
      <c r="X1346" s="5" t="s">
        <v>11813</v>
      </c>
      <c r="Y1346" s="5" t="s">
        <v>11814</v>
      </c>
      <c r="Z1346" s="5" t="s">
        <v>11815</v>
      </c>
    </row>
    <row r="1347" spans="1:26" ht="15.75">
      <c r="A1347" s="5" t="s">
        <v>11816</v>
      </c>
      <c r="B1347" s="5" t="s">
        <v>11817</v>
      </c>
      <c r="C1347" s="5" t="str">
        <f>LEFT(Table1[[#This Row],[product_name]], 27)</f>
        <v>Prestige PWG 07 Wet Grinder</v>
      </c>
      <c r="D1347" s="5" t="s">
        <v>10409</v>
      </c>
      <c r="E1347" s="5" t="str">
        <f>TRIM(LEFT(Table1[[#This Row],[category]], FIND("|", Table1[[#This Row],[category]]) - 1))</f>
        <v>Home&amp;Kitchen</v>
      </c>
      <c r="F1347" s="5" t="str">
        <f>TRIM(MID(Table1[[#This Row],[category]], FIND("|", Table1[[#This Row],[category]]) + 1, FIND("|", Table1[[#This Row],[category]], FIND("|", Table1[[#This Row],[category]]) + 1) - FIND("|", Table1[[#This Row],[category]]) - 1))</f>
        <v>Kitchen&amp;HomeAppliances</v>
      </c>
      <c r="G134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47" s="6">
        <v>3710</v>
      </c>
      <c r="I1347" s="6">
        <v>4330</v>
      </c>
      <c r="J1347" s="7">
        <v>0.14000000000000001</v>
      </c>
      <c r="K1347" s="7" t="str">
        <f>IF(Table1[[#This Row],[discount_percentage]]&gt;=50%, "YES", "NO")</f>
        <v>NO</v>
      </c>
      <c r="L1347" s="7" t="str">
        <f>IF(Table1[[#This Row],[discount_percentage]]&lt;20%, "&lt;20%", IF(Table1[[#This Row],[discount_percentage]]&lt;=40%, "20%-40%", IF(Table1[[#This Row],[discount_percentage]]&lt;=60%, "41%-60%", IF(Table1[[#This Row],[discount_percentage]]&lt;=80%, "61%-80%", "&gt;80%"))))</f>
        <v>&lt;20%</v>
      </c>
      <c r="M1347" s="7" t="str">
        <f>IF(Table1[[#This Row],[discounted_price]]&lt;200, "&lt;200", IF(Table1[[#This Row],[discounted_price]]&lt;=500, "200-500", "&gt;500"))</f>
        <v>&gt;500</v>
      </c>
      <c r="N1347" s="5">
        <v>3.7</v>
      </c>
      <c r="O1347" s="8">
        <v>1662</v>
      </c>
      <c r="P1347" s="9" t="str">
        <f>IF(Table1[[#This Row],[rating_count]]&gt;1000, "More than 1000", "Fewer than 1000")</f>
        <v>More than 1000</v>
      </c>
      <c r="Q1347" s="8">
        <f>IFERROR( VALUE(Table1[[#This Row],[rating]]) * VALUE((Table1[[#This Row],[rating_count]]/1000)), 0)</f>
        <v>6.1494</v>
      </c>
      <c r="R1347" s="6">
        <f>IFERROR( VALUE(Table1[[#This Row],[actual_price]]) * VALUE(Table1[[#This Row],[rating_count]]), 0)</f>
        <v>7196460</v>
      </c>
      <c r="S1347" s="5" t="s">
        <v>11818</v>
      </c>
      <c r="T1347" s="5" t="s">
        <v>11819</v>
      </c>
      <c r="U1347" s="5" t="s">
        <v>11820</v>
      </c>
      <c r="V1347" s="5" t="s">
        <v>11821</v>
      </c>
      <c r="W1347" s="5" t="s">
        <v>11822</v>
      </c>
      <c r="X1347" s="5" t="s">
        <v>11823</v>
      </c>
      <c r="Y1347" s="5" t="s">
        <v>11824</v>
      </c>
      <c r="Z1347" s="5" t="s">
        <v>11825</v>
      </c>
    </row>
    <row r="1348" spans="1:26" ht="15.75">
      <c r="A1348" s="5" t="s">
        <v>11826</v>
      </c>
      <c r="B1348" s="5" t="s">
        <v>11827</v>
      </c>
      <c r="C1348" s="5" t="str">
        <f>LEFT(Table1[[#This Row],[product_name]], 27)</f>
        <v>Pigeon Zest Mixer Grinder 3</v>
      </c>
      <c r="D1348" s="5" t="s">
        <v>8710</v>
      </c>
      <c r="E1348" s="5" t="str">
        <f>TRIM(LEFT(Table1[[#This Row],[category]], FIND("|", Table1[[#This Row],[category]]) - 1))</f>
        <v>Home&amp;Kitchen</v>
      </c>
      <c r="F1348" s="5" t="str">
        <f>TRIM(MID(Table1[[#This Row],[category]], FIND("|", Table1[[#This Row],[category]]) + 1, FIND("|", Table1[[#This Row],[category]], FIND("|", Table1[[#This Row],[category]]) + 1) - FIND("|", Table1[[#This Row],[category]]) - 1))</f>
        <v>Kitchen&amp;HomeAppliances</v>
      </c>
      <c r="G134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48" s="6">
        <v>2033</v>
      </c>
      <c r="I1348" s="6">
        <v>4295</v>
      </c>
      <c r="J1348" s="7">
        <v>0.53</v>
      </c>
      <c r="K1348" s="7" t="str">
        <f>IF(Table1[[#This Row],[discount_percentage]]&gt;=50%, "YES", "NO")</f>
        <v>YES</v>
      </c>
      <c r="L1348" s="7" t="str">
        <f>IF(Table1[[#This Row],[discount_percentage]]&lt;20%, "&lt;20%", IF(Table1[[#This Row],[discount_percentage]]&lt;=40%, "20%-40%", IF(Table1[[#This Row],[discount_percentage]]&lt;=60%, "41%-60%", IF(Table1[[#This Row],[discount_percentage]]&lt;=80%, "61%-80%", "&gt;80%"))))</f>
        <v>41%-60%</v>
      </c>
      <c r="M1348" s="7" t="str">
        <f>IF(Table1[[#This Row],[discounted_price]]&lt;200, "&lt;200", IF(Table1[[#This Row],[discounted_price]]&lt;=500, "200-500", "&gt;500"))</f>
        <v>&gt;500</v>
      </c>
      <c r="N1348" s="5">
        <v>3.4</v>
      </c>
      <c r="O1348" s="8">
        <v>422</v>
      </c>
      <c r="P1348" s="9" t="str">
        <f>IF(Table1[[#This Row],[rating_count]]&gt;1000, "More than 1000", "Fewer than 1000")</f>
        <v>Fewer than 1000</v>
      </c>
      <c r="Q1348" s="8">
        <f>IFERROR( VALUE(Table1[[#This Row],[rating]]) * VALUE((Table1[[#This Row],[rating_count]]/1000)), 0)</f>
        <v>1.4347999999999999</v>
      </c>
      <c r="R1348" s="6">
        <f>IFERROR( VALUE(Table1[[#This Row],[actual_price]]) * VALUE(Table1[[#This Row],[rating_count]]), 0)</f>
        <v>1812490</v>
      </c>
      <c r="S1348" s="5" t="s">
        <v>11828</v>
      </c>
      <c r="T1348" s="5" t="s">
        <v>11829</v>
      </c>
      <c r="U1348" s="5" t="s">
        <v>11830</v>
      </c>
      <c r="V1348" s="5" t="s">
        <v>11831</v>
      </c>
      <c r="W1348" s="5" t="s">
        <v>11832</v>
      </c>
      <c r="X1348" s="5" t="s">
        <v>11833</v>
      </c>
      <c r="Y1348" s="5" t="s">
        <v>11834</v>
      </c>
      <c r="Z1348" s="5" t="s">
        <v>11835</v>
      </c>
    </row>
    <row r="1349" spans="1:26" ht="15.75">
      <c r="A1349" s="5" t="s">
        <v>11836</v>
      </c>
      <c r="B1349" s="5" t="s">
        <v>11837</v>
      </c>
      <c r="C1349" s="5" t="str">
        <f>LEFT(Table1[[#This Row],[product_name]], 27)</f>
        <v xml:space="preserve">Borosil Volcano 13 Fin Oil </v>
      </c>
      <c r="D1349" s="5" t="s">
        <v>8552</v>
      </c>
      <c r="E1349" s="5" t="str">
        <f>TRIM(LEFT(Table1[[#This Row],[category]], FIND("|", Table1[[#This Row],[category]]) - 1))</f>
        <v>Home&amp;Kitchen</v>
      </c>
      <c r="F1349" s="5" t="str">
        <f>TRIM(MID(Table1[[#This Row],[category]], FIND("|", Table1[[#This Row],[category]]) + 1, FIND("|", Table1[[#This Row],[category]], FIND("|", Table1[[#This Row],[category]]) + 1) - FIND("|", Table1[[#This Row],[category]]) - 1))</f>
        <v>Heating,Cooling&amp;AirQuality</v>
      </c>
      <c r="G1349" s="5" t="str">
        <f>TRIM(MID(Table1[[#This Row],[category]], FIND("|", Table1[[#This Row],[category]], FIND("|", Table1[[#This Row],[category]]) + 1) + 1, FIND("|", Table1[[#This Row],[category]], FIND("|", Table1[[#This Row],[category]], FIND("|", Table1[[#This Row],[category]]) + 1) + 1) - FIND("|", Table1[[#This Row],[category]], FIND("|", Table1[[#This Row],[category]]) + 1) - 1))</f>
        <v>RoomHeaters</v>
      </c>
      <c r="H1349" s="6">
        <v>9495</v>
      </c>
      <c r="I1349" s="6">
        <v>18990</v>
      </c>
      <c r="J1349" s="7">
        <v>0.5</v>
      </c>
      <c r="K1349" s="7" t="str">
        <f>IF(Table1[[#This Row],[discount_percentage]]&gt;=50%, "YES", "NO")</f>
        <v>YES</v>
      </c>
      <c r="L1349" s="7" t="str">
        <f>IF(Table1[[#This Row],[discount_percentage]]&lt;20%, "&lt;20%", IF(Table1[[#This Row],[discount_percentage]]&lt;=40%, "20%-40%", IF(Table1[[#This Row],[discount_percentage]]&lt;=60%, "41%-60%", IF(Table1[[#This Row],[discount_percentage]]&lt;=80%, "61%-80%", "&gt;80%"))))</f>
        <v>41%-60%</v>
      </c>
      <c r="M1349" s="7" t="str">
        <f>IF(Table1[[#This Row],[discounted_price]]&lt;200, "&lt;200", IF(Table1[[#This Row],[discounted_price]]&lt;=500, "200-500", "&gt;500"))</f>
        <v>&gt;500</v>
      </c>
      <c r="N1349" s="5">
        <v>4.2</v>
      </c>
      <c r="O1349" s="8">
        <v>79</v>
      </c>
      <c r="P1349" s="9" t="str">
        <f>IF(Table1[[#This Row],[rating_count]]&gt;1000, "More than 1000", "Fewer than 1000")</f>
        <v>Fewer than 1000</v>
      </c>
      <c r="Q1349" s="8">
        <f>IFERROR( VALUE(Table1[[#This Row],[rating]]) * VALUE((Table1[[#This Row],[rating_count]]/1000)), 0)</f>
        <v>0.33180000000000004</v>
      </c>
      <c r="R1349" s="6">
        <f>IFERROR( VALUE(Table1[[#This Row],[actual_price]]) * VALUE(Table1[[#This Row],[rating_count]]), 0)</f>
        <v>1500210</v>
      </c>
      <c r="S1349" s="5" t="s">
        <v>11838</v>
      </c>
      <c r="T1349" s="5" t="s">
        <v>11839</v>
      </c>
      <c r="U1349" s="5" t="s">
        <v>11840</v>
      </c>
      <c r="V1349" s="5" t="s">
        <v>11841</v>
      </c>
      <c r="W1349" s="5" t="s">
        <v>11842</v>
      </c>
      <c r="X1349" s="5" t="s">
        <v>11843</v>
      </c>
      <c r="Y1349" s="5" t="s">
        <v>11844</v>
      </c>
      <c r="Z1349" s="5" t="s">
        <v>11845</v>
      </c>
    </row>
    <row r="1350" spans="1:26" ht="15.75">
      <c r="A1350" s="5" t="s">
        <v>11846</v>
      </c>
      <c r="B1350" s="5" t="s">
        <v>11847</v>
      </c>
      <c r="C1350" s="5" t="str">
        <f>LEFT(Table1[[#This Row],[product_name]], 27)</f>
        <v>Crompton Solarium Qube 15-L</v>
      </c>
      <c r="D1350" s="5" t="s">
        <v>8773</v>
      </c>
      <c r="E1350" s="5" t="str">
        <f>TRIM(LEFT(Table1[[#This Row],[category]], FIND("|", Table1[[#This Row],[category]]) - 1))</f>
        <v>Home&amp;Kitchen</v>
      </c>
      <c r="F1350" s="5" t="str">
        <f>TRIM(MID(Table1[[#This Row],[category]], FIND("|", Table1[[#This Row],[category]]) + 1, FIND("|", Table1[[#This Row],[category]], FIND("|", Table1[[#This Row],[category]]) + 1) - FIND("|", Table1[[#This Row],[category]]) - 1))</f>
        <v>Heating,Cooling&amp;AirQuality</v>
      </c>
      <c r="G135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50" s="6">
        <v>7799</v>
      </c>
      <c r="I1350" s="6">
        <v>12500</v>
      </c>
      <c r="J1350" s="7">
        <v>0.38</v>
      </c>
      <c r="K1350" s="7" t="str">
        <f>IF(Table1[[#This Row],[discount_percentage]]&gt;=50%, "YES", "NO")</f>
        <v>NO</v>
      </c>
      <c r="L1350" s="7" t="str">
        <f>IF(Table1[[#This Row],[discount_percentage]]&lt;20%, "&lt;20%", IF(Table1[[#This Row],[discount_percentage]]&lt;=40%, "20%-40%", IF(Table1[[#This Row],[discount_percentage]]&lt;=60%, "41%-60%", IF(Table1[[#This Row],[discount_percentage]]&lt;=80%, "61%-80%", "&gt;80%"))))</f>
        <v>20%-40%</v>
      </c>
      <c r="M1350" s="7" t="str">
        <f>IF(Table1[[#This Row],[discounted_price]]&lt;200, "&lt;200", IF(Table1[[#This Row],[discounted_price]]&lt;=500, "200-500", "&gt;500"))</f>
        <v>&gt;500</v>
      </c>
      <c r="N1350" s="5">
        <v>4</v>
      </c>
      <c r="O1350" s="8">
        <v>5160</v>
      </c>
      <c r="P1350" s="9" t="str">
        <f>IF(Table1[[#This Row],[rating_count]]&gt;1000, "More than 1000", "Fewer than 1000")</f>
        <v>More than 1000</v>
      </c>
      <c r="Q1350" s="8">
        <f>IFERROR( VALUE(Table1[[#This Row],[rating]]) * VALUE((Table1[[#This Row],[rating_count]]/1000)), 0)</f>
        <v>20.64</v>
      </c>
      <c r="R1350" s="6">
        <f>IFERROR( VALUE(Table1[[#This Row],[actual_price]]) * VALUE(Table1[[#This Row],[rating_count]]), 0)</f>
        <v>64500000</v>
      </c>
      <c r="S1350" s="5" t="s">
        <v>11848</v>
      </c>
      <c r="T1350" s="5" t="s">
        <v>11849</v>
      </c>
      <c r="U1350" s="5" t="s">
        <v>11850</v>
      </c>
      <c r="V1350" s="5" t="s">
        <v>11851</v>
      </c>
      <c r="W1350" s="5" t="s">
        <v>11852</v>
      </c>
      <c r="X1350" s="5" t="s">
        <v>11853</v>
      </c>
      <c r="Y1350" s="5" t="s">
        <v>11854</v>
      </c>
      <c r="Z1350" s="5" t="s">
        <v>11855</v>
      </c>
    </row>
    <row r="1351" spans="1:26" ht="15.75">
      <c r="A1351" s="5" t="s">
        <v>11856</v>
      </c>
      <c r="B1351" s="5" t="s">
        <v>11857</v>
      </c>
      <c r="C1351" s="5" t="str">
        <f>LEFT(Table1[[#This Row],[product_name]], 27)</f>
        <v>Singer Aroma 1.8 Liter Elec</v>
      </c>
      <c r="D1351" s="5" t="s">
        <v>8541</v>
      </c>
      <c r="E1351" s="5" t="str">
        <f>TRIM(LEFT(Table1[[#This Row],[category]], FIND("|", Table1[[#This Row],[category]]) - 1))</f>
        <v>Home&amp;Kitchen</v>
      </c>
      <c r="F1351" s="5" t="str">
        <f>TRIM(MID(Table1[[#This Row],[category]], FIND("|", Table1[[#This Row],[category]]) + 1, FIND("|", Table1[[#This Row],[category]], FIND("|", Table1[[#This Row],[category]]) + 1) - FIND("|", Table1[[#This Row],[category]]) - 1))</f>
        <v>Kitchen&amp;HomeAppliances</v>
      </c>
      <c r="G135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51" s="5">
        <v>949</v>
      </c>
      <c r="I1351" s="6">
        <v>2385</v>
      </c>
      <c r="J1351" s="7">
        <v>0.6</v>
      </c>
      <c r="K1351" s="7" t="str">
        <f>IF(Table1[[#This Row],[discount_percentage]]&gt;=50%, "YES", "NO")</f>
        <v>YES</v>
      </c>
      <c r="L1351" s="7" t="str">
        <f>IF(Table1[[#This Row],[discount_percentage]]&lt;20%, "&lt;20%", IF(Table1[[#This Row],[discount_percentage]]&lt;=40%, "20%-40%", IF(Table1[[#This Row],[discount_percentage]]&lt;=60%, "41%-60%", IF(Table1[[#This Row],[discount_percentage]]&lt;=80%, "61%-80%", "&gt;80%"))))</f>
        <v>41%-60%</v>
      </c>
      <c r="M1351" s="7" t="str">
        <f>IF(Table1[[#This Row],[discounted_price]]&lt;200, "&lt;200", IF(Table1[[#This Row],[discounted_price]]&lt;=500, "200-500", "&gt;500"))</f>
        <v>&gt;500</v>
      </c>
      <c r="N1351" s="5">
        <v>4.0999999999999996</v>
      </c>
      <c r="O1351" s="8">
        <v>2311</v>
      </c>
      <c r="P1351" s="9" t="str">
        <f>IF(Table1[[#This Row],[rating_count]]&gt;1000, "More than 1000", "Fewer than 1000")</f>
        <v>More than 1000</v>
      </c>
      <c r="Q1351" s="8">
        <f>IFERROR( VALUE(Table1[[#This Row],[rating]]) * VALUE((Table1[[#This Row],[rating_count]]/1000)), 0)</f>
        <v>9.4750999999999994</v>
      </c>
      <c r="R1351" s="6">
        <f>IFERROR( VALUE(Table1[[#This Row],[actual_price]]) * VALUE(Table1[[#This Row],[rating_count]]), 0)</f>
        <v>5511735</v>
      </c>
      <c r="S1351" s="5" t="s">
        <v>11858</v>
      </c>
      <c r="T1351" s="5" t="s">
        <v>11859</v>
      </c>
      <c r="U1351" s="5" t="s">
        <v>11860</v>
      </c>
      <c r="V1351" s="5" t="s">
        <v>11861</v>
      </c>
      <c r="W1351" s="5" t="s">
        <v>11862</v>
      </c>
      <c r="X1351" s="5" t="s">
        <v>11863</v>
      </c>
      <c r="Y1351" s="5" t="s">
        <v>11864</v>
      </c>
      <c r="Z1351" s="5" t="s">
        <v>11865</v>
      </c>
    </row>
    <row r="1352" spans="1:26" ht="15.75">
      <c r="A1352" s="5" t="s">
        <v>11866</v>
      </c>
      <c r="B1352" s="5" t="s">
        <v>11867</v>
      </c>
      <c r="C1352" s="5" t="str">
        <f>LEFT(Table1[[#This Row],[product_name]], 27)</f>
        <v>Orient Electric Aura Neo In</v>
      </c>
      <c r="D1352" s="5" t="s">
        <v>8721</v>
      </c>
      <c r="E1352" s="5" t="str">
        <f>TRIM(LEFT(Table1[[#This Row],[category]], FIND("|", Table1[[#This Row],[category]]) - 1))</f>
        <v>Home&amp;Kitchen</v>
      </c>
      <c r="F1352" s="5" t="str">
        <f>TRIM(MID(Table1[[#This Row],[category]], FIND("|", Table1[[#This Row],[category]]) + 1, FIND("|", Table1[[#This Row],[category]], FIND("|", Table1[[#This Row],[category]]) + 1) - FIND("|", Table1[[#This Row],[category]]) - 1))</f>
        <v>Heating,Cooling&amp;AirQuality</v>
      </c>
      <c r="G1352"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52" s="6">
        <v>2790</v>
      </c>
      <c r="I1352" s="6">
        <v>4890</v>
      </c>
      <c r="J1352" s="7">
        <v>0.43</v>
      </c>
      <c r="K1352" s="7" t="str">
        <f>IF(Table1[[#This Row],[discount_percentage]]&gt;=50%, "YES", "NO")</f>
        <v>NO</v>
      </c>
      <c r="L1352" s="7" t="str">
        <f>IF(Table1[[#This Row],[discount_percentage]]&lt;20%, "&lt;20%", IF(Table1[[#This Row],[discount_percentage]]&lt;=40%, "20%-40%", IF(Table1[[#This Row],[discount_percentage]]&lt;=60%, "41%-60%", IF(Table1[[#This Row],[discount_percentage]]&lt;=80%, "61%-80%", "&gt;80%"))))</f>
        <v>41%-60%</v>
      </c>
      <c r="M1352" s="7" t="str">
        <f>IF(Table1[[#This Row],[discounted_price]]&lt;200, "&lt;200", IF(Table1[[#This Row],[discounted_price]]&lt;=500, "200-500", "&gt;500"))</f>
        <v>&gt;500</v>
      </c>
      <c r="N1352" s="5">
        <v>3.9</v>
      </c>
      <c r="O1352" s="8">
        <v>588</v>
      </c>
      <c r="P1352" s="9" t="str">
        <f>IF(Table1[[#This Row],[rating_count]]&gt;1000, "More than 1000", "Fewer than 1000")</f>
        <v>Fewer than 1000</v>
      </c>
      <c r="Q1352" s="8">
        <f>IFERROR( VALUE(Table1[[#This Row],[rating]]) * VALUE((Table1[[#This Row],[rating_count]]/1000)), 0)</f>
        <v>2.2931999999999997</v>
      </c>
      <c r="R1352" s="6">
        <f>IFERROR( VALUE(Table1[[#This Row],[actual_price]]) * VALUE(Table1[[#This Row],[rating_count]]), 0)</f>
        <v>2875320</v>
      </c>
      <c r="S1352" s="5" t="s">
        <v>11868</v>
      </c>
      <c r="T1352" s="5" t="s">
        <v>11869</v>
      </c>
      <c r="U1352" s="5" t="s">
        <v>11870</v>
      </c>
      <c r="V1352" s="5" t="s">
        <v>11871</v>
      </c>
      <c r="W1352" s="5" t="s">
        <v>11872</v>
      </c>
      <c r="X1352" s="5" t="s">
        <v>11873</v>
      </c>
      <c r="Y1352" s="5" t="s">
        <v>11874</v>
      </c>
      <c r="Z1352" s="5" t="s">
        <v>11875</v>
      </c>
    </row>
    <row r="1353" spans="1:26" ht="15.75">
      <c r="A1353" s="5" t="s">
        <v>11876</v>
      </c>
      <c r="B1353" s="5" t="s">
        <v>11877</v>
      </c>
      <c r="C1353" s="5" t="str">
        <f>LEFT(Table1[[#This Row],[product_name]], 27)</f>
        <v>Crompton Brio 1000-Watts Dr</v>
      </c>
      <c r="D1353" s="5" t="s">
        <v>8699</v>
      </c>
      <c r="E1353" s="5" t="str">
        <f>TRIM(LEFT(Table1[[#This Row],[category]], FIND("|", Table1[[#This Row],[category]]) - 1))</f>
        <v>Home&amp;Kitchen</v>
      </c>
      <c r="F1353" s="5" t="str">
        <f>TRIM(MID(Table1[[#This Row],[category]], FIND("|", Table1[[#This Row],[category]]) + 1, FIND("|", Table1[[#This Row],[category]], FIND("|", Table1[[#This Row],[category]]) + 1) - FIND("|", Table1[[#This Row],[category]]) - 1))</f>
        <v>Kitchen&amp;HomeAppliances</v>
      </c>
      <c r="G135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53" s="5">
        <v>645</v>
      </c>
      <c r="I1353" s="6">
        <v>1100</v>
      </c>
      <c r="J1353" s="7">
        <v>0.41</v>
      </c>
      <c r="K1353" s="7" t="str">
        <f>IF(Table1[[#This Row],[discount_percentage]]&gt;=50%, "YES", "NO")</f>
        <v>NO</v>
      </c>
      <c r="L1353" s="7" t="str">
        <f>IF(Table1[[#This Row],[discount_percentage]]&lt;20%, "&lt;20%", IF(Table1[[#This Row],[discount_percentage]]&lt;=40%, "20%-40%", IF(Table1[[#This Row],[discount_percentage]]&lt;=60%, "41%-60%", IF(Table1[[#This Row],[discount_percentage]]&lt;=80%, "61%-80%", "&gt;80%"))))</f>
        <v>41%-60%</v>
      </c>
      <c r="M1353" s="7" t="str">
        <f>IF(Table1[[#This Row],[discounted_price]]&lt;200, "&lt;200", IF(Table1[[#This Row],[discounted_price]]&lt;=500, "200-500", "&gt;500"))</f>
        <v>&gt;500</v>
      </c>
      <c r="N1353" s="5">
        <v>4</v>
      </c>
      <c r="O1353" s="8">
        <v>3271</v>
      </c>
      <c r="P1353" s="9" t="str">
        <f>IF(Table1[[#This Row],[rating_count]]&gt;1000, "More than 1000", "Fewer than 1000")</f>
        <v>More than 1000</v>
      </c>
      <c r="Q1353" s="8">
        <f>IFERROR( VALUE(Table1[[#This Row],[rating]]) * VALUE((Table1[[#This Row],[rating_count]]/1000)), 0)</f>
        <v>13.084</v>
      </c>
      <c r="R1353" s="6">
        <f>IFERROR( VALUE(Table1[[#This Row],[actual_price]]) * VALUE(Table1[[#This Row],[rating_count]]), 0)</f>
        <v>3598100</v>
      </c>
      <c r="S1353" s="5" t="s">
        <v>11878</v>
      </c>
      <c r="T1353" s="5" t="s">
        <v>11879</v>
      </c>
      <c r="U1353" s="5" t="s">
        <v>11880</v>
      </c>
      <c r="V1353" s="5" t="s">
        <v>11881</v>
      </c>
      <c r="W1353" s="5" t="s">
        <v>11882</v>
      </c>
      <c r="X1353" s="5" t="s">
        <v>11883</v>
      </c>
      <c r="Y1353" s="5" t="s">
        <v>11884</v>
      </c>
      <c r="Z1353" s="5" t="s">
        <v>11885</v>
      </c>
    </row>
    <row r="1354" spans="1:26" ht="15.75">
      <c r="A1354" s="5" t="s">
        <v>11886</v>
      </c>
      <c r="B1354" s="5" t="s">
        <v>11887</v>
      </c>
      <c r="C1354" s="5" t="str">
        <f>LEFT(Table1[[#This Row],[product_name]], 27)</f>
        <v>Butterfly Hero Mixer Grinde</v>
      </c>
      <c r="D1354" s="5" t="s">
        <v>8710</v>
      </c>
      <c r="E1354" s="5" t="str">
        <f>TRIM(LEFT(Table1[[#This Row],[category]], FIND("|", Table1[[#This Row],[category]]) - 1))</f>
        <v>Home&amp;Kitchen</v>
      </c>
      <c r="F1354" s="5" t="str">
        <f>TRIM(MID(Table1[[#This Row],[category]], FIND("|", Table1[[#This Row],[category]]) + 1, FIND("|", Table1[[#This Row],[category]], FIND("|", Table1[[#This Row],[category]]) + 1) - FIND("|", Table1[[#This Row],[category]]) - 1))</f>
        <v>Kitchen&amp;HomeAppliances</v>
      </c>
      <c r="G135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54" s="10">
        <v>2237.81</v>
      </c>
      <c r="I1354" s="6">
        <v>3899</v>
      </c>
      <c r="J1354" s="7">
        <v>0.43</v>
      </c>
      <c r="K1354" s="7" t="str">
        <f>IF(Table1[[#This Row],[discount_percentage]]&gt;=50%, "YES", "NO")</f>
        <v>NO</v>
      </c>
      <c r="L1354" s="7" t="str">
        <f>IF(Table1[[#This Row],[discount_percentage]]&lt;20%, "&lt;20%", IF(Table1[[#This Row],[discount_percentage]]&lt;=40%, "20%-40%", IF(Table1[[#This Row],[discount_percentage]]&lt;=60%, "41%-60%", IF(Table1[[#This Row],[discount_percentage]]&lt;=80%, "61%-80%", "&gt;80%"))))</f>
        <v>41%-60%</v>
      </c>
      <c r="M1354" s="7" t="str">
        <f>IF(Table1[[#This Row],[discounted_price]]&lt;200, "&lt;200", IF(Table1[[#This Row],[discounted_price]]&lt;=500, "200-500", "&gt;500"))</f>
        <v>&gt;500</v>
      </c>
      <c r="N1354" s="5">
        <v>3.9</v>
      </c>
      <c r="O1354" s="8">
        <v>11004</v>
      </c>
      <c r="P1354" s="9" t="str">
        <f>IF(Table1[[#This Row],[rating_count]]&gt;1000, "More than 1000", "Fewer than 1000")</f>
        <v>More than 1000</v>
      </c>
      <c r="Q1354" s="8">
        <f>IFERROR( VALUE(Table1[[#This Row],[rating]]) * VALUE((Table1[[#This Row],[rating_count]]/1000)), 0)</f>
        <v>42.915599999999998</v>
      </c>
      <c r="R1354" s="6">
        <f>IFERROR( VALUE(Table1[[#This Row],[actual_price]]) * VALUE(Table1[[#This Row],[rating_count]]), 0)</f>
        <v>42904596</v>
      </c>
      <c r="S1354" s="5" t="s">
        <v>11888</v>
      </c>
      <c r="T1354" s="5" t="s">
        <v>11889</v>
      </c>
      <c r="U1354" s="5" t="s">
        <v>11890</v>
      </c>
      <c r="V1354" s="5" t="s">
        <v>11891</v>
      </c>
      <c r="W1354" s="5" t="s">
        <v>11892</v>
      </c>
      <c r="X1354" s="5" t="s">
        <v>11893</v>
      </c>
      <c r="Y1354" s="5" t="s">
        <v>11894</v>
      </c>
      <c r="Z1354" s="5" t="s">
        <v>11895</v>
      </c>
    </row>
    <row r="1355" spans="1:26" ht="15.75">
      <c r="A1355" s="5" t="s">
        <v>11896</v>
      </c>
      <c r="B1355" s="5" t="s">
        <v>11897</v>
      </c>
      <c r="C1355" s="5" t="str">
        <f>LEFT(Table1[[#This Row],[product_name]], 27)</f>
        <v>Racold Eterno Pro 25L Verti</v>
      </c>
      <c r="D1355" s="5" t="s">
        <v>8773</v>
      </c>
      <c r="E1355" s="5" t="str">
        <f>TRIM(LEFT(Table1[[#This Row],[category]], FIND("|", Table1[[#This Row],[category]]) - 1))</f>
        <v>Home&amp;Kitchen</v>
      </c>
      <c r="F1355" s="5" t="str">
        <f>TRIM(MID(Table1[[#This Row],[category]], FIND("|", Table1[[#This Row],[category]]) + 1, FIND("|", Table1[[#This Row],[category]], FIND("|", Table1[[#This Row],[category]]) + 1) - FIND("|", Table1[[#This Row],[category]]) - 1))</f>
        <v>Heating,Cooling&amp;AirQuality</v>
      </c>
      <c r="G1355"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55" s="6">
        <v>8699</v>
      </c>
      <c r="I1355" s="6">
        <v>16899</v>
      </c>
      <c r="J1355" s="7">
        <v>0.49</v>
      </c>
      <c r="K1355" s="7" t="str">
        <f>IF(Table1[[#This Row],[discount_percentage]]&gt;=50%, "YES", "NO")</f>
        <v>NO</v>
      </c>
      <c r="L1355" s="7" t="str">
        <f>IF(Table1[[#This Row],[discount_percentage]]&lt;20%, "&lt;20%", IF(Table1[[#This Row],[discount_percentage]]&lt;=40%, "20%-40%", IF(Table1[[#This Row],[discount_percentage]]&lt;=60%, "41%-60%", IF(Table1[[#This Row],[discount_percentage]]&lt;=80%, "61%-80%", "&gt;80%"))))</f>
        <v>41%-60%</v>
      </c>
      <c r="M1355" s="7" t="str">
        <f>IF(Table1[[#This Row],[discounted_price]]&lt;200, "&lt;200", IF(Table1[[#This Row],[discounted_price]]&lt;=500, "200-500", "&gt;500"))</f>
        <v>&gt;500</v>
      </c>
      <c r="N1355" s="5">
        <v>4.2</v>
      </c>
      <c r="O1355" s="8">
        <v>3195</v>
      </c>
      <c r="P1355" s="9" t="str">
        <f>IF(Table1[[#This Row],[rating_count]]&gt;1000, "More than 1000", "Fewer than 1000")</f>
        <v>More than 1000</v>
      </c>
      <c r="Q1355" s="8">
        <f>IFERROR( VALUE(Table1[[#This Row],[rating]]) * VALUE((Table1[[#This Row],[rating_count]]/1000)), 0)</f>
        <v>13.419</v>
      </c>
      <c r="R1355" s="6">
        <f>IFERROR( VALUE(Table1[[#This Row],[actual_price]]) * VALUE(Table1[[#This Row],[rating_count]]), 0)</f>
        <v>53992305</v>
      </c>
      <c r="S1355" s="5" t="s">
        <v>11898</v>
      </c>
      <c r="T1355" s="5" t="s">
        <v>11899</v>
      </c>
      <c r="U1355" s="5" t="s">
        <v>11900</v>
      </c>
      <c r="V1355" s="5" t="s">
        <v>11901</v>
      </c>
      <c r="W1355" s="5" t="s">
        <v>11902</v>
      </c>
      <c r="X1355" s="5" t="s">
        <v>11903</v>
      </c>
      <c r="Y1355" s="5" t="s">
        <v>11904</v>
      </c>
      <c r="Z1355" s="5" t="s">
        <v>11905</v>
      </c>
    </row>
    <row r="1356" spans="1:26" ht="15.75">
      <c r="A1356" s="5" t="s">
        <v>11906</v>
      </c>
      <c r="B1356" s="5" t="s">
        <v>11907</v>
      </c>
      <c r="C1356" s="5" t="str">
        <f>LEFT(Table1[[#This Row],[product_name]], 27)</f>
        <v>LG 1.5 Ton 5 Star AI DUAL I</v>
      </c>
      <c r="D1356" s="5" t="s">
        <v>11908</v>
      </c>
      <c r="E1356" s="5" t="str">
        <f>TRIM(LEFT(Table1[[#This Row],[category]], FIND("|", Table1[[#This Row],[category]]) - 1))</f>
        <v>Home&amp;Kitchen</v>
      </c>
      <c r="F1356" s="5" t="str">
        <f>TRIM(MID(Table1[[#This Row],[category]], FIND("|", Table1[[#This Row],[category]]) + 1, FIND("|", Table1[[#This Row],[category]], FIND("|", Table1[[#This Row],[category]]) + 1) - FIND("|", Table1[[#This Row],[category]]) - 1))</f>
        <v>Heating,Cooling&amp;AirQuality</v>
      </c>
      <c r="G1356" s="5" t="str">
        <f>TRIM(MID(Table1[[#This Row],[category]], FIND("|", Table1[[#This Row],[category]], FIND("|", Table1[[#This Row],[category]]) + 1) + 1, FIND("|", Table1[[#This Row],[category]], FIND("|", Table1[[#This Row],[category]], FIND("|", Table1[[#This Row],[category]]) + 1) + 1) - FIND("|", Table1[[#This Row],[category]], FIND("|", Table1[[#This Row],[category]]) + 1) - 1))</f>
        <v>AirConditioners</v>
      </c>
      <c r="H1356" s="6">
        <v>42990</v>
      </c>
      <c r="I1356" s="6">
        <v>75990</v>
      </c>
      <c r="J1356" s="7">
        <v>0.43</v>
      </c>
      <c r="K1356" s="7" t="str">
        <f>IF(Table1[[#This Row],[discount_percentage]]&gt;=50%, "YES", "NO")</f>
        <v>NO</v>
      </c>
      <c r="L1356" s="7" t="str">
        <f>IF(Table1[[#This Row],[discount_percentage]]&lt;20%, "&lt;20%", IF(Table1[[#This Row],[discount_percentage]]&lt;=40%, "20%-40%", IF(Table1[[#This Row],[discount_percentage]]&lt;=60%, "41%-60%", IF(Table1[[#This Row],[discount_percentage]]&lt;=80%, "61%-80%", "&gt;80%"))))</f>
        <v>41%-60%</v>
      </c>
      <c r="M1356" s="7" t="str">
        <f>IF(Table1[[#This Row],[discounted_price]]&lt;200, "&lt;200", IF(Table1[[#This Row],[discounted_price]]&lt;=500, "200-500", "&gt;500"))</f>
        <v>&gt;500</v>
      </c>
      <c r="N1356" s="5">
        <v>4.3</v>
      </c>
      <c r="O1356" s="8">
        <v>3231</v>
      </c>
      <c r="P1356" s="9" t="str">
        <f>IF(Table1[[#This Row],[rating_count]]&gt;1000, "More than 1000", "Fewer than 1000")</f>
        <v>More than 1000</v>
      </c>
      <c r="Q1356" s="8">
        <f>IFERROR( VALUE(Table1[[#This Row],[rating]]) * VALUE((Table1[[#This Row],[rating_count]]/1000)), 0)</f>
        <v>13.893299999999998</v>
      </c>
      <c r="R1356" s="6">
        <f>IFERROR( VALUE(Table1[[#This Row],[actual_price]]) * VALUE(Table1[[#This Row],[rating_count]]), 0)</f>
        <v>245523690</v>
      </c>
      <c r="S1356" s="5" t="s">
        <v>11909</v>
      </c>
      <c r="T1356" s="5" t="s">
        <v>11910</v>
      </c>
      <c r="U1356" s="5" t="s">
        <v>11911</v>
      </c>
      <c r="V1356" s="5" t="s">
        <v>11912</v>
      </c>
      <c r="W1356" s="5" t="s">
        <v>11913</v>
      </c>
      <c r="X1356" s="5" t="s">
        <v>11914</v>
      </c>
      <c r="Y1356" s="5" t="s">
        <v>11915</v>
      </c>
      <c r="Z1356" s="5" t="s">
        <v>11916</v>
      </c>
    </row>
    <row r="1357" spans="1:26" ht="15.75">
      <c r="A1357" s="5" t="s">
        <v>11917</v>
      </c>
      <c r="B1357" s="5" t="s">
        <v>11918</v>
      </c>
      <c r="C1357" s="5" t="str">
        <f>LEFT(Table1[[#This Row],[product_name]], 27)</f>
        <v>Eureka Forbes Aquasure Amri</v>
      </c>
      <c r="D1357" s="5" t="s">
        <v>9633</v>
      </c>
      <c r="E1357" s="5" t="str">
        <f>TRIM(LEFT(Table1[[#This Row],[category]], FIND("|", Table1[[#This Row],[category]]) - 1))</f>
        <v>Home&amp;Kitchen</v>
      </c>
      <c r="F1357" s="5" t="str">
        <f>TRIM(MID(Table1[[#This Row],[category]], FIND("|", Table1[[#This Row],[category]]) + 1, FIND("|", Table1[[#This Row],[category]], FIND("|", Table1[[#This Row],[category]]) + 1) - FIND("|", Table1[[#This Row],[category]]) - 1))</f>
        <v>Kitchen&amp;HomeAppliances</v>
      </c>
      <c r="G1357"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57" s="5">
        <v>825</v>
      </c>
      <c r="I1357" s="6">
        <v>825</v>
      </c>
      <c r="J1357" s="7">
        <v>0</v>
      </c>
      <c r="K1357" s="7" t="str">
        <f>IF(Table1[[#This Row],[discount_percentage]]&gt;=50%, "YES", "NO")</f>
        <v>NO</v>
      </c>
      <c r="L1357" s="7" t="str">
        <f>IF(Table1[[#This Row],[discount_percentage]]&lt;20%, "&lt;20%", IF(Table1[[#This Row],[discount_percentage]]&lt;=40%, "20%-40%", IF(Table1[[#This Row],[discount_percentage]]&lt;=60%, "41%-60%", IF(Table1[[#This Row],[discount_percentage]]&lt;=80%, "61%-80%", "&gt;80%"))))</f>
        <v>&lt;20%</v>
      </c>
      <c r="M1357" s="7" t="str">
        <f>IF(Table1[[#This Row],[discounted_price]]&lt;200, "&lt;200", IF(Table1[[#This Row],[discounted_price]]&lt;=500, "200-500", "&gt;500"))</f>
        <v>&gt;500</v>
      </c>
      <c r="N1357" s="5">
        <v>4</v>
      </c>
      <c r="O1357" s="8">
        <v>3246</v>
      </c>
      <c r="P1357" s="9" t="str">
        <f>IF(Table1[[#This Row],[rating_count]]&gt;1000, "More than 1000", "Fewer than 1000")</f>
        <v>More than 1000</v>
      </c>
      <c r="Q1357" s="8">
        <f>IFERROR( VALUE(Table1[[#This Row],[rating]]) * VALUE((Table1[[#This Row],[rating_count]]/1000)), 0)</f>
        <v>12.984</v>
      </c>
      <c r="R1357" s="6">
        <f>IFERROR( VALUE(Table1[[#This Row],[actual_price]]) * VALUE(Table1[[#This Row],[rating_count]]), 0)</f>
        <v>2677950</v>
      </c>
      <c r="S1357" s="5" t="s">
        <v>11919</v>
      </c>
      <c r="T1357" s="5" t="s">
        <v>11920</v>
      </c>
      <c r="U1357" s="5" t="s">
        <v>11921</v>
      </c>
      <c r="V1357" s="5" t="s">
        <v>11922</v>
      </c>
      <c r="W1357" s="5" t="s">
        <v>11923</v>
      </c>
      <c r="X1357" s="5" t="s">
        <v>11924</v>
      </c>
      <c r="Y1357" s="5" t="s">
        <v>11925</v>
      </c>
      <c r="Z1357" s="5" t="s">
        <v>11926</v>
      </c>
    </row>
    <row r="1358" spans="1:26" ht="15.75">
      <c r="A1358" s="5" t="s">
        <v>11927</v>
      </c>
      <c r="B1358" s="5" t="s">
        <v>11928</v>
      </c>
      <c r="C1358" s="5" t="str">
        <f>LEFT(Table1[[#This Row],[product_name]], 27)</f>
        <v xml:space="preserve">Green Tales Heat Seal Mini </v>
      </c>
      <c r="D1358" s="5" t="s">
        <v>9284</v>
      </c>
      <c r="E1358" s="5" t="str">
        <f>TRIM(LEFT(Table1[[#This Row],[category]], FIND("|", Table1[[#This Row],[category]]) - 1))</f>
        <v>Home&amp;Kitchen</v>
      </c>
      <c r="F1358" s="5" t="str">
        <f>TRIM(MID(Table1[[#This Row],[category]], FIND("|", Table1[[#This Row],[category]]) + 1, FIND("|", Table1[[#This Row],[category]], FIND("|", Table1[[#This Row],[category]]) + 1) - FIND("|", Table1[[#This Row],[category]]) - 1))</f>
        <v>Kitchen&amp;HomeAppliances</v>
      </c>
      <c r="G135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58" s="5">
        <v>161</v>
      </c>
      <c r="I1358" s="6">
        <v>300</v>
      </c>
      <c r="J1358" s="7">
        <v>0.46</v>
      </c>
      <c r="K1358" s="7" t="str">
        <f>IF(Table1[[#This Row],[discount_percentage]]&gt;=50%, "YES", "NO")</f>
        <v>NO</v>
      </c>
      <c r="L1358" s="7" t="str">
        <f>IF(Table1[[#This Row],[discount_percentage]]&lt;20%, "&lt;20%", IF(Table1[[#This Row],[discount_percentage]]&lt;=40%, "20%-40%", IF(Table1[[#This Row],[discount_percentage]]&lt;=60%, "41%-60%", IF(Table1[[#This Row],[discount_percentage]]&lt;=80%, "61%-80%", "&gt;80%"))))</f>
        <v>41%-60%</v>
      </c>
      <c r="M1358" s="7" t="str">
        <f>IF(Table1[[#This Row],[discounted_price]]&lt;200, "&lt;200", IF(Table1[[#This Row],[discounted_price]]&lt;=500, "200-500", "&gt;500"))</f>
        <v>&lt;200</v>
      </c>
      <c r="N1358" s="5">
        <v>2.6</v>
      </c>
      <c r="O1358" s="8">
        <v>24</v>
      </c>
      <c r="P1358" s="9" t="str">
        <f>IF(Table1[[#This Row],[rating_count]]&gt;1000, "More than 1000", "Fewer than 1000")</f>
        <v>Fewer than 1000</v>
      </c>
      <c r="Q1358" s="8">
        <f>IFERROR( VALUE(Table1[[#This Row],[rating]]) * VALUE((Table1[[#This Row],[rating_count]]/1000)), 0)</f>
        <v>6.2400000000000004E-2</v>
      </c>
      <c r="R1358" s="6">
        <f>IFERROR( VALUE(Table1[[#This Row],[actual_price]]) * VALUE(Table1[[#This Row],[rating_count]]), 0)</f>
        <v>7200</v>
      </c>
      <c r="S1358" s="5" t="s">
        <v>11929</v>
      </c>
      <c r="T1358" s="5" t="s">
        <v>11930</v>
      </c>
      <c r="U1358" s="5" t="s">
        <v>11931</v>
      </c>
      <c r="V1358" s="5" t="s">
        <v>11932</v>
      </c>
      <c r="W1358" s="5" t="s">
        <v>11933</v>
      </c>
      <c r="X1358" s="5" t="s">
        <v>11934</v>
      </c>
      <c r="Y1358" s="5" t="s">
        <v>11935</v>
      </c>
      <c r="Z1358" s="5" t="s">
        <v>11936</v>
      </c>
    </row>
    <row r="1359" spans="1:26" ht="15.75">
      <c r="A1359" s="5" t="s">
        <v>11937</v>
      </c>
      <c r="B1359" s="5" t="s">
        <v>11938</v>
      </c>
      <c r="C1359" s="5" t="str">
        <f>LEFT(Table1[[#This Row],[product_name]], 27)</f>
        <v xml:space="preserve">SaleOn Instant Coal Heater </v>
      </c>
      <c r="D1359" s="5" t="s">
        <v>8647</v>
      </c>
      <c r="E1359" s="5" t="str">
        <f>TRIM(LEFT(Table1[[#This Row],[category]], FIND("|", Table1[[#This Row],[category]]) - 1))</f>
        <v>Home&amp;Kitchen</v>
      </c>
      <c r="F1359" s="5" t="str">
        <f>TRIM(MID(Table1[[#This Row],[category]], FIND("|", Table1[[#This Row],[category]]) + 1, FIND("|", Table1[[#This Row],[category]], FIND("|", Table1[[#This Row],[category]]) + 1) - FIND("|", Table1[[#This Row],[category]]) - 1))</f>
        <v>Kitchen&amp;HomeAppliances</v>
      </c>
      <c r="G135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59" s="5">
        <v>697</v>
      </c>
      <c r="I1359" s="6">
        <v>1499</v>
      </c>
      <c r="J1359" s="7">
        <v>0.54</v>
      </c>
      <c r="K1359" s="7" t="str">
        <f>IF(Table1[[#This Row],[discount_percentage]]&gt;=50%, "YES", "NO")</f>
        <v>YES</v>
      </c>
      <c r="L1359" s="7" t="str">
        <f>IF(Table1[[#This Row],[discount_percentage]]&lt;20%, "&lt;20%", IF(Table1[[#This Row],[discount_percentage]]&lt;=40%, "20%-40%", IF(Table1[[#This Row],[discount_percentage]]&lt;=60%, "41%-60%", IF(Table1[[#This Row],[discount_percentage]]&lt;=80%, "61%-80%", "&gt;80%"))))</f>
        <v>41%-60%</v>
      </c>
      <c r="M1359" s="7" t="str">
        <f>IF(Table1[[#This Row],[discounted_price]]&lt;200, "&lt;200", IF(Table1[[#This Row],[discounted_price]]&lt;=500, "200-500", "&gt;500"))</f>
        <v>&gt;500</v>
      </c>
      <c r="N1359" s="5">
        <v>3.8</v>
      </c>
      <c r="O1359" s="8">
        <v>144</v>
      </c>
      <c r="P1359" s="9" t="str">
        <f>IF(Table1[[#This Row],[rating_count]]&gt;1000, "More than 1000", "Fewer than 1000")</f>
        <v>Fewer than 1000</v>
      </c>
      <c r="Q1359" s="8">
        <f>IFERROR( VALUE(Table1[[#This Row],[rating]]) * VALUE((Table1[[#This Row],[rating_count]]/1000)), 0)</f>
        <v>0.54719999999999991</v>
      </c>
      <c r="R1359" s="6">
        <f>IFERROR( VALUE(Table1[[#This Row],[actual_price]]) * VALUE(Table1[[#This Row],[rating_count]]), 0)</f>
        <v>215856</v>
      </c>
      <c r="S1359" s="5" t="s">
        <v>11939</v>
      </c>
      <c r="T1359" s="5" t="s">
        <v>11940</v>
      </c>
      <c r="U1359" s="5" t="s">
        <v>11941</v>
      </c>
      <c r="V1359" s="5" t="s">
        <v>11942</v>
      </c>
      <c r="W1359" s="5" t="s">
        <v>11943</v>
      </c>
      <c r="X1359" s="5" t="s">
        <v>11944</v>
      </c>
      <c r="Y1359" s="5" t="s">
        <v>11945</v>
      </c>
      <c r="Z1359" s="5" t="s">
        <v>11946</v>
      </c>
    </row>
    <row r="1360" spans="1:26" ht="15.75">
      <c r="A1360" s="5" t="s">
        <v>11947</v>
      </c>
      <c r="B1360" s="5" t="s">
        <v>11948</v>
      </c>
      <c r="C1360" s="5" t="str">
        <f>LEFT(Table1[[#This Row],[product_name]], 27)</f>
        <v>Sujata Chutney Steel Jar, 4</v>
      </c>
      <c r="D1360" s="5" t="s">
        <v>11949</v>
      </c>
      <c r="E1360" s="5" t="str">
        <f>TRIM(LEFT(Table1[[#This Row],[category]], FIND("|", Table1[[#This Row],[category]]) - 1))</f>
        <v>Home&amp;Kitchen</v>
      </c>
      <c r="F1360" s="5" t="str">
        <f>TRIM(MID(Table1[[#This Row],[category]], FIND("|", Table1[[#This Row],[category]]) + 1, FIND("|", Table1[[#This Row],[category]], FIND("|", Table1[[#This Row],[category]]) + 1) - FIND("|", Table1[[#This Row],[category]]) - 1))</f>
        <v>Kitchen&amp;HomeAppliances</v>
      </c>
      <c r="G136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60" s="5">
        <v>688</v>
      </c>
      <c r="I1360" s="6">
        <v>747</v>
      </c>
      <c r="J1360" s="7">
        <v>0.08</v>
      </c>
      <c r="K1360" s="7" t="str">
        <f>IF(Table1[[#This Row],[discount_percentage]]&gt;=50%, "YES", "NO")</f>
        <v>NO</v>
      </c>
      <c r="L1360" s="7" t="str">
        <f>IF(Table1[[#This Row],[discount_percentage]]&lt;20%, "&lt;20%", IF(Table1[[#This Row],[discount_percentage]]&lt;=40%, "20%-40%", IF(Table1[[#This Row],[discount_percentage]]&lt;=60%, "41%-60%", IF(Table1[[#This Row],[discount_percentage]]&lt;=80%, "61%-80%", "&gt;80%"))))</f>
        <v>&lt;20%</v>
      </c>
      <c r="M1360" s="7" t="str">
        <f>IF(Table1[[#This Row],[discounted_price]]&lt;200, "&lt;200", IF(Table1[[#This Row],[discounted_price]]&lt;=500, "200-500", "&gt;500"))</f>
        <v>&gt;500</v>
      </c>
      <c r="N1360" s="5">
        <v>4.5</v>
      </c>
      <c r="O1360" s="8">
        <v>2280</v>
      </c>
      <c r="P1360" s="9" t="str">
        <f>IF(Table1[[#This Row],[rating_count]]&gt;1000, "More than 1000", "Fewer than 1000")</f>
        <v>More than 1000</v>
      </c>
      <c r="Q1360" s="8">
        <f>IFERROR( VALUE(Table1[[#This Row],[rating]]) * VALUE((Table1[[#This Row],[rating_count]]/1000)), 0)</f>
        <v>10.26</v>
      </c>
      <c r="R1360" s="6">
        <f>IFERROR( VALUE(Table1[[#This Row],[actual_price]]) * VALUE(Table1[[#This Row],[rating_count]]), 0)</f>
        <v>1703160</v>
      </c>
      <c r="S1360" s="5" t="s">
        <v>11950</v>
      </c>
      <c r="T1360" s="5" t="s">
        <v>11951</v>
      </c>
      <c r="U1360" s="5" t="s">
        <v>11952</v>
      </c>
      <c r="V1360" s="5" t="s">
        <v>11953</v>
      </c>
      <c r="W1360" s="5" t="s">
        <v>11954</v>
      </c>
      <c r="X1360" s="5" t="s">
        <v>11955</v>
      </c>
      <c r="Y1360" s="5" t="s">
        <v>11956</v>
      </c>
      <c r="Z1360" s="5" t="s">
        <v>11957</v>
      </c>
    </row>
    <row r="1361" spans="1:26" ht="15.75">
      <c r="A1361" s="5" t="s">
        <v>11958</v>
      </c>
      <c r="B1361" s="5" t="s">
        <v>11959</v>
      </c>
      <c r="C1361" s="5" t="str">
        <f>LEFT(Table1[[#This Row],[product_name]], 27)</f>
        <v>KHAITAN AVAANTE KA-2013 120</v>
      </c>
      <c r="D1361" s="5" t="s">
        <v>9397</v>
      </c>
      <c r="E1361" s="5" t="str">
        <f>TRIM(LEFT(Table1[[#This Row],[category]], FIND("|", Table1[[#This Row],[category]]) - 1))</f>
        <v>Home&amp;Kitchen</v>
      </c>
      <c r="F1361" s="5" t="str">
        <f>TRIM(MID(Table1[[#This Row],[category]], FIND("|", Table1[[#This Row],[category]]) + 1, FIND("|", Table1[[#This Row],[category]], FIND("|", Table1[[#This Row],[category]]) + 1) - FIND("|", Table1[[#This Row],[category]]) - 1))</f>
        <v>Heating,Cooling&amp;AirQuality</v>
      </c>
      <c r="G1361" s="5" t="str">
        <f>TRIM(MID(Table1[[#This Row],[category]], FIND("|", Table1[[#This Row],[category]], FIND("|", Table1[[#This Row],[category]]) + 1) + 1, FIND("|", Table1[[#This Row],[category]], FIND("|", Table1[[#This Row],[category]], FIND("|", Table1[[#This Row],[category]]) + 1) + 1) - FIND("|", Table1[[#This Row],[category]], FIND("|", Table1[[#This Row],[category]]) + 1) - 1))</f>
        <v>RoomHeaters</v>
      </c>
      <c r="H1361" s="6">
        <v>2199</v>
      </c>
      <c r="I1361" s="6">
        <v>3999</v>
      </c>
      <c r="J1361" s="7">
        <v>0.45</v>
      </c>
      <c r="K1361" s="7" t="str">
        <f>IF(Table1[[#This Row],[discount_percentage]]&gt;=50%, "YES", "NO")</f>
        <v>NO</v>
      </c>
      <c r="L1361" s="7" t="str">
        <f>IF(Table1[[#This Row],[discount_percentage]]&lt;20%, "&lt;20%", IF(Table1[[#This Row],[discount_percentage]]&lt;=40%, "20%-40%", IF(Table1[[#This Row],[discount_percentage]]&lt;=60%, "41%-60%", IF(Table1[[#This Row],[discount_percentage]]&lt;=80%, "61%-80%", "&gt;80%"))))</f>
        <v>41%-60%</v>
      </c>
      <c r="M1361" s="7" t="str">
        <f>IF(Table1[[#This Row],[discounted_price]]&lt;200, "&lt;200", IF(Table1[[#This Row],[discounted_price]]&lt;=500, "200-500", "&gt;500"))</f>
        <v>&gt;500</v>
      </c>
      <c r="N1361" s="5">
        <v>3.5</v>
      </c>
      <c r="O1361" s="8">
        <v>340</v>
      </c>
      <c r="P1361" s="9" t="str">
        <f>IF(Table1[[#This Row],[rating_count]]&gt;1000, "More than 1000", "Fewer than 1000")</f>
        <v>Fewer than 1000</v>
      </c>
      <c r="Q1361" s="8">
        <f>IFERROR( VALUE(Table1[[#This Row],[rating]]) * VALUE((Table1[[#This Row],[rating_count]]/1000)), 0)</f>
        <v>1.1900000000000002</v>
      </c>
      <c r="R1361" s="6">
        <f>IFERROR( VALUE(Table1[[#This Row],[actual_price]]) * VALUE(Table1[[#This Row],[rating_count]]), 0)</f>
        <v>1359660</v>
      </c>
      <c r="S1361" s="5" t="s">
        <v>11960</v>
      </c>
      <c r="T1361" s="5" t="s">
        <v>11961</v>
      </c>
      <c r="U1361" s="5" t="s">
        <v>11962</v>
      </c>
      <c r="V1361" s="5" t="s">
        <v>11963</v>
      </c>
      <c r="W1361" s="5" t="s">
        <v>11964</v>
      </c>
      <c r="X1361" s="5" t="s">
        <v>11965</v>
      </c>
      <c r="Y1361" s="5" t="s">
        <v>11966</v>
      </c>
      <c r="Z1361" s="5" t="s">
        <v>11967</v>
      </c>
    </row>
    <row r="1362" spans="1:26" ht="15.75">
      <c r="A1362" s="5" t="s">
        <v>11968</v>
      </c>
      <c r="B1362" s="5" t="s">
        <v>11969</v>
      </c>
      <c r="C1362" s="5" t="str">
        <f>LEFT(Table1[[#This Row],[product_name]], 27)</f>
        <v>Kenstar 2400 Watts 9 Fins O</v>
      </c>
      <c r="D1362" s="5" t="s">
        <v>8563</v>
      </c>
      <c r="E1362" s="5" t="str">
        <f>TRIM(LEFT(Table1[[#This Row],[category]], FIND("|", Table1[[#This Row],[category]]) - 1))</f>
        <v>Home&amp;Kitchen</v>
      </c>
      <c r="F1362" s="5" t="str">
        <f>TRIM(MID(Table1[[#This Row],[category]], FIND("|", Table1[[#This Row],[category]]) + 1, FIND("|", Table1[[#This Row],[category]], FIND("|", Table1[[#This Row],[category]]) + 1) - FIND("|", Table1[[#This Row],[category]]) - 1))</f>
        <v>Heating,Cooling&amp;AirQuality</v>
      </c>
      <c r="G1362" s="5" t="str">
        <f>TRIM(MID(Table1[[#This Row],[category]], FIND("|", Table1[[#This Row],[category]], FIND("|", Table1[[#This Row],[category]]) + 1) + 1, FIND("|", Table1[[#This Row],[category]], FIND("|", Table1[[#This Row],[category]], FIND("|", Table1[[#This Row],[category]]) + 1) + 1) - FIND("|", Table1[[#This Row],[category]], FIND("|", Table1[[#This Row],[category]]) + 1) - 1))</f>
        <v>RoomHeaters</v>
      </c>
      <c r="H1362" s="6">
        <v>6850</v>
      </c>
      <c r="I1362" s="6">
        <v>11990</v>
      </c>
      <c r="J1362" s="7">
        <v>0.43</v>
      </c>
      <c r="K1362" s="7" t="str">
        <f>IF(Table1[[#This Row],[discount_percentage]]&gt;=50%, "YES", "NO")</f>
        <v>NO</v>
      </c>
      <c r="L1362" s="7" t="str">
        <f>IF(Table1[[#This Row],[discount_percentage]]&lt;20%, "&lt;20%", IF(Table1[[#This Row],[discount_percentage]]&lt;=40%, "20%-40%", IF(Table1[[#This Row],[discount_percentage]]&lt;=60%, "41%-60%", IF(Table1[[#This Row],[discount_percentage]]&lt;=80%, "61%-80%", "&gt;80%"))))</f>
        <v>41%-60%</v>
      </c>
      <c r="M1362" s="7" t="str">
        <f>IF(Table1[[#This Row],[discounted_price]]&lt;200, "&lt;200", IF(Table1[[#This Row],[discounted_price]]&lt;=500, "200-500", "&gt;500"))</f>
        <v>&gt;500</v>
      </c>
      <c r="N1362" s="5">
        <v>3.9</v>
      </c>
      <c r="O1362" s="8">
        <v>144</v>
      </c>
      <c r="P1362" s="9" t="str">
        <f>IF(Table1[[#This Row],[rating_count]]&gt;1000, "More than 1000", "Fewer than 1000")</f>
        <v>Fewer than 1000</v>
      </c>
      <c r="Q1362" s="8">
        <f>IFERROR( VALUE(Table1[[#This Row],[rating]]) * VALUE((Table1[[#This Row],[rating_count]]/1000)), 0)</f>
        <v>0.56159999999999999</v>
      </c>
      <c r="R1362" s="6">
        <f>IFERROR( VALUE(Table1[[#This Row],[actual_price]]) * VALUE(Table1[[#This Row],[rating_count]]), 0)</f>
        <v>1726560</v>
      </c>
      <c r="S1362" s="5" t="s">
        <v>11970</v>
      </c>
      <c r="T1362" s="5" t="s">
        <v>11971</v>
      </c>
      <c r="U1362" s="5" t="s">
        <v>11972</v>
      </c>
      <c r="V1362" s="5" t="s">
        <v>11973</v>
      </c>
      <c r="W1362" s="5" t="s">
        <v>11974</v>
      </c>
      <c r="X1362" s="5" t="s">
        <v>11975</v>
      </c>
      <c r="Y1362" s="5" t="s">
        <v>11976</v>
      </c>
      <c r="Z1362" s="5" t="s">
        <v>11977</v>
      </c>
    </row>
    <row r="1363" spans="1:26" ht="15.75">
      <c r="A1363" s="5" t="s">
        <v>11978</v>
      </c>
      <c r="B1363" s="5" t="s">
        <v>11979</v>
      </c>
      <c r="C1363" s="5" t="str">
        <f>LEFT(Table1[[#This Row],[product_name]], 27)</f>
        <v>NEXOMS Instant Heating Wate</v>
      </c>
      <c r="D1363" s="5" t="s">
        <v>8721</v>
      </c>
      <c r="E1363" s="5" t="str">
        <f>TRIM(LEFT(Table1[[#This Row],[category]], FIND("|", Table1[[#This Row],[category]]) - 1))</f>
        <v>Home&amp;Kitchen</v>
      </c>
      <c r="F1363" s="5" t="str">
        <f>TRIM(MID(Table1[[#This Row],[category]], FIND("|", Table1[[#This Row],[category]]) + 1, FIND("|", Table1[[#This Row],[category]], FIND("|", Table1[[#This Row],[category]]) + 1) - FIND("|", Table1[[#This Row],[category]]) - 1))</f>
        <v>Heating,Cooling&amp;AirQuality</v>
      </c>
      <c r="G136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63" s="6">
        <v>2699</v>
      </c>
      <c r="I1363" s="6">
        <v>3799</v>
      </c>
      <c r="J1363" s="7">
        <v>0.28999999999999998</v>
      </c>
      <c r="K1363" s="7" t="str">
        <f>IF(Table1[[#This Row],[discount_percentage]]&gt;=50%, "YES", "NO")</f>
        <v>NO</v>
      </c>
      <c r="L1363" s="7" t="str">
        <f>IF(Table1[[#This Row],[discount_percentage]]&lt;20%, "&lt;20%", IF(Table1[[#This Row],[discount_percentage]]&lt;=40%, "20%-40%", IF(Table1[[#This Row],[discount_percentage]]&lt;=60%, "41%-60%", IF(Table1[[#This Row],[discount_percentage]]&lt;=80%, "61%-80%", "&gt;80%"))))</f>
        <v>20%-40%</v>
      </c>
      <c r="M1363" s="7" t="str">
        <f>IF(Table1[[#This Row],[discounted_price]]&lt;200, "&lt;200", IF(Table1[[#This Row],[discounted_price]]&lt;=500, "200-500", "&gt;500"))</f>
        <v>&gt;500</v>
      </c>
      <c r="N1363" s="5">
        <v>4</v>
      </c>
      <c r="O1363" s="8">
        <v>727</v>
      </c>
      <c r="P1363" s="9" t="str">
        <f>IF(Table1[[#This Row],[rating_count]]&gt;1000, "More than 1000", "Fewer than 1000")</f>
        <v>Fewer than 1000</v>
      </c>
      <c r="Q1363" s="8">
        <f>IFERROR( VALUE(Table1[[#This Row],[rating]]) * VALUE((Table1[[#This Row],[rating_count]]/1000)), 0)</f>
        <v>2.9079999999999999</v>
      </c>
      <c r="R1363" s="6">
        <f>IFERROR( VALUE(Table1[[#This Row],[actual_price]]) * VALUE(Table1[[#This Row],[rating_count]]), 0)</f>
        <v>2761873</v>
      </c>
      <c r="S1363" s="5" t="s">
        <v>11980</v>
      </c>
      <c r="T1363" s="5" t="s">
        <v>11981</v>
      </c>
      <c r="U1363" s="5" t="s">
        <v>11982</v>
      </c>
      <c r="V1363" s="5" t="s">
        <v>11983</v>
      </c>
      <c r="W1363" s="5" t="s">
        <v>11984</v>
      </c>
      <c r="X1363" s="5" t="s">
        <v>11985</v>
      </c>
      <c r="Y1363" s="5" t="s">
        <v>11986</v>
      </c>
      <c r="Z1363" s="5" t="s">
        <v>11987</v>
      </c>
    </row>
    <row r="1364" spans="1:26" ht="15.75">
      <c r="A1364" s="5" t="s">
        <v>11988</v>
      </c>
      <c r="B1364" s="5" t="s">
        <v>11989</v>
      </c>
      <c r="C1364" s="5" t="str">
        <f>LEFT(Table1[[#This Row],[product_name]], 27)</f>
        <v xml:space="preserve">JIALTO Mini Waffle Maker 4 </v>
      </c>
      <c r="D1364" s="5" t="s">
        <v>11990</v>
      </c>
      <c r="E1364" s="5" t="str">
        <f>TRIM(LEFT(Table1[[#This Row],[category]], FIND("|", Table1[[#This Row],[category]]) - 1))</f>
        <v>Home&amp;Kitchen</v>
      </c>
      <c r="F1364" s="5" t="str">
        <f>TRIM(MID(Table1[[#This Row],[category]], FIND("|", Table1[[#This Row],[category]]) + 1, FIND("|", Table1[[#This Row],[category]], FIND("|", Table1[[#This Row],[category]]) + 1) - FIND("|", Table1[[#This Row],[category]]) - 1))</f>
        <v>Kitchen&amp;HomeAppliances</v>
      </c>
      <c r="G136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64" s="5">
        <v>899</v>
      </c>
      <c r="I1364" s="6">
        <v>1999</v>
      </c>
      <c r="J1364" s="7">
        <v>0.55000000000000004</v>
      </c>
      <c r="K1364" s="7" t="str">
        <f>IF(Table1[[#This Row],[discount_percentage]]&gt;=50%, "YES", "NO")</f>
        <v>YES</v>
      </c>
      <c r="L1364" s="7" t="str">
        <f>IF(Table1[[#This Row],[discount_percentage]]&lt;20%, "&lt;20%", IF(Table1[[#This Row],[discount_percentage]]&lt;=40%, "20%-40%", IF(Table1[[#This Row],[discount_percentage]]&lt;=60%, "41%-60%", IF(Table1[[#This Row],[discount_percentage]]&lt;=80%, "61%-80%", "&gt;80%"))))</f>
        <v>41%-60%</v>
      </c>
      <c r="M1364" s="7" t="str">
        <f>IF(Table1[[#This Row],[discounted_price]]&lt;200, "&lt;200", IF(Table1[[#This Row],[discounted_price]]&lt;=500, "200-500", "&gt;500"))</f>
        <v>&gt;500</v>
      </c>
      <c r="N1364" s="5">
        <v>4</v>
      </c>
      <c r="O1364" s="8">
        <v>832</v>
      </c>
      <c r="P1364" s="9" t="str">
        <f>IF(Table1[[#This Row],[rating_count]]&gt;1000, "More than 1000", "Fewer than 1000")</f>
        <v>Fewer than 1000</v>
      </c>
      <c r="Q1364" s="8">
        <f>IFERROR( VALUE(Table1[[#This Row],[rating]]) * VALUE((Table1[[#This Row],[rating_count]]/1000)), 0)</f>
        <v>3.3279999999999998</v>
      </c>
      <c r="R1364" s="6">
        <f>IFERROR( VALUE(Table1[[#This Row],[actual_price]]) * VALUE(Table1[[#This Row],[rating_count]]), 0)</f>
        <v>1663168</v>
      </c>
      <c r="S1364" s="5" t="s">
        <v>11991</v>
      </c>
      <c r="T1364" s="5" t="s">
        <v>11992</v>
      </c>
      <c r="U1364" s="5" t="s">
        <v>11993</v>
      </c>
      <c r="V1364" s="5" t="s">
        <v>11994</v>
      </c>
      <c r="W1364" s="5" t="s">
        <v>11995</v>
      </c>
      <c r="X1364" s="5" t="s">
        <v>11996</v>
      </c>
      <c r="Y1364" s="5" t="s">
        <v>11997</v>
      </c>
      <c r="Z1364" s="5" t="s">
        <v>11998</v>
      </c>
    </row>
    <row r="1365" spans="1:26" ht="15.75">
      <c r="A1365" s="5" t="s">
        <v>11999</v>
      </c>
      <c r="B1365" s="5" t="s">
        <v>12000</v>
      </c>
      <c r="C1365" s="5" t="str">
        <f>LEFT(Table1[[#This Row],[product_name]], 27)</f>
        <v>Candes BlowHot All in One S</v>
      </c>
      <c r="D1365" s="5" t="s">
        <v>8563</v>
      </c>
      <c r="E1365" s="5" t="str">
        <f>TRIM(LEFT(Table1[[#This Row],[category]], FIND("|", Table1[[#This Row],[category]]) - 1))</f>
        <v>Home&amp;Kitchen</v>
      </c>
      <c r="F1365" s="5" t="str">
        <f>TRIM(MID(Table1[[#This Row],[category]], FIND("|", Table1[[#This Row],[category]]) + 1, FIND("|", Table1[[#This Row],[category]], FIND("|", Table1[[#This Row],[category]]) + 1) - FIND("|", Table1[[#This Row],[category]]) - 1))</f>
        <v>Heating,Cooling&amp;AirQuality</v>
      </c>
      <c r="G1365" s="5" t="str">
        <f>TRIM(MID(Table1[[#This Row],[category]], FIND("|", Table1[[#This Row],[category]], FIND("|", Table1[[#This Row],[category]]) + 1) + 1, FIND("|", Table1[[#This Row],[category]], FIND("|", Table1[[#This Row],[category]], FIND("|", Table1[[#This Row],[category]]) + 1) + 1) - FIND("|", Table1[[#This Row],[category]], FIND("|", Table1[[#This Row],[category]]) + 1) - 1))</f>
        <v>RoomHeaters</v>
      </c>
      <c r="H1365" s="6">
        <v>1090</v>
      </c>
      <c r="I1365" s="6">
        <v>2999</v>
      </c>
      <c r="J1365" s="7">
        <v>0.64</v>
      </c>
      <c r="K1365" s="7" t="str">
        <f>IF(Table1[[#This Row],[discount_percentage]]&gt;=50%, "YES", "NO")</f>
        <v>YES</v>
      </c>
      <c r="L1365" s="7" t="str">
        <f>IF(Table1[[#This Row],[discount_percentage]]&lt;20%, "&lt;20%", IF(Table1[[#This Row],[discount_percentage]]&lt;=40%, "20%-40%", IF(Table1[[#This Row],[discount_percentage]]&lt;=60%, "41%-60%", IF(Table1[[#This Row],[discount_percentage]]&lt;=80%, "61%-80%", "&gt;80%"))))</f>
        <v>61%-80%</v>
      </c>
      <c r="M1365" s="7" t="str">
        <f>IF(Table1[[#This Row],[discounted_price]]&lt;200, "&lt;200", IF(Table1[[#This Row],[discounted_price]]&lt;=500, "200-500", "&gt;500"))</f>
        <v>&gt;500</v>
      </c>
      <c r="N1365" s="5">
        <v>3.5</v>
      </c>
      <c r="O1365" s="8">
        <v>57</v>
      </c>
      <c r="P1365" s="9" t="str">
        <f>IF(Table1[[#This Row],[rating_count]]&gt;1000, "More than 1000", "Fewer than 1000")</f>
        <v>Fewer than 1000</v>
      </c>
      <c r="Q1365" s="8">
        <f>IFERROR( VALUE(Table1[[#This Row],[rating]]) * VALUE((Table1[[#This Row],[rating_count]]/1000)), 0)</f>
        <v>0.19950000000000001</v>
      </c>
      <c r="R1365" s="6">
        <f>IFERROR( VALUE(Table1[[#This Row],[actual_price]]) * VALUE(Table1[[#This Row],[rating_count]]), 0)</f>
        <v>170943</v>
      </c>
      <c r="S1365" s="5" t="s">
        <v>12001</v>
      </c>
      <c r="T1365" s="5" t="s">
        <v>12002</v>
      </c>
      <c r="U1365" s="5" t="s">
        <v>12003</v>
      </c>
      <c r="V1365" s="5" t="s">
        <v>12004</v>
      </c>
      <c r="W1365" s="5" t="s">
        <v>12005</v>
      </c>
      <c r="X1365" s="5" t="s">
        <v>12006</v>
      </c>
      <c r="Y1365" s="5" t="s">
        <v>12007</v>
      </c>
      <c r="Z1365" s="5" t="s">
        <v>12008</v>
      </c>
    </row>
    <row r="1366" spans="1:26" ht="15.75">
      <c r="A1366" s="5" t="s">
        <v>12009</v>
      </c>
      <c r="B1366" s="5" t="s">
        <v>12010</v>
      </c>
      <c r="C1366" s="5" t="str">
        <f>LEFT(Table1[[#This Row],[product_name]], 27)</f>
        <v>Ionix Jewellery Scale | Wei</v>
      </c>
      <c r="D1366" s="5" t="s">
        <v>8585</v>
      </c>
      <c r="E1366" s="5" t="str">
        <f>TRIM(LEFT(Table1[[#This Row],[category]], FIND("|", Table1[[#This Row],[category]]) - 1))</f>
        <v>Home&amp;Kitchen</v>
      </c>
      <c r="F1366" s="5" t="str">
        <f>TRIM(MID(Table1[[#This Row],[category]], FIND("|", Table1[[#This Row],[category]]) + 1, FIND("|", Table1[[#This Row],[category]], FIND("|", Table1[[#This Row],[category]]) + 1) - FIND("|", Table1[[#This Row],[category]]) - 1))</f>
        <v>Kitchen&amp;HomeAppliances</v>
      </c>
      <c r="G136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66" s="5">
        <v>295</v>
      </c>
      <c r="I1366" s="6">
        <v>599</v>
      </c>
      <c r="J1366" s="7">
        <v>0.51</v>
      </c>
      <c r="K1366" s="7" t="str">
        <f>IF(Table1[[#This Row],[discount_percentage]]&gt;=50%, "YES", "NO")</f>
        <v>YES</v>
      </c>
      <c r="L1366" s="7" t="str">
        <f>IF(Table1[[#This Row],[discount_percentage]]&lt;20%, "&lt;20%", IF(Table1[[#This Row],[discount_percentage]]&lt;=40%, "20%-40%", IF(Table1[[#This Row],[discount_percentage]]&lt;=60%, "41%-60%", IF(Table1[[#This Row],[discount_percentage]]&lt;=80%, "61%-80%", "&gt;80%"))))</f>
        <v>41%-60%</v>
      </c>
      <c r="M1366" s="7" t="str">
        <f>IF(Table1[[#This Row],[discounted_price]]&lt;200, "&lt;200", IF(Table1[[#This Row],[discounted_price]]&lt;=500, "200-500", "&gt;500"))</f>
        <v>200-500</v>
      </c>
      <c r="N1366" s="5">
        <v>4</v>
      </c>
      <c r="O1366" s="8">
        <v>1644</v>
      </c>
      <c r="P1366" s="9" t="str">
        <f>IF(Table1[[#This Row],[rating_count]]&gt;1000, "More than 1000", "Fewer than 1000")</f>
        <v>More than 1000</v>
      </c>
      <c r="Q1366" s="8">
        <f>IFERROR( VALUE(Table1[[#This Row],[rating]]) * VALUE((Table1[[#This Row],[rating_count]]/1000)), 0)</f>
        <v>6.5759999999999996</v>
      </c>
      <c r="R1366" s="6">
        <f>IFERROR( VALUE(Table1[[#This Row],[actual_price]]) * VALUE(Table1[[#This Row],[rating_count]]), 0)</f>
        <v>984756</v>
      </c>
      <c r="S1366" s="5" t="s">
        <v>12011</v>
      </c>
      <c r="T1366" s="5" t="s">
        <v>12012</v>
      </c>
      <c r="U1366" s="5" t="s">
        <v>12013</v>
      </c>
      <c r="V1366" s="5" t="s">
        <v>12014</v>
      </c>
      <c r="W1366" s="5" t="s">
        <v>12015</v>
      </c>
      <c r="X1366" s="5" t="s">
        <v>12016</v>
      </c>
      <c r="Y1366" s="5" t="s">
        <v>12017</v>
      </c>
      <c r="Z1366" s="5" t="s">
        <v>12018</v>
      </c>
    </row>
    <row r="1367" spans="1:26" ht="15.75">
      <c r="A1367" s="5" t="s">
        <v>12019</v>
      </c>
      <c r="B1367" s="5" t="s">
        <v>12020</v>
      </c>
      <c r="C1367" s="5" t="str">
        <f>LEFT(Table1[[#This Row],[product_name]], 27)</f>
        <v>Kitchen Kit Electric Kettle</v>
      </c>
      <c r="D1367" s="5" t="s">
        <v>8762</v>
      </c>
      <c r="E1367" s="5" t="str">
        <f>TRIM(LEFT(Table1[[#This Row],[category]], FIND("|", Table1[[#This Row],[category]]) - 1))</f>
        <v>Home&amp;Kitchen</v>
      </c>
      <c r="F1367" s="5" t="str">
        <f>TRIM(MID(Table1[[#This Row],[category]], FIND("|", Table1[[#This Row],[category]]) + 1, FIND("|", Table1[[#This Row],[category]], FIND("|", Table1[[#This Row],[category]]) + 1) - FIND("|", Table1[[#This Row],[category]]) - 1))</f>
        <v>Kitchen&amp;HomeAppliances</v>
      </c>
      <c r="G136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67" s="5">
        <v>479</v>
      </c>
      <c r="I1367" s="6">
        <v>1999</v>
      </c>
      <c r="J1367" s="7">
        <v>0.76</v>
      </c>
      <c r="K1367" s="7" t="str">
        <f>IF(Table1[[#This Row],[discount_percentage]]&gt;=50%, "YES", "NO")</f>
        <v>YES</v>
      </c>
      <c r="L1367" s="7" t="str">
        <f>IF(Table1[[#This Row],[discount_percentage]]&lt;20%, "&lt;20%", IF(Table1[[#This Row],[discount_percentage]]&lt;=40%, "20%-40%", IF(Table1[[#This Row],[discount_percentage]]&lt;=60%, "41%-60%", IF(Table1[[#This Row],[discount_percentage]]&lt;=80%, "61%-80%", "&gt;80%"))))</f>
        <v>61%-80%</v>
      </c>
      <c r="M1367" s="7" t="str">
        <f>IF(Table1[[#This Row],[discounted_price]]&lt;200, "&lt;200", IF(Table1[[#This Row],[discounted_price]]&lt;=500, "200-500", "&gt;500"))</f>
        <v>200-500</v>
      </c>
      <c r="N1367" s="5">
        <v>3.4</v>
      </c>
      <c r="O1367" s="8">
        <v>1066</v>
      </c>
      <c r="P1367" s="9" t="str">
        <f>IF(Table1[[#This Row],[rating_count]]&gt;1000, "More than 1000", "Fewer than 1000")</f>
        <v>More than 1000</v>
      </c>
      <c r="Q1367" s="8">
        <f>IFERROR( VALUE(Table1[[#This Row],[rating]]) * VALUE((Table1[[#This Row],[rating_count]]/1000)), 0)</f>
        <v>3.6244000000000001</v>
      </c>
      <c r="R1367" s="6">
        <f>IFERROR( VALUE(Table1[[#This Row],[actual_price]]) * VALUE(Table1[[#This Row],[rating_count]]), 0)</f>
        <v>2130934</v>
      </c>
      <c r="S1367" s="5" t="s">
        <v>12021</v>
      </c>
      <c r="T1367" s="5" t="s">
        <v>12022</v>
      </c>
      <c r="U1367" s="5" t="s">
        <v>12023</v>
      </c>
      <c r="V1367" s="5" t="s">
        <v>12024</v>
      </c>
      <c r="W1367" s="5" t="s">
        <v>12025</v>
      </c>
      <c r="X1367" s="5" t="s">
        <v>12026</v>
      </c>
      <c r="Y1367" s="5" t="s">
        <v>12027</v>
      </c>
      <c r="Z1367" s="5" t="s">
        <v>12028</v>
      </c>
    </row>
    <row r="1368" spans="1:26" ht="15.75">
      <c r="A1368" s="5" t="s">
        <v>12029</v>
      </c>
      <c r="B1368" s="5" t="s">
        <v>12030</v>
      </c>
      <c r="C1368" s="5" t="str">
        <f>LEFT(Table1[[#This Row],[product_name]], 27)</f>
        <v>Racold Pronto Pro 3Litres 3</v>
      </c>
      <c r="D1368" s="5" t="s">
        <v>8721</v>
      </c>
      <c r="E1368" s="5" t="str">
        <f>TRIM(LEFT(Table1[[#This Row],[category]], FIND("|", Table1[[#This Row],[category]]) - 1))</f>
        <v>Home&amp;Kitchen</v>
      </c>
      <c r="F1368" s="5" t="str">
        <f>TRIM(MID(Table1[[#This Row],[category]], FIND("|", Table1[[#This Row],[category]]) + 1, FIND("|", Table1[[#This Row],[category]], FIND("|", Table1[[#This Row],[category]]) + 1) - FIND("|", Table1[[#This Row],[category]]) - 1))</f>
        <v>Heating,Cooling&amp;AirQuality</v>
      </c>
      <c r="G1368"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68" s="6">
        <v>2949</v>
      </c>
      <c r="I1368" s="6">
        <v>4849</v>
      </c>
      <c r="J1368" s="7">
        <v>0.39</v>
      </c>
      <c r="K1368" s="7" t="str">
        <f>IF(Table1[[#This Row],[discount_percentage]]&gt;=50%, "YES", "NO")</f>
        <v>NO</v>
      </c>
      <c r="L1368" s="7" t="str">
        <f>IF(Table1[[#This Row],[discount_percentage]]&lt;20%, "&lt;20%", IF(Table1[[#This Row],[discount_percentage]]&lt;=40%, "20%-40%", IF(Table1[[#This Row],[discount_percentage]]&lt;=60%, "41%-60%", IF(Table1[[#This Row],[discount_percentage]]&lt;=80%, "61%-80%", "&gt;80%"))))</f>
        <v>20%-40%</v>
      </c>
      <c r="M1368" s="7" t="str">
        <f>IF(Table1[[#This Row],[discounted_price]]&lt;200, "&lt;200", IF(Table1[[#This Row],[discounted_price]]&lt;=500, "200-500", "&gt;500"))</f>
        <v>&gt;500</v>
      </c>
      <c r="N1368" s="5">
        <v>4.2</v>
      </c>
      <c r="O1368" s="8">
        <v>7968</v>
      </c>
      <c r="P1368" s="9" t="str">
        <f>IF(Table1[[#This Row],[rating_count]]&gt;1000, "More than 1000", "Fewer than 1000")</f>
        <v>More than 1000</v>
      </c>
      <c r="Q1368" s="8">
        <f>IFERROR( VALUE(Table1[[#This Row],[rating]]) * VALUE((Table1[[#This Row],[rating_count]]/1000)), 0)</f>
        <v>33.465600000000002</v>
      </c>
      <c r="R1368" s="6">
        <f>IFERROR( VALUE(Table1[[#This Row],[actual_price]]) * VALUE(Table1[[#This Row],[rating_count]]), 0)</f>
        <v>38636832</v>
      </c>
      <c r="S1368" s="5" t="s">
        <v>12031</v>
      </c>
      <c r="T1368" s="5" t="s">
        <v>12032</v>
      </c>
      <c r="U1368" s="5" t="s">
        <v>12033</v>
      </c>
      <c r="V1368" s="5" t="s">
        <v>12034</v>
      </c>
      <c r="W1368" s="5" t="s">
        <v>12035</v>
      </c>
      <c r="X1368" s="5" t="s">
        <v>12036</v>
      </c>
      <c r="Y1368" s="5" t="s">
        <v>12037</v>
      </c>
      <c r="Z1368" s="5" t="s">
        <v>12038</v>
      </c>
    </row>
    <row r="1369" spans="1:26" ht="15.75">
      <c r="A1369" s="5" t="s">
        <v>12039</v>
      </c>
      <c r="B1369" s="5" t="s">
        <v>12040</v>
      </c>
      <c r="C1369" s="5" t="str">
        <f>LEFT(Table1[[#This Row],[product_name]], 27)</f>
        <v>ESN 999 Supreme Quality 150</v>
      </c>
      <c r="D1369" s="5" t="s">
        <v>8844</v>
      </c>
      <c r="E1369" s="5" t="str">
        <f>TRIM(LEFT(Table1[[#This Row],[category]], FIND("|", Table1[[#This Row],[category]]) - 1))</f>
        <v>Home&amp;Kitchen</v>
      </c>
      <c r="F1369" s="5" t="str">
        <f>TRIM(MID(Table1[[#This Row],[category]], FIND("|", Table1[[#This Row],[category]]) + 1, FIND("|", Table1[[#This Row],[category]], FIND("|", Table1[[#This Row],[category]]) + 1) - FIND("|", Table1[[#This Row],[category]]) - 1))</f>
        <v>Heating,Cooling&amp;AirQuality</v>
      </c>
      <c r="G1369"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69" s="5">
        <v>335</v>
      </c>
      <c r="I1369" s="6">
        <v>510</v>
      </c>
      <c r="J1369" s="7">
        <v>0.34</v>
      </c>
      <c r="K1369" s="7" t="str">
        <f>IF(Table1[[#This Row],[discount_percentage]]&gt;=50%, "YES", "NO")</f>
        <v>NO</v>
      </c>
      <c r="L1369" s="7" t="str">
        <f>IF(Table1[[#This Row],[discount_percentage]]&lt;20%, "&lt;20%", IF(Table1[[#This Row],[discount_percentage]]&lt;=40%, "20%-40%", IF(Table1[[#This Row],[discount_percentage]]&lt;=60%, "41%-60%", IF(Table1[[#This Row],[discount_percentage]]&lt;=80%, "61%-80%", "&gt;80%"))))</f>
        <v>20%-40%</v>
      </c>
      <c r="M1369" s="7" t="str">
        <f>IF(Table1[[#This Row],[discounted_price]]&lt;200, "&lt;200", IF(Table1[[#This Row],[discounted_price]]&lt;=500, "200-500", "&gt;500"))</f>
        <v>200-500</v>
      </c>
      <c r="N1369" s="5">
        <v>3.8</v>
      </c>
      <c r="O1369" s="8">
        <v>3195</v>
      </c>
      <c r="P1369" s="9" t="str">
        <f>IF(Table1[[#This Row],[rating_count]]&gt;1000, "More than 1000", "Fewer than 1000")</f>
        <v>More than 1000</v>
      </c>
      <c r="Q1369" s="8">
        <f>IFERROR( VALUE(Table1[[#This Row],[rating]]) * VALUE((Table1[[#This Row],[rating_count]]/1000)), 0)</f>
        <v>12.140999999999998</v>
      </c>
      <c r="R1369" s="6">
        <f>IFERROR( VALUE(Table1[[#This Row],[actual_price]]) * VALUE(Table1[[#This Row],[rating_count]]), 0)</f>
        <v>1629450</v>
      </c>
      <c r="S1369" s="5" t="s">
        <v>12041</v>
      </c>
      <c r="T1369" s="5" t="s">
        <v>12042</v>
      </c>
      <c r="U1369" s="5" t="s">
        <v>12043</v>
      </c>
      <c r="V1369" s="5" t="s">
        <v>12044</v>
      </c>
      <c r="W1369" s="5" t="s">
        <v>12045</v>
      </c>
      <c r="X1369" s="5" t="s">
        <v>12046</v>
      </c>
      <c r="Y1369" s="5" t="s">
        <v>12047</v>
      </c>
      <c r="Z1369" s="5" t="s">
        <v>12048</v>
      </c>
    </row>
    <row r="1370" spans="1:26" ht="15.75">
      <c r="A1370" s="5" t="s">
        <v>12049</v>
      </c>
      <c r="B1370" s="5" t="s">
        <v>12050</v>
      </c>
      <c r="C1370" s="5" t="str">
        <f>LEFT(Table1[[#This Row],[product_name]], 27)</f>
        <v>Pajaka¬Æ South Indian Filte</v>
      </c>
      <c r="D1370" s="5" t="s">
        <v>9612</v>
      </c>
      <c r="E1370" s="5" t="str">
        <f>TRIM(LEFT(Table1[[#This Row],[category]], FIND("|", Table1[[#This Row],[category]]) - 1))</f>
        <v>Home&amp;Kitchen</v>
      </c>
      <c r="F1370" s="5" t="str">
        <f>TRIM(MID(Table1[[#This Row],[category]], FIND("|", Table1[[#This Row],[category]]) + 1, FIND("|", Table1[[#This Row],[category]], FIND("|", Table1[[#This Row],[category]]) + 1) - FIND("|", Table1[[#This Row],[category]]) - 1))</f>
        <v>Kitchen&amp;HomeAppliances</v>
      </c>
      <c r="G1370"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70" s="5">
        <v>293</v>
      </c>
      <c r="I1370" s="6">
        <v>499</v>
      </c>
      <c r="J1370" s="7">
        <v>0.41</v>
      </c>
      <c r="K1370" s="7" t="str">
        <f>IF(Table1[[#This Row],[discount_percentage]]&gt;=50%, "YES", "NO")</f>
        <v>NO</v>
      </c>
      <c r="L1370" s="7" t="str">
        <f>IF(Table1[[#This Row],[discount_percentage]]&lt;20%, "&lt;20%", IF(Table1[[#This Row],[discount_percentage]]&lt;=40%, "20%-40%", IF(Table1[[#This Row],[discount_percentage]]&lt;=60%, "41%-60%", IF(Table1[[#This Row],[discount_percentage]]&lt;=80%, "61%-80%", "&gt;80%"))))</f>
        <v>41%-60%</v>
      </c>
      <c r="M1370" s="7" t="str">
        <f>IF(Table1[[#This Row],[discounted_price]]&lt;200, "&lt;200", IF(Table1[[#This Row],[discounted_price]]&lt;=500, "200-500", "&gt;500"))</f>
        <v>200-500</v>
      </c>
      <c r="N1370" s="5">
        <v>4.0999999999999996</v>
      </c>
      <c r="O1370" s="8">
        <v>1456</v>
      </c>
      <c r="P1370" s="9" t="str">
        <f>IF(Table1[[#This Row],[rating_count]]&gt;1000, "More than 1000", "Fewer than 1000")</f>
        <v>More than 1000</v>
      </c>
      <c r="Q1370" s="8">
        <f>IFERROR( VALUE(Table1[[#This Row],[rating]]) * VALUE((Table1[[#This Row],[rating_count]]/1000)), 0)</f>
        <v>5.9695999999999989</v>
      </c>
      <c r="R1370" s="6">
        <f>IFERROR( VALUE(Table1[[#This Row],[actual_price]]) * VALUE(Table1[[#This Row],[rating_count]]), 0)</f>
        <v>726544</v>
      </c>
      <c r="S1370" s="5" t="s">
        <v>12051</v>
      </c>
      <c r="T1370" s="5" t="s">
        <v>12052</v>
      </c>
      <c r="U1370" s="5" t="s">
        <v>12053</v>
      </c>
      <c r="V1370" s="5" t="s">
        <v>12054</v>
      </c>
      <c r="W1370" s="5" t="s">
        <v>12055</v>
      </c>
      <c r="X1370" s="5" t="s">
        <v>12056</v>
      </c>
      <c r="Y1370" s="5" t="s">
        <v>12057</v>
      </c>
      <c r="Z1370" s="5" t="s">
        <v>12058</v>
      </c>
    </row>
    <row r="1371" spans="1:26" ht="15.75">
      <c r="A1371" s="5" t="s">
        <v>12059</v>
      </c>
      <c r="B1371" s="5" t="s">
        <v>12060</v>
      </c>
      <c r="C1371" s="5" t="str">
        <f>LEFT(Table1[[#This Row],[product_name]], 27)</f>
        <v>Saiyam Stainless Steel Espr</v>
      </c>
      <c r="D1371" s="5" t="s">
        <v>12061</v>
      </c>
      <c r="E1371" s="5" t="str">
        <f>TRIM(LEFT(Table1[[#This Row],[category]], FIND("|", Table1[[#This Row],[category]]) - 1))</f>
        <v>Home&amp;Kitchen</v>
      </c>
      <c r="F1371" s="5" t="str">
        <f>TRIM(MID(Table1[[#This Row],[category]], FIND("|", Table1[[#This Row],[category]]) + 1, FIND("|", Table1[[#This Row],[category]], FIND("|", Table1[[#This Row],[category]]) + 1) - FIND("|", Table1[[#This Row],[category]]) - 1))</f>
        <v>Kitchen&amp;HomeAppliances</v>
      </c>
      <c r="G1371"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71" s="5">
        <v>599</v>
      </c>
      <c r="I1371" s="6">
        <v>1299</v>
      </c>
      <c r="J1371" s="7">
        <v>0.54</v>
      </c>
      <c r="K1371" s="7" t="str">
        <f>IF(Table1[[#This Row],[discount_percentage]]&gt;=50%, "YES", "NO")</f>
        <v>YES</v>
      </c>
      <c r="L1371" s="7" t="str">
        <f>IF(Table1[[#This Row],[discount_percentage]]&lt;20%, "&lt;20%", IF(Table1[[#This Row],[discount_percentage]]&lt;=40%, "20%-40%", IF(Table1[[#This Row],[discount_percentage]]&lt;=60%, "41%-60%", IF(Table1[[#This Row],[discount_percentage]]&lt;=80%, "61%-80%", "&gt;80%"))))</f>
        <v>41%-60%</v>
      </c>
      <c r="M1371" s="7" t="str">
        <f>IF(Table1[[#This Row],[discounted_price]]&lt;200, "&lt;200", IF(Table1[[#This Row],[discounted_price]]&lt;=500, "200-500", "&gt;500"))</f>
        <v>&gt;500</v>
      </c>
      <c r="N1371" s="5">
        <v>4.2</v>
      </c>
      <c r="O1371" s="8">
        <v>590</v>
      </c>
      <c r="P1371" s="9" t="str">
        <f>IF(Table1[[#This Row],[rating_count]]&gt;1000, "More than 1000", "Fewer than 1000")</f>
        <v>Fewer than 1000</v>
      </c>
      <c r="Q1371" s="8">
        <f>IFERROR( VALUE(Table1[[#This Row],[rating]]) * VALUE((Table1[[#This Row],[rating_count]]/1000)), 0)</f>
        <v>2.4779999999999998</v>
      </c>
      <c r="R1371" s="6">
        <f>IFERROR( VALUE(Table1[[#This Row],[actual_price]]) * VALUE(Table1[[#This Row],[rating_count]]), 0)</f>
        <v>766410</v>
      </c>
      <c r="S1371" s="5" t="s">
        <v>12062</v>
      </c>
      <c r="T1371" s="5" t="s">
        <v>12063</v>
      </c>
      <c r="U1371" s="5" t="s">
        <v>12064</v>
      </c>
      <c r="V1371" s="5" t="s">
        <v>12065</v>
      </c>
      <c r="W1371" s="5" t="s">
        <v>12066</v>
      </c>
      <c r="X1371" s="5" t="s">
        <v>12067</v>
      </c>
      <c r="Y1371" s="5" t="s">
        <v>12068</v>
      </c>
      <c r="Z1371" s="5" t="s">
        <v>12069</v>
      </c>
    </row>
    <row r="1372" spans="1:26" ht="15.75">
      <c r="A1372" s="5" t="s">
        <v>12070</v>
      </c>
      <c r="B1372" s="5" t="s">
        <v>12071</v>
      </c>
      <c r="C1372" s="5" t="str">
        <f>LEFT(Table1[[#This Row],[product_name]], 27)</f>
        <v>KONVIO NEER 10 Inch Spun Fi</v>
      </c>
      <c r="D1372" s="5" t="s">
        <v>9633</v>
      </c>
      <c r="E1372" s="5" t="str">
        <f>TRIM(LEFT(Table1[[#This Row],[category]], FIND("|", Table1[[#This Row],[category]]) - 1))</f>
        <v>Home&amp;Kitchen</v>
      </c>
      <c r="F1372" s="5" t="str">
        <f>TRIM(MID(Table1[[#This Row],[category]], FIND("|", Table1[[#This Row],[category]]) + 1, FIND("|", Table1[[#This Row],[category]], FIND("|", Table1[[#This Row],[category]]) + 1) - FIND("|", Table1[[#This Row],[category]]) - 1))</f>
        <v>Kitchen&amp;HomeAppliances</v>
      </c>
      <c r="G1372"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72" s="5">
        <v>499</v>
      </c>
      <c r="I1372" s="6">
        <v>999</v>
      </c>
      <c r="J1372" s="7">
        <v>0.5</v>
      </c>
      <c r="K1372" s="7" t="str">
        <f>IF(Table1[[#This Row],[discount_percentage]]&gt;=50%, "YES", "NO")</f>
        <v>YES</v>
      </c>
      <c r="L1372" s="7" t="str">
        <f>IF(Table1[[#This Row],[discount_percentage]]&lt;20%, "&lt;20%", IF(Table1[[#This Row],[discount_percentage]]&lt;=40%, "20%-40%", IF(Table1[[#This Row],[discount_percentage]]&lt;=60%, "41%-60%", IF(Table1[[#This Row],[discount_percentage]]&lt;=80%, "61%-80%", "&gt;80%"))))</f>
        <v>41%-60%</v>
      </c>
      <c r="M1372" s="7" t="str">
        <f>IF(Table1[[#This Row],[discounted_price]]&lt;200, "&lt;200", IF(Table1[[#This Row],[discounted_price]]&lt;=500, "200-500", "&gt;500"))</f>
        <v>200-500</v>
      </c>
      <c r="N1372" s="5">
        <v>4.3</v>
      </c>
      <c r="O1372" s="8">
        <v>1436</v>
      </c>
      <c r="P1372" s="9" t="str">
        <f>IF(Table1[[#This Row],[rating_count]]&gt;1000, "More than 1000", "Fewer than 1000")</f>
        <v>More than 1000</v>
      </c>
      <c r="Q1372" s="8">
        <f>IFERROR( VALUE(Table1[[#This Row],[rating]]) * VALUE((Table1[[#This Row],[rating_count]]/1000)), 0)</f>
        <v>6.1747999999999994</v>
      </c>
      <c r="R1372" s="6">
        <f>IFERROR( VALUE(Table1[[#This Row],[actual_price]]) * VALUE(Table1[[#This Row],[rating_count]]), 0)</f>
        <v>1434564</v>
      </c>
      <c r="S1372" s="5" t="s">
        <v>12072</v>
      </c>
      <c r="T1372" s="5" t="s">
        <v>12073</v>
      </c>
      <c r="U1372" s="5" t="s">
        <v>12074</v>
      </c>
      <c r="V1372" s="5" t="s">
        <v>12075</v>
      </c>
      <c r="W1372" s="5" t="s">
        <v>12076</v>
      </c>
      <c r="X1372" s="5" t="s">
        <v>12077</v>
      </c>
      <c r="Y1372" s="5" t="s">
        <v>12078</v>
      </c>
      <c r="Z1372" s="5" t="s">
        <v>12079</v>
      </c>
    </row>
    <row r="1373" spans="1:26" ht="15.75">
      <c r="A1373" s="5" t="s">
        <v>12080</v>
      </c>
      <c r="B1373" s="5" t="s">
        <v>12081</v>
      </c>
      <c r="C1373" s="5" t="str">
        <f>LEFT(Table1[[#This Row],[product_name]], 27)</f>
        <v>Havells Glydo 1000 watt Dry</v>
      </c>
      <c r="D1373" s="5" t="s">
        <v>8699</v>
      </c>
      <c r="E1373" s="5" t="str">
        <f>TRIM(LEFT(Table1[[#This Row],[category]], FIND("|", Table1[[#This Row],[category]]) - 1))</f>
        <v>Home&amp;Kitchen</v>
      </c>
      <c r="F1373" s="5" t="str">
        <f>TRIM(MID(Table1[[#This Row],[category]], FIND("|", Table1[[#This Row],[category]]) + 1, FIND("|", Table1[[#This Row],[category]], FIND("|", Table1[[#This Row],[category]]) + 1) - FIND("|", Table1[[#This Row],[category]]) - 1))</f>
        <v>Kitchen&amp;HomeAppliances</v>
      </c>
      <c r="G137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73" s="5">
        <v>849</v>
      </c>
      <c r="I1373" s="6">
        <v>1190</v>
      </c>
      <c r="J1373" s="7">
        <v>0.28999999999999998</v>
      </c>
      <c r="K1373" s="7" t="str">
        <f>IF(Table1[[#This Row],[discount_percentage]]&gt;=50%, "YES", "NO")</f>
        <v>NO</v>
      </c>
      <c r="L1373" s="7" t="str">
        <f>IF(Table1[[#This Row],[discount_percentage]]&lt;20%, "&lt;20%", IF(Table1[[#This Row],[discount_percentage]]&lt;=40%, "20%-40%", IF(Table1[[#This Row],[discount_percentage]]&lt;=60%, "41%-60%", IF(Table1[[#This Row],[discount_percentage]]&lt;=80%, "61%-80%", "&gt;80%"))))</f>
        <v>20%-40%</v>
      </c>
      <c r="M1373" s="7" t="str">
        <f>IF(Table1[[#This Row],[discounted_price]]&lt;200, "&lt;200", IF(Table1[[#This Row],[discounted_price]]&lt;=500, "200-500", "&gt;500"))</f>
        <v>&gt;500</v>
      </c>
      <c r="N1373" s="5">
        <v>4.2</v>
      </c>
      <c r="O1373" s="8">
        <v>4184</v>
      </c>
      <c r="P1373" s="9" t="str">
        <f>IF(Table1[[#This Row],[rating_count]]&gt;1000, "More than 1000", "Fewer than 1000")</f>
        <v>More than 1000</v>
      </c>
      <c r="Q1373" s="8">
        <f>IFERROR( VALUE(Table1[[#This Row],[rating]]) * VALUE((Table1[[#This Row],[rating_count]]/1000)), 0)</f>
        <v>17.572800000000001</v>
      </c>
      <c r="R1373" s="6">
        <f>IFERROR( VALUE(Table1[[#This Row],[actual_price]]) * VALUE(Table1[[#This Row],[rating_count]]), 0)</f>
        <v>4978960</v>
      </c>
      <c r="S1373" s="5" t="s">
        <v>12082</v>
      </c>
      <c r="T1373" s="5" t="s">
        <v>12083</v>
      </c>
      <c r="U1373" s="5" t="s">
        <v>12084</v>
      </c>
      <c r="V1373" s="5" t="s">
        <v>12085</v>
      </c>
      <c r="W1373" s="5" t="s">
        <v>12086</v>
      </c>
      <c r="X1373" s="5" t="s">
        <v>12087</v>
      </c>
      <c r="Y1373" s="5" t="s">
        <v>12088</v>
      </c>
      <c r="Z1373" s="5" t="s">
        <v>12089</v>
      </c>
    </row>
    <row r="1374" spans="1:26" ht="15.75">
      <c r="A1374" s="5" t="s">
        <v>12090</v>
      </c>
      <c r="B1374" s="5" t="s">
        <v>12091</v>
      </c>
      <c r="C1374" s="5" t="str">
        <f>LEFT(Table1[[#This Row],[product_name]], 27)</f>
        <v>Raffles Premium Stainless S</v>
      </c>
      <c r="D1374" s="5" t="s">
        <v>9612</v>
      </c>
      <c r="E1374" s="5" t="str">
        <f>TRIM(LEFT(Table1[[#This Row],[category]], FIND("|", Table1[[#This Row],[category]]) - 1))</f>
        <v>Home&amp;Kitchen</v>
      </c>
      <c r="F1374" s="5" t="str">
        <f>TRIM(MID(Table1[[#This Row],[category]], FIND("|", Table1[[#This Row],[category]]) + 1, FIND("|", Table1[[#This Row],[category]], FIND("|", Table1[[#This Row],[category]]) + 1) - FIND("|", Table1[[#This Row],[category]]) - 1))</f>
        <v>Kitchen&amp;HomeAppliances</v>
      </c>
      <c r="G1374"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74" s="5">
        <v>249</v>
      </c>
      <c r="I1374" s="6">
        <v>400</v>
      </c>
      <c r="J1374" s="7">
        <v>0.38</v>
      </c>
      <c r="K1374" s="7" t="str">
        <f>IF(Table1[[#This Row],[discount_percentage]]&gt;=50%, "YES", "NO")</f>
        <v>NO</v>
      </c>
      <c r="L1374" s="7" t="str">
        <f>IF(Table1[[#This Row],[discount_percentage]]&lt;20%, "&lt;20%", IF(Table1[[#This Row],[discount_percentage]]&lt;=40%, "20%-40%", IF(Table1[[#This Row],[discount_percentage]]&lt;=60%, "41%-60%", IF(Table1[[#This Row],[discount_percentage]]&lt;=80%, "61%-80%", "&gt;80%"))))</f>
        <v>20%-40%</v>
      </c>
      <c r="M1374" s="7" t="str">
        <f>IF(Table1[[#This Row],[discounted_price]]&lt;200, "&lt;200", IF(Table1[[#This Row],[discounted_price]]&lt;=500, "200-500", "&gt;500"))</f>
        <v>200-500</v>
      </c>
      <c r="N1374" s="5">
        <v>4.0999999999999996</v>
      </c>
      <c r="O1374" s="8">
        <v>693</v>
      </c>
      <c r="P1374" s="9" t="str">
        <f>IF(Table1[[#This Row],[rating_count]]&gt;1000, "More than 1000", "Fewer than 1000")</f>
        <v>Fewer than 1000</v>
      </c>
      <c r="Q1374" s="8">
        <f>IFERROR( VALUE(Table1[[#This Row],[rating]]) * VALUE((Table1[[#This Row],[rating_count]]/1000)), 0)</f>
        <v>2.8412999999999995</v>
      </c>
      <c r="R1374" s="6">
        <f>IFERROR( VALUE(Table1[[#This Row],[actual_price]]) * VALUE(Table1[[#This Row],[rating_count]]), 0)</f>
        <v>277200</v>
      </c>
      <c r="S1374" s="5" t="s">
        <v>12092</v>
      </c>
      <c r="T1374" s="5" t="s">
        <v>12093</v>
      </c>
      <c r="U1374" s="5" t="s">
        <v>12094</v>
      </c>
      <c r="V1374" s="5" t="s">
        <v>12095</v>
      </c>
      <c r="W1374" s="5" t="s">
        <v>12096</v>
      </c>
      <c r="X1374" s="5" t="s">
        <v>12097</v>
      </c>
      <c r="Y1374" s="5" t="s">
        <v>12098</v>
      </c>
      <c r="Z1374" s="5" t="s">
        <v>12099</v>
      </c>
    </row>
    <row r="1375" spans="1:26" ht="15.75">
      <c r="A1375" s="5" t="s">
        <v>12100</v>
      </c>
      <c r="B1375" s="5" t="s">
        <v>12101</v>
      </c>
      <c r="C1375" s="5" t="str">
        <f>LEFT(Table1[[#This Row],[product_name]], 27)</f>
        <v>IONIX Activated Carbon Fauc</v>
      </c>
      <c r="D1375" s="5" t="s">
        <v>9633</v>
      </c>
      <c r="E1375" s="5" t="str">
        <f>TRIM(LEFT(Table1[[#This Row],[category]], FIND("|", Table1[[#This Row],[category]]) - 1))</f>
        <v>Home&amp;Kitchen</v>
      </c>
      <c r="F1375" s="5" t="str">
        <f>TRIM(MID(Table1[[#This Row],[category]], FIND("|", Table1[[#This Row],[category]]) + 1, FIND("|", Table1[[#This Row],[category]], FIND("|", Table1[[#This Row],[category]]) + 1) - FIND("|", Table1[[#This Row],[category]]) - 1))</f>
        <v>Kitchen&amp;HomeAppliances</v>
      </c>
      <c r="G1375"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75" s="5">
        <v>185</v>
      </c>
      <c r="I1375" s="6">
        <v>599</v>
      </c>
      <c r="J1375" s="7">
        <v>0.69</v>
      </c>
      <c r="K1375" s="7" t="str">
        <f>IF(Table1[[#This Row],[discount_percentage]]&gt;=50%, "YES", "NO")</f>
        <v>YES</v>
      </c>
      <c r="L1375" s="7" t="str">
        <f>IF(Table1[[#This Row],[discount_percentage]]&lt;20%, "&lt;20%", IF(Table1[[#This Row],[discount_percentage]]&lt;=40%, "20%-40%", IF(Table1[[#This Row],[discount_percentage]]&lt;=60%, "41%-60%", IF(Table1[[#This Row],[discount_percentage]]&lt;=80%, "61%-80%", "&gt;80%"))))</f>
        <v>61%-80%</v>
      </c>
      <c r="M1375" s="7" t="str">
        <f>IF(Table1[[#This Row],[discounted_price]]&lt;200, "&lt;200", IF(Table1[[#This Row],[discounted_price]]&lt;=500, "200-500", "&gt;500"))</f>
        <v>&lt;200</v>
      </c>
      <c r="N1375" s="5">
        <v>3.9</v>
      </c>
      <c r="O1375" s="8">
        <v>1306</v>
      </c>
      <c r="P1375" s="9" t="str">
        <f>IF(Table1[[#This Row],[rating_count]]&gt;1000, "More than 1000", "Fewer than 1000")</f>
        <v>More than 1000</v>
      </c>
      <c r="Q1375" s="8">
        <f>IFERROR( VALUE(Table1[[#This Row],[rating]]) * VALUE((Table1[[#This Row],[rating_count]]/1000)), 0)</f>
        <v>5.0933999999999999</v>
      </c>
      <c r="R1375" s="6">
        <f>IFERROR( VALUE(Table1[[#This Row],[actual_price]]) * VALUE(Table1[[#This Row],[rating_count]]), 0)</f>
        <v>782294</v>
      </c>
      <c r="S1375" s="5" t="s">
        <v>12102</v>
      </c>
      <c r="T1375" s="5" t="s">
        <v>12103</v>
      </c>
      <c r="U1375" s="5" t="s">
        <v>12104</v>
      </c>
      <c r="V1375" s="5" t="s">
        <v>12105</v>
      </c>
      <c r="W1375" s="5" t="s">
        <v>12106</v>
      </c>
      <c r="X1375" s="5" t="s">
        <v>12107</v>
      </c>
      <c r="Y1375" s="5" t="s">
        <v>12108</v>
      </c>
      <c r="Z1375" s="5" t="s">
        <v>12109</v>
      </c>
    </row>
    <row r="1376" spans="1:26" ht="15.75">
      <c r="A1376" s="5" t="s">
        <v>12110</v>
      </c>
      <c r="B1376" s="5" t="s">
        <v>12111</v>
      </c>
      <c r="C1376" s="5" t="str">
        <f>LEFT(Table1[[#This Row],[product_name]], 27)</f>
        <v>KNYUC MART Mini Electric Ha</v>
      </c>
      <c r="D1376" s="5" t="s">
        <v>8563</v>
      </c>
      <c r="E1376" s="5" t="str">
        <f>TRIM(LEFT(Table1[[#This Row],[category]], FIND("|", Table1[[#This Row],[category]]) - 1))</f>
        <v>Home&amp;Kitchen</v>
      </c>
      <c r="F1376" s="5" t="str">
        <f>TRIM(MID(Table1[[#This Row],[category]], FIND("|", Table1[[#This Row],[category]]) + 1, FIND("|", Table1[[#This Row],[category]], FIND("|", Table1[[#This Row],[category]]) + 1) - FIND("|", Table1[[#This Row],[category]]) - 1))</f>
        <v>Heating,Cooling&amp;AirQuality</v>
      </c>
      <c r="G1376" s="5" t="str">
        <f>TRIM(MID(Table1[[#This Row],[category]], FIND("|", Table1[[#This Row],[category]], FIND("|", Table1[[#This Row],[category]]) + 1) + 1, FIND("|", Table1[[#This Row],[category]], FIND("|", Table1[[#This Row],[category]], FIND("|", Table1[[#This Row],[category]]) + 1) + 1) - FIND("|", Table1[[#This Row],[category]], FIND("|", Table1[[#This Row],[category]]) + 1) - 1))</f>
        <v>RoomHeaters</v>
      </c>
      <c r="H1376" s="5">
        <v>778</v>
      </c>
      <c r="I1376" s="6">
        <v>999</v>
      </c>
      <c r="J1376" s="7">
        <v>0.22</v>
      </c>
      <c r="K1376" s="7" t="str">
        <f>IF(Table1[[#This Row],[discount_percentage]]&gt;=50%, "YES", "NO")</f>
        <v>NO</v>
      </c>
      <c r="L1376" s="7" t="str">
        <f>IF(Table1[[#This Row],[discount_percentage]]&lt;20%, "&lt;20%", IF(Table1[[#This Row],[discount_percentage]]&lt;=40%, "20%-40%", IF(Table1[[#This Row],[discount_percentage]]&lt;=60%, "41%-60%", IF(Table1[[#This Row],[discount_percentage]]&lt;=80%, "61%-80%", "&gt;80%"))))</f>
        <v>20%-40%</v>
      </c>
      <c r="M1376" s="7" t="str">
        <f>IF(Table1[[#This Row],[discounted_price]]&lt;200, "&lt;200", IF(Table1[[#This Row],[discounted_price]]&lt;=500, "200-500", "&gt;500"))</f>
        <v>&gt;500</v>
      </c>
      <c r="N1376" s="5">
        <v>3.3</v>
      </c>
      <c r="O1376" s="8">
        <v>8</v>
      </c>
      <c r="P1376" s="9" t="str">
        <f>IF(Table1[[#This Row],[rating_count]]&gt;1000, "More than 1000", "Fewer than 1000")</f>
        <v>Fewer than 1000</v>
      </c>
      <c r="Q1376" s="8">
        <f>IFERROR( VALUE(Table1[[#This Row],[rating]]) * VALUE((Table1[[#This Row],[rating_count]]/1000)), 0)</f>
        <v>2.64E-2</v>
      </c>
      <c r="R1376" s="6">
        <f>IFERROR( VALUE(Table1[[#This Row],[actual_price]]) * VALUE(Table1[[#This Row],[rating_count]]), 0)</f>
        <v>7992</v>
      </c>
      <c r="S1376" s="5" t="s">
        <v>12112</v>
      </c>
      <c r="T1376" s="5" t="s">
        <v>12113</v>
      </c>
      <c r="U1376" s="5" t="s">
        <v>12114</v>
      </c>
      <c r="V1376" s="5" t="s">
        <v>12115</v>
      </c>
      <c r="W1376" s="5" t="s">
        <v>12116</v>
      </c>
      <c r="X1376" s="5" t="s">
        <v>12117</v>
      </c>
      <c r="Y1376" s="5" t="s">
        <v>12118</v>
      </c>
      <c r="Z1376" s="5" t="s">
        <v>12119</v>
      </c>
    </row>
    <row r="1377" spans="1:26" ht="15.75">
      <c r="A1377" s="5" t="s">
        <v>12120</v>
      </c>
      <c r="B1377" s="5" t="s">
        <v>12121</v>
      </c>
      <c r="C1377" s="5" t="str">
        <f>LEFT(Table1[[#This Row],[product_name]], 27)</f>
        <v>INKULTURE Stainless_Steel M</v>
      </c>
      <c r="D1377" s="5" t="s">
        <v>12122</v>
      </c>
      <c r="E1377" s="5" t="str">
        <f>TRIM(LEFT(Table1[[#This Row],[category]], FIND("|", Table1[[#This Row],[category]]) - 1))</f>
        <v>Home&amp;Kitchen</v>
      </c>
      <c r="F1377" s="5" t="str">
        <f>TRIM(MID(Table1[[#This Row],[category]], FIND("|", Table1[[#This Row],[category]]) + 1, FIND("|", Table1[[#This Row],[category]], FIND("|", Table1[[#This Row],[category]]) + 1) - FIND("|", Table1[[#This Row],[category]]) - 1))</f>
        <v>Kitchen&amp;HomeAppliances</v>
      </c>
      <c r="G1377"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77" s="5">
        <v>279</v>
      </c>
      <c r="I1377" s="6">
        <v>699</v>
      </c>
      <c r="J1377" s="7">
        <v>0.6</v>
      </c>
      <c r="K1377" s="7" t="str">
        <f>IF(Table1[[#This Row],[discount_percentage]]&gt;=50%, "YES", "NO")</f>
        <v>YES</v>
      </c>
      <c r="L1377" s="7" t="str">
        <f>IF(Table1[[#This Row],[discount_percentage]]&lt;20%, "&lt;20%", IF(Table1[[#This Row],[discount_percentage]]&lt;=40%, "20%-40%", IF(Table1[[#This Row],[discount_percentage]]&lt;=60%, "41%-60%", IF(Table1[[#This Row],[discount_percentage]]&lt;=80%, "61%-80%", "&gt;80%"))))</f>
        <v>41%-60%</v>
      </c>
      <c r="M1377" s="7" t="str">
        <f>IF(Table1[[#This Row],[discounted_price]]&lt;200, "&lt;200", IF(Table1[[#This Row],[discounted_price]]&lt;=500, "200-500", "&gt;500"))</f>
        <v>200-500</v>
      </c>
      <c r="N1377" s="5">
        <v>4.3</v>
      </c>
      <c r="O1377" s="8">
        <v>2326</v>
      </c>
      <c r="P1377" s="9" t="str">
        <f>IF(Table1[[#This Row],[rating_count]]&gt;1000, "More than 1000", "Fewer than 1000")</f>
        <v>More than 1000</v>
      </c>
      <c r="Q1377" s="8">
        <f>IFERROR( VALUE(Table1[[#This Row],[rating]]) * VALUE((Table1[[#This Row],[rating_count]]/1000)), 0)</f>
        <v>10.001799999999999</v>
      </c>
      <c r="R1377" s="6">
        <f>IFERROR( VALUE(Table1[[#This Row],[actual_price]]) * VALUE(Table1[[#This Row],[rating_count]]), 0)</f>
        <v>1625874</v>
      </c>
      <c r="S1377" s="5" t="s">
        <v>12123</v>
      </c>
      <c r="T1377" s="5" t="s">
        <v>12124</v>
      </c>
      <c r="U1377" s="5" t="s">
        <v>12125</v>
      </c>
      <c r="V1377" s="5" t="s">
        <v>12126</v>
      </c>
      <c r="W1377" s="5" t="s">
        <v>12127</v>
      </c>
      <c r="X1377" s="5" t="s">
        <v>12128</v>
      </c>
      <c r="Y1377" s="5" t="s">
        <v>12129</v>
      </c>
      <c r="Z1377" s="5" t="s">
        <v>12130</v>
      </c>
    </row>
    <row r="1378" spans="1:26" ht="15.75">
      <c r="A1378" s="5" t="s">
        <v>12131</v>
      </c>
      <c r="B1378" s="5" t="s">
        <v>12132</v>
      </c>
      <c r="C1378" s="5" t="str">
        <f>LEFT(Table1[[#This Row],[product_name]], 27)</f>
        <v>Macmillan Aquafresh 5 Micro</v>
      </c>
      <c r="D1378" s="5" t="s">
        <v>9633</v>
      </c>
      <c r="E1378" s="5" t="str">
        <f>TRIM(LEFT(Table1[[#This Row],[category]], FIND("|", Table1[[#This Row],[category]]) - 1))</f>
        <v>Home&amp;Kitchen</v>
      </c>
      <c r="F1378" s="5" t="str">
        <f>TRIM(MID(Table1[[#This Row],[category]], FIND("|", Table1[[#This Row],[category]]) + 1, FIND("|", Table1[[#This Row],[category]], FIND("|", Table1[[#This Row],[category]]) + 1) - FIND("|", Table1[[#This Row],[category]]) - 1))</f>
        <v>Kitchen&amp;HomeAppliances</v>
      </c>
      <c r="G1378"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78" s="5">
        <v>215</v>
      </c>
      <c r="I1378" s="6">
        <v>1499</v>
      </c>
      <c r="J1378" s="7">
        <v>0.86</v>
      </c>
      <c r="K1378" s="7" t="str">
        <f>IF(Table1[[#This Row],[discount_percentage]]&gt;=50%, "YES", "NO")</f>
        <v>YES</v>
      </c>
      <c r="L1378" s="7" t="str">
        <f>IF(Table1[[#This Row],[discount_percentage]]&lt;20%, "&lt;20%", IF(Table1[[#This Row],[discount_percentage]]&lt;=40%, "20%-40%", IF(Table1[[#This Row],[discount_percentage]]&lt;=60%, "41%-60%", IF(Table1[[#This Row],[discount_percentage]]&lt;=80%, "61%-80%", "&gt;80%"))))</f>
        <v>&gt;80%</v>
      </c>
      <c r="M1378" s="7" t="str">
        <f>IF(Table1[[#This Row],[discounted_price]]&lt;200, "&lt;200", IF(Table1[[#This Row],[discounted_price]]&lt;=500, "200-500", "&gt;500"))</f>
        <v>200-500</v>
      </c>
      <c r="N1378" s="5">
        <v>3.9</v>
      </c>
      <c r="O1378" s="8">
        <v>1004</v>
      </c>
      <c r="P1378" s="9" t="str">
        <f>IF(Table1[[#This Row],[rating_count]]&gt;1000, "More than 1000", "Fewer than 1000")</f>
        <v>More than 1000</v>
      </c>
      <c r="Q1378" s="8">
        <f>IFERROR( VALUE(Table1[[#This Row],[rating]]) * VALUE((Table1[[#This Row],[rating_count]]/1000)), 0)</f>
        <v>3.9156</v>
      </c>
      <c r="R1378" s="6">
        <f>IFERROR( VALUE(Table1[[#This Row],[actual_price]]) * VALUE(Table1[[#This Row],[rating_count]]), 0)</f>
        <v>1504996</v>
      </c>
      <c r="S1378" s="5" t="s">
        <v>12133</v>
      </c>
      <c r="T1378" s="5" t="s">
        <v>12134</v>
      </c>
      <c r="U1378" s="5" t="s">
        <v>12135</v>
      </c>
      <c r="V1378" s="5" t="s">
        <v>12136</v>
      </c>
      <c r="W1378" s="5" t="s">
        <v>12137</v>
      </c>
      <c r="X1378" s="5" t="s">
        <v>12138</v>
      </c>
      <c r="Y1378" s="5" t="s">
        <v>12139</v>
      </c>
      <c r="Z1378" s="5" t="s">
        <v>12140</v>
      </c>
    </row>
    <row r="1379" spans="1:26" ht="15.75">
      <c r="A1379" s="5" t="s">
        <v>12141</v>
      </c>
      <c r="B1379" s="5" t="s">
        <v>12142</v>
      </c>
      <c r="C1379" s="5" t="str">
        <f>LEFT(Table1[[#This Row],[product_name]], 27)</f>
        <v>Havells D'zire 1000 watt Dr</v>
      </c>
      <c r="D1379" s="5" t="s">
        <v>8699</v>
      </c>
      <c r="E1379" s="5" t="str">
        <f>TRIM(LEFT(Table1[[#This Row],[category]], FIND("|", Table1[[#This Row],[category]]) - 1))</f>
        <v>Home&amp;Kitchen</v>
      </c>
      <c r="F1379" s="5" t="str">
        <f>TRIM(MID(Table1[[#This Row],[category]], FIND("|", Table1[[#This Row],[category]]) + 1, FIND("|", Table1[[#This Row],[category]], FIND("|", Table1[[#This Row],[category]]) + 1) - FIND("|", Table1[[#This Row],[category]]) - 1))</f>
        <v>Kitchen&amp;HomeAppliances</v>
      </c>
      <c r="G137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79" s="5">
        <v>889</v>
      </c>
      <c r="I1379" s="6">
        <v>1295</v>
      </c>
      <c r="J1379" s="7">
        <v>0.31</v>
      </c>
      <c r="K1379" s="7" t="str">
        <f>IF(Table1[[#This Row],[discount_percentage]]&gt;=50%, "YES", "NO")</f>
        <v>NO</v>
      </c>
      <c r="L1379" s="7" t="str">
        <f>IF(Table1[[#This Row],[discount_percentage]]&lt;20%, "&lt;20%", IF(Table1[[#This Row],[discount_percentage]]&lt;=40%, "20%-40%", IF(Table1[[#This Row],[discount_percentage]]&lt;=60%, "41%-60%", IF(Table1[[#This Row],[discount_percentage]]&lt;=80%, "61%-80%", "&gt;80%"))))</f>
        <v>20%-40%</v>
      </c>
      <c r="M1379" s="7" t="str">
        <f>IF(Table1[[#This Row],[discounted_price]]&lt;200, "&lt;200", IF(Table1[[#This Row],[discounted_price]]&lt;=500, "200-500", "&gt;500"))</f>
        <v>&gt;500</v>
      </c>
      <c r="N1379" s="5">
        <v>4.3</v>
      </c>
      <c r="O1379" s="8">
        <v>6400</v>
      </c>
      <c r="P1379" s="9" t="str">
        <f>IF(Table1[[#This Row],[rating_count]]&gt;1000, "More than 1000", "Fewer than 1000")</f>
        <v>More than 1000</v>
      </c>
      <c r="Q1379" s="8">
        <f>IFERROR( VALUE(Table1[[#This Row],[rating]]) * VALUE((Table1[[#This Row],[rating_count]]/1000)), 0)</f>
        <v>27.52</v>
      </c>
      <c r="R1379" s="6">
        <f>IFERROR( VALUE(Table1[[#This Row],[actual_price]]) * VALUE(Table1[[#This Row],[rating_count]]), 0)</f>
        <v>8288000</v>
      </c>
      <c r="S1379" s="5" t="s">
        <v>12143</v>
      </c>
      <c r="T1379" s="5" t="s">
        <v>12144</v>
      </c>
      <c r="U1379" s="5" t="s">
        <v>12145</v>
      </c>
      <c r="V1379" s="5" t="s">
        <v>12146</v>
      </c>
      <c r="W1379" s="5" t="s">
        <v>12147</v>
      </c>
      <c r="X1379" s="5" t="s">
        <v>12148</v>
      </c>
      <c r="Y1379" s="5" t="s">
        <v>12149</v>
      </c>
      <c r="Z1379" s="5" t="s">
        <v>12150</v>
      </c>
    </row>
    <row r="1380" spans="1:26" ht="15.75">
      <c r="A1380" s="5" t="s">
        <v>12151</v>
      </c>
      <c r="B1380" s="5" t="s">
        <v>12152</v>
      </c>
      <c r="C1380" s="5" t="str">
        <f>LEFT(Table1[[#This Row],[product_name]], 27)</f>
        <v>TE‚Ñ¢ Instant Electric Heat</v>
      </c>
      <c r="D1380" s="5" t="s">
        <v>8721</v>
      </c>
      <c r="E1380" s="5" t="str">
        <f>TRIM(LEFT(Table1[[#This Row],[category]], FIND("|", Table1[[#This Row],[category]]) - 1))</f>
        <v>Home&amp;Kitchen</v>
      </c>
      <c r="F1380" s="5" t="str">
        <f>TRIM(MID(Table1[[#This Row],[category]], FIND("|", Table1[[#This Row],[category]]) + 1, FIND("|", Table1[[#This Row],[category]], FIND("|", Table1[[#This Row],[category]]) + 1) - FIND("|", Table1[[#This Row],[category]]) - 1))</f>
        <v>Heating,Cooling&amp;AirQuality</v>
      </c>
      <c r="G138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80" s="6">
        <v>1449</v>
      </c>
      <c r="I1380" s="6">
        <v>4999</v>
      </c>
      <c r="J1380" s="7">
        <v>0.71</v>
      </c>
      <c r="K1380" s="7" t="str">
        <f>IF(Table1[[#This Row],[discount_percentage]]&gt;=50%, "YES", "NO")</f>
        <v>YES</v>
      </c>
      <c r="L1380" s="7" t="str">
        <f>IF(Table1[[#This Row],[discount_percentage]]&lt;20%, "&lt;20%", IF(Table1[[#This Row],[discount_percentage]]&lt;=40%, "20%-40%", IF(Table1[[#This Row],[discount_percentage]]&lt;=60%, "41%-60%", IF(Table1[[#This Row],[discount_percentage]]&lt;=80%, "61%-80%", "&gt;80%"))))</f>
        <v>61%-80%</v>
      </c>
      <c r="M1380" s="7" t="str">
        <f>IF(Table1[[#This Row],[discounted_price]]&lt;200, "&lt;200", IF(Table1[[#This Row],[discounted_price]]&lt;=500, "200-500", "&gt;500"))</f>
        <v>&gt;500</v>
      </c>
      <c r="N1380" s="5">
        <v>3.6</v>
      </c>
      <c r="O1380" s="8">
        <v>63</v>
      </c>
      <c r="P1380" s="9" t="str">
        <f>IF(Table1[[#This Row],[rating_count]]&gt;1000, "More than 1000", "Fewer than 1000")</f>
        <v>Fewer than 1000</v>
      </c>
      <c r="Q1380" s="8">
        <f>IFERROR( VALUE(Table1[[#This Row],[rating]]) * VALUE((Table1[[#This Row],[rating_count]]/1000)), 0)</f>
        <v>0.2268</v>
      </c>
      <c r="R1380" s="6">
        <f>IFERROR( VALUE(Table1[[#This Row],[actual_price]]) * VALUE(Table1[[#This Row],[rating_count]]), 0)</f>
        <v>314937</v>
      </c>
      <c r="S1380" s="5" t="s">
        <v>12153</v>
      </c>
      <c r="T1380" s="5" t="s">
        <v>12154</v>
      </c>
      <c r="U1380" s="5" t="s">
        <v>12155</v>
      </c>
      <c r="V1380" s="5" t="s">
        <v>12156</v>
      </c>
      <c r="W1380" s="5" t="s">
        <v>12157</v>
      </c>
      <c r="X1380" s="5" t="s">
        <v>12158</v>
      </c>
      <c r="Y1380" s="5" t="s">
        <v>12159</v>
      </c>
      <c r="Z1380" s="5" t="s">
        <v>12160</v>
      </c>
    </row>
    <row r="1381" spans="1:26" ht="15.75">
      <c r="A1381" s="5" t="s">
        <v>12161</v>
      </c>
      <c r="B1381" s="5" t="s">
        <v>12162</v>
      </c>
      <c r="C1381" s="5" t="str">
        <f>LEFT(Table1[[#This Row],[product_name]], 27)</f>
        <v>ZIGMA WinoteK WinoteK Sun I</v>
      </c>
      <c r="D1381" s="5" t="s">
        <v>8721</v>
      </c>
      <c r="E1381" s="5" t="str">
        <f>TRIM(LEFT(Table1[[#This Row],[category]], FIND("|", Table1[[#This Row],[category]]) - 1))</f>
        <v>Home&amp;Kitchen</v>
      </c>
      <c r="F1381" s="5" t="str">
        <f>TRIM(MID(Table1[[#This Row],[category]], FIND("|", Table1[[#This Row],[category]]) + 1, FIND("|", Table1[[#This Row],[category]], FIND("|", Table1[[#This Row],[category]]) + 1) - FIND("|", Table1[[#This Row],[category]]) - 1))</f>
        <v>Heating,Cooling&amp;AirQuality</v>
      </c>
      <c r="G1381"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81" s="6">
        <v>1190</v>
      </c>
      <c r="I1381" s="6">
        <v>2550</v>
      </c>
      <c r="J1381" s="7">
        <v>0.53</v>
      </c>
      <c r="K1381" s="7" t="str">
        <f>IF(Table1[[#This Row],[discount_percentage]]&gt;=50%, "YES", "NO")</f>
        <v>YES</v>
      </c>
      <c r="L1381" s="7" t="str">
        <f>IF(Table1[[#This Row],[discount_percentage]]&lt;20%, "&lt;20%", IF(Table1[[#This Row],[discount_percentage]]&lt;=40%, "20%-40%", IF(Table1[[#This Row],[discount_percentage]]&lt;=60%, "41%-60%", IF(Table1[[#This Row],[discount_percentage]]&lt;=80%, "61%-80%", "&gt;80%"))))</f>
        <v>41%-60%</v>
      </c>
      <c r="M1381" s="7" t="str">
        <f>IF(Table1[[#This Row],[discounted_price]]&lt;200, "&lt;200", IF(Table1[[#This Row],[discounted_price]]&lt;=500, "200-500", "&gt;500"))</f>
        <v>&gt;500</v>
      </c>
      <c r="N1381" s="5">
        <v>3.8</v>
      </c>
      <c r="O1381" s="8">
        <v>1181</v>
      </c>
      <c r="P1381" s="9" t="str">
        <f>IF(Table1[[#This Row],[rating_count]]&gt;1000, "More than 1000", "Fewer than 1000")</f>
        <v>More than 1000</v>
      </c>
      <c r="Q1381" s="8">
        <f>IFERROR( VALUE(Table1[[#This Row],[rating]]) * VALUE((Table1[[#This Row],[rating_count]]/1000)), 0)</f>
        <v>4.4878</v>
      </c>
      <c r="R1381" s="6">
        <f>IFERROR( VALUE(Table1[[#This Row],[actual_price]]) * VALUE(Table1[[#This Row],[rating_count]]), 0)</f>
        <v>3011550</v>
      </c>
      <c r="S1381" s="5" t="s">
        <v>12163</v>
      </c>
      <c r="T1381" s="5" t="s">
        <v>12164</v>
      </c>
      <c r="U1381" s="5" t="s">
        <v>12165</v>
      </c>
      <c r="V1381" s="5" t="s">
        <v>12166</v>
      </c>
      <c r="W1381" s="5" t="s">
        <v>12167</v>
      </c>
      <c r="X1381" s="5" t="s">
        <v>12168</v>
      </c>
      <c r="Y1381" s="5" t="s">
        <v>12169</v>
      </c>
      <c r="Z1381" s="5" t="s">
        <v>12170</v>
      </c>
    </row>
    <row r="1382" spans="1:26" ht="15.75">
      <c r="A1382" s="5" t="s">
        <v>12171</v>
      </c>
      <c r="B1382" s="5" t="s">
        <v>12172</v>
      </c>
      <c r="C1382" s="5" t="str">
        <f>LEFT(Table1[[#This Row],[product_name]], 27)</f>
        <v>KENT 11054 Alkaline Water F</v>
      </c>
      <c r="D1382" s="5" t="s">
        <v>10094</v>
      </c>
      <c r="E1382" s="5" t="str">
        <f>TRIM(LEFT(Table1[[#This Row],[category]], FIND("|", Table1[[#This Row],[category]]) - 1))</f>
        <v>Home&amp;Kitchen</v>
      </c>
      <c r="F1382" s="5" t="str">
        <f>TRIM(MID(Table1[[#This Row],[category]], FIND("|", Table1[[#This Row],[category]]) + 1, FIND("|", Table1[[#This Row],[category]], FIND("|", Table1[[#This Row],[category]]) + 1) - FIND("|", Table1[[#This Row],[category]]) - 1))</f>
        <v>Kitchen&amp;HomeAppliances</v>
      </c>
      <c r="G1382"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82" s="6">
        <v>1799</v>
      </c>
      <c r="I1382" s="6">
        <v>1950</v>
      </c>
      <c r="J1382" s="7">
        <v>0.08</v>
      </c>
      <c r="K1382" s="7" t="str">
        <f>IF(Table1[[#This Row],[discount_percentage]]&gt;=50%, "YES", "NO")</f>
        <v>NO</v>
      </c>
      <c r="L1382" s="7" t="str">
        <f>IF(Table1[[#This Row],[discount_percentage]]&lt;20%, "&lt;20%", IF(Table1[[#This Row],[discount_percentage]]&lt;=40%, "20%-40%", IF(Table1[[#This Row],[discount_percentage]]&lt;=60%, "41%-60%", IF(Table1[[#This Row],[discount_percentage]]&lt;=80%, "61%-80%", "&gt;80%"))))</f>
        <v>&lt;20%</v>
      </c>
      <c r="M1382" s="7" t="str">
        <f>IF(Table1[[#This Row],[discounted_price]]&lt;200, "&lt;200", IF(Table1[[#This Row],[discounted_price]]&lt;=500, "200-500", "&gt;500"))</f>
        <v>&gt;500</v>
      </c>
      <c r="N1382" s="5">
        <v>3.9</v>
      </c>
      <c r="O1382" s="8">
        <v>1888</v>
      </c>
      <c r="P1382" s="9" t="str">
        <f>IF(Table1[[#This Row],[rating_count]]&gt;1000, "More than 1000", "Fewer than 1000")</f>
        <v>More than 1000</v>
      </c>
      <c r="Q1382" s="8">
        <f>IFERROR( VALUE(Table1[[#This Row],[rating]]) * VALUE((Table1[[#This Row],[rating_count]]/1000)), 0)</f>
        <v>7.3631999999999991</v>
      </c>
      <c r="R1382" s="6">
        <f>IFERROR( VALUE(Table1[[#This Row],[actual_price]]) * VALUE(Table1[[#This Row],[rating_count]]), 0)</f>
        <v>3681600</v>
      </c>
      <c r="S1382" s="5" t="s">
        <v>12173</v>
      </c>
      <c r="T1382" s="5" t="s">
        <v>12174</v>
      </c>
      <c r="U1382" s="5" t="s">
        <v>12175</v>
      </c>
      <c r="V1382" s="5" t="s">
        <v>12176</v>
      </c>
      <c r="W1382" s="5" t="s">
        <v>12177</v>
      </c>
      <c r="X1382" s="5" t="s">
        <v>12178</v>
      </c>
      <c r="Y1382" s="5" t="s">
        <v>12179</v>
      </c>
      <c r="Z1382" s="5" t="s">
        <v>12180</v>
      </c>
    </row>
    <row r="1383" spans="1:26" ht="15.75">
      <c r="A1383" s="5" t="s">
        <v>12181</v>
      </c>
      <c r="B1383" s="5" t="s">
        <v>12182</v>
      </c>
      <c r="C1383" s="5" t="str">
        <f>LEFT(Table1[[#This Row],[product_name]], 27)</f>
        <v>Sujata Dynamix DX Mixer Gri</v>
      </c>
      <c r="D1383" s="5" t="s">
        <v>8710</v>
      </c>
      <c r="E1383" s="5" t="str">
        <f>TRIM(LEFT(Table1[[#This Row],[category]], FIND("|", Table1[[#This Row],[category]]) - 1))</f>
        <v>Home&amp;Kitchen</v>
      </c>
      <c r="F1383" s="5" t="str">
        <f>TRIM(MID(Table1[[#This Row],[category]], FIND("|", Table1[[#This Row],[category]]) + 1, FIND("|", Table1[[#This Row],[category]], FIND("|", Table1[[#This Row],[category]]) + 1) - FIND("|", Table1[[#This Row],[category]]) - 1))</f>
        <v>Kitchen&amp;HomeAppliances</v>
      </c>
      <c r="G138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3" s="6">
        <v>6120</v>
      </c>
      <c r="I1383" s="6">
        <v>8478</v>
      </c>
      <c r="J1383" s="7">
        <v>0.28000000000000003</v>
      </c>
      <c r="K1383" s="7" t="str">
        <f>IF(Table1[[#This Row],[discount_percentage]]&gt;=50%, "YES", "NO")</f>
        <v>NO</v>
      </c>
      <c r="L1383" s="7" t="str">
        <f>IF(Table1[[#This Row],[discount_percentage]]&lt;20%, "&lt;20%", IF(Table1[[#This Row],[discount_percentage]]&lt;=40%, "20%-40%", IF(Table1[[#This Row],[discount_percentage]]&lt;=60%, "41%-60%", IF(Table1[[#This Row],[discount_percentage]]&lt;=80%, "61%-80%", "&gt;80%"))))</f>
        <v>20%-40%</v>
      </c>
      <c r="M1383" s="7" t="str">
        <f>IF(Table1[[#This Row],[discounted_price]]&lt;200, "&lt;200", IF(Table1[[#This Row],[discounted_price]]&lt;=500, "200-500", "&gt;500"))</f>
        <v>&gt;500</v>
      </c>
      <c r="N1383" s="5">
        <v>4.5999999999999996</v>
      </c>
      <c r="O1383" s="8">
        <v>6550</v>
      </c>
      <c r="P1383" s="9" t="str">
        <f>IF(Table1[[#This Row],[rating_count]]&gt;1000, "More than 1000", "Fewer than 1000")</f>
        <v>More than 1000</v>
      </c>
      <c r="Q1383" s="8">
        <f>IFERROR( VALUE(Table1[[#This Row],[rating]]) * VALUE((Table1[[#This Row],[rating_count]]/1000)), 0)</f>
        <v>30.129999999999995</v>
      </c>
      <c r="R1383" s="6">
        <f>IFERROR( VALUE(Table1[[#This Row],[actual_price]]) * VALUE(Table1[[#This Row],[rating_count]]), 0)</f>
        <v>55530900</v>
      </c>
      <c r="S1383" s="5" t="s">
        <v>12183</v>
      </c>
      <c r="T1383" s="5" t="s">
        <v>12184</v>
      </c>
      <c r="U1383" s="5" t="s">
        <v>12185</v>
      </c>
      <c r="V1383" s="5" t="s">
        <v>12186</v>
      </c>
      <c r="W1383" s="5" t="s">
        <v>12187</v>
      </c>
      <c r="X1383" s="5" t="s">
        <v>12188</v>
      </c>
      <c r="Y1383" s="5" t="s">
        <v>12189</v>
      </c>
      <c r="Z1383" s="5" t="s">
        <v>12190</v>
      </c>
    </row>
    <row r="1384" spans="1:26" ht="15.75">
      <c r="A1384" s="5" t="s">
        <v>12191</v>
      </c>
      <c r="B1384" s="5" t="s">
        <v>12192</v>
      </c>
      <c r="C1384" s="5" t="str">
        <f>LEFT(Table1[[#This Row],[product_name]], 27)</f>
        <v>Lifelong LLMG74 750 Watt Mi</v>
      </c>
      <c r="D1384" s="5" t="s">
        <v>8710</v>
      </c>
      <c r="E1384" s="5" t="str">
        <f>TRIM(LEFT(Table1[[#This Row],[category]], FIND("|", Table1[[#This Row],[category]]) - 1))</f>
        <v>Home&amp;Kitchen</v>
      </c>
      <c r="F1384" s="5" t="str">
        <f>TRIM(MID(Table1[[#This Row],[category]], FIND("|", Table1[[#This Row],[category]]) + 1, FIND("|", Table1[[#This Row],[category]], FIND("|", Table1[[#This Row],[category]]) + 1) - FIND("|", Table1[[#This Row],[category]]) - 1))</f>
        <v>Kitchen&amp;HomeAppliances</v>
      </c>
      <c r="G138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4" s="6">
        <v>1799</v>
      </c>
      <c r="I1384" s="6">
        <v>3299</v>
      </c>
      <c r="J1384" s="7">
        <v>0.45</v>
      </c>
      <c r="K1384" s="7" t="str">
        <f>IF(Table1[[#This Row],[discount_percentage]]&gt;=50%, "YES", "NO")</f>
        <v>NO</v>
      </c>
      <c r="L1384" s="7" t="str">
        <f>IF(Table1[[#This Row],[discount_percentage]]&lt;20%, "&lt;20%", IF(Table1[[#This Row],[discount_percentage]]&lt;=40%, "20%-40%", IF(Table1[[#This Row],[discount_percentage]]&lt;=60%, "41%-60%", IF(Table1[[#This Row],[discount_percentage]]&lt;=80%, "61%-80%", "&gt;80%"))))</f>
        <v>41%-60%</v>
      </c>
      <c r="M1384" s="7" t="str">
        <f>IF(Table1[[#This Row],[discounted_price]]&lt;200, "&lt;200", IF(Table1[[#This Row],[discounted_price]]&lt;=500, "200-500", "&gt;500"))</f>
        <v>&gt;500</v>
      </c>
      <c r="N1384" s="5">
        <v>3.8</v>
      </c>
      <c r="O1384" s="8">
        <v>1846</v>
      </c>
      <c r="P1384" s="9" t="str">
        <f>IF(Table1[[#This Row],[rating_count]]&gt;1000, "More than 1000", "Fewer than 1000")</f>
        <v>More than 1000</v>
      </c>
      <c r="Q1384" s="8">
        <f>IFERROR( VALUE(Table1[[#This Row],[rating]]) * VALUE((Table1[[#This Row],[rating_count]]/1000)), 0)</f>
        <v>7.0148000000000001</v>
      </c>
      <c r="R1384" s="6">
        <f>IFERROR( VALUE(Table1[[#This Row],[actual_price]]) * VALUE(Table1[[#This Row],[rating_count]]), 0)</f>
        <v>6089954</v>
      </c>
      <c r="S1384" s="5" t="s">
        <v>12193</v>
      </c>
      <c r="T1384" s="5" t="s">
        <v>12194</v>
      </c>
      <c r="U1384" s="5" t="s">
        <v>12195</v>
      </c>
      <c r="V1384" s="5" t="s">
        <v>12196</v>
      </c>
      <c r="W1384" s="5" t="s">
        <v>12197</v>
      </c>
      <c r="X1384" s="5" t="s">
        <v>12198</v>
      </c>
      <c r="Y1384" s="5" t="s">
        <v>12199</v>
      </c>
      <c r="Z1384" s="5" t="s">
        <v>12200</v>
      </c>
    </row>
    <row r="1385" spans="1:26" ht="15.75">
      <c r="A1385" s="5" t="s">
        <v>12201</v>
      </c>
      <c r="B1385" s="5" t="s">
        <v>12202</v>
      </c>
      <c r="C1385" s="5" t="str">
        <f>LEFT(Table1[[#This Row],[product_name]], 27)</f>
        <v xml:space="preserve">TTK Prestige Limited Orion </v>
      </c>
      <c r="D1385" s="5" t="s">
        <v>8710</v>
      </c>
      <c r="E1385" s="5" t="str">
        <f>TRIM(LEFT(Table1[[#This Row],[category]], FIND("|", Table1[[#This Row],[category]]) - 1))</f>
        <v>Home&amp;Kitchen</v>
      </c>
      <c r="F1385" s="5" t="str">
        <f>TRIM(MID(Table1[[#This Row],[category]], FIND("|", Table1[[#This Row],[category]]) + 1, FIND("|", Table1[[#This Row],[category]], FIND("|", Table1[[#This Row],[category]]) + 1) - FIND("|", Table1[[#This Row],[category]]) - 1))</f>
        <v>Kitchen&amp;HomeAppliances</v>
      </c>
      <c r="G138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5" s="6">
        <v>2199</v>
      </c>
      <c r="I1385" s="6">
        <v>3895</v>
      </c>
      <c r="J1385" s="7">
        <v>0.44</v>
      </c>
      <c r="K1385" s="7" t="str">
        <f>IF(Table1[[#This Row],[discount_percentage]]&gt;=50%, "YES", "NO")</f>
        <v>NO</v>
      </c>
      <c r="L1385" s="7" t="str">
        <f>IF(Table1[[#This Row],[discount_percentage]]&lt;20%, "&lt;20%", IF(Table1[[#This Row],[discount_percentage]]&lt;=40%, "20%-40%", IF(Table1[[#This Row],[discount_percentage]]&lt;=60%, "41%-60%", IF(Table1[[#This Row],[discount_percentage]]&lt;=80%, "61%-80%", "&gt;80%"))))</f>
        <v>41%-60%</v>
      </c>
      <c r="M1385" s="7" t="str">
        <f>IF(Table1[[#This Row],[discounted_price]]&lt;200, "&lt;200", IF(Table1[[#This Row],[discounted_price]]&lt;=500, "200-500", "&gt;500"))</f>
        <v>&gt;500</v>
      </c>
      <c r="N1385" s="5">
        <v>3.9</v>
      </c>
      <c r="O1385" s="8">
        <v>1085</v>
      </c>
      <c r="P1385" s="9" t="str">
        <f>IF(Table1[[#This Row],[rating_count]]&gt;1000, "More than 1000", "Fewer than 1000")</f>
        <v>More than 1000</v>
      </c>
      <c r="Q1385" s="8">
        <f>IFERROR( VALUE(Table1[[#This Row],[rating]]) * VALUE((Table1[[#This Row],[rating_count]]/1000)), 0)</f>
        <v>4.2314999999999996</v>
      </c>
      <c r="R1385" s="6">
        <f>IFERROR( VALUE(Table1[[#This Row],[actual_price]]) * VALUE(Table1[[#This Row],[rating_count]]), 0)</f>
        <v>4226075</v>
      </c>
      <c r="S1385" s="5" t="s">
        <v>12203</v>
      </c>
      <c r="T1385" s="5" t="s">
        <v>12204</v>
      </c>
      <c r="U1385" s="5" t="s">
        <v>12205</v>
      </c>
      <c r="V1385" s="5" t="s">
        <v>12206</v>
      </c>
      <c r="W1385" s="5" t="s">
        <v>12207</v>
      </c>
      <c r="X1385" s="5" t="s">
        <v>12208</v>
      </c>
      <c r="Y1385" s="5" t="s">
        <v>12209</v>
      </c>
      <c r="Z1385" s="5" t="s">
        <v>12210</v>
      </c>
    </row>
    <row r="1386" spans="1:26" ht="15.75">
      <c r="A1386" s="5" t="s">
        <v>12211</v>
      </c>
      <c r="B1386" s="5" t="s">
        <v>12212</v>
      </c>
      <c r="C1386" s="5" t="str">
        <f>LEFT(Table1[[#This Row],[product_name]], 27)</f>
        <v>AGARO Regal Electric Rice C</v>
      </c>
      <c r="D1386" s="5" t="s">
        <v>9695</v>
      </c>
      <c r="E1386" s="5" t="str">
        <f>TRIM(LEFT(Table1[[#This Row],[category]], FIND("|", Table1[[#This Row],[category]]) - 1))</f>
        <v>Home&amp;Kitchen</v>
      </c>
      <c r="F1386" s="5" t="str">
        <f>TRIM(MID(Table1[[#This Row],[category]], FIND("|", Table1[[#This Row],[category]]) + 1, FIND("|", Table1[[#This Row],[category]], FIND("|", Table1[[#This Row],[category]]) + 1) - FIND("|", Table1[[#This Row],[category]]) - 1))</f>
        <v>Kitchen&amp;HomeAppliances</v>
      </c>
      <c r="G138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6" s="6">
        <v>3685</v>
      </c>
      <c r="I1386" s="6">
        <v>5495</v>
      </c>
      <c r="J1386" s="7">
        <v>0.33</v>
      </c>
      <c r="K1386" s="7" t="str">
        <f>IF(Table1[[#This Row],[discount_percentage]]&gt;=50%, "YES", "NO")</f>
        <v>NO</v>
      </c>
      <c r="L1386" s="7" t="str">
        <f>IF(Table1[[#This Row],[discount_percentage]]&lt;20%, "&lt;20%", IF(Table1[[#This Row],[discount_percentage]]&lt;=40%, "20%-40%", IF(Table1[[#This Row],[discount_percentage]]&lt;=60%, "41%-60%", IF(Table1[[#This Row],[discount_percentage]]&lt;=80%, "61%-80%", "&gt;80%"))))</f>
        <v>20%-40%</v>
      </c>
      <c r="M1386" s="7" t="str">
        <f>IF(Table1[[#This Row],[discounted_price]]&lt;200, "&lt;200", IF(Table1[[#This Row],[discounted_price]]&lt;=500, "200-500", "&gt;500"))</f>
        <v>&gt;500</v>
      </c>
      <c r="N1386" s="5">
        <v>4.0999999999999996</v>
      </c>
      <c r="O1386" s="8">
        <v>290</v>
      </c>
      <c r="P1386" s="9" t="str">
        <f>IF(Table1[[#This Row],[rating_count]]&gt;1000, "More than 1000", "Fewer than 1000")</f>
        <v>Fewer than 1000</v>
      </c>
      <c r="Q1386" s="8">
        <f>IFERROR( VALUE(Table1[[#This Row],[rating]]) * VALUE((Table1[[#This Row],[rating_count]]/1000)), 0)</f>
        <v>1.1889999999999998</v>
      </c>
      <c r="R1386" s="6">
        <f>IFERROR( VALUE(Table1[[#This Row],[actual_price]]) * VALUE(Table1[[#This Row],[rating_count]]), 0)</f>
        <v>1593550</v>
      </c>
      <c r="S1386" s="5" t="s">
        <v>12213</v>
      </c>
      <c r="T1386" s="5" t="s">
        <v>12214</v>
      </c>
      <c r="U1386" s="5" t="s">
        <v>12215</v>
      </c>
      <c r="V1386" s="5" t="s">
        <v>12216</v>
      </c>
      <c r="W1386" s="5" t="s">
        <v>12217</v>
      </c>
      <c r="X1386" s="5" t="s">
        <v>12218</v>
      </c>
      <c r="Y1386" s="5" t="s">
        <v>12219</v>
      </c>
      <c r="Z1386" s="5" t="s">
        <v>12220</v>
      </c>
    </row>
    <row r="1387" spans="1:26" ht="15.75">
      <c r="A1387" s="5" t="s">
        <v>12221</v>
      </c>
      <c r="B1387" s="5" t="s">
        <v>12222</v>
      </c>
      <c r="C1387" s="5" t="str">
        <f>LEFT(Table1[[#This Row],[product_name]], 27)</f>
        <v>VAPJA¬Æ Portable Mini Juice</v>
      </c>
      <c r="D1387" s="5" t="s">
        <v>8938</v>
      </c>
      <c r="E1387" s="5" t="str">
        <f>TRIM(LEFT(Table1[[#This Row],[category]], FIND("|", Table1[[#This Row],[category]]) - 1))</f>
        <v>Home&amp;Kitchen</v>
      </c>
      <c r="F1387" s="5" t="str">
        <f>TRIM(MID(Table1[[#This Row],[category]], FIND("|", Table1[[#This Row],[category]]) + 1, FIND("|", Table1[[#This Row],[category]], FIND("|", Table1[[#This Row],[category]]) + 1) - FIND("|", Table1[[#This Row],[category]]) - 1))</f>
        <v>Kitchen&amp;HomeAppliances</v>
      </c>
      <c r="G138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7" s="5">
        <v>649</v>
      </c>
      <c r="I1387" s="6">
        <v>999</v>
      </c>
      <c r="J1387" s="7">
        <v>0.35</v>
      </c>
      <c r="K1387" s="7" t="str">
        <f>IF(Table1[[#This Row],[discount_percentage]]&gt;=50%, "YES", "NO")</f>
        <v>NO</v>
      </c>
      <c r="L1387" s="7" t="str">
        <f>IF(Table1[[#This Row],[discount_percentage]]&lt;20%, "&lt;20%", IF(Table1[[#This Row],[discount_percentage]]&lt;=40%, "20%-40%", IF(Table1[[#This Row],[discount_percentage]]&lt;=60%, "41%-60%", IF(Table1[[#This Row],[discount_percentage]]&lt;=80%, "61%-80%", "&gt;80%"))))</f>
        <v>20%-40%</v>
      </c>
      <c r="M1387" s="7" t="str">
        <f>IF(Table1[[#This Row],[discounted_price]]&lt;200, "&lt;200", IF(Table1[[#This Row],[discounted_price]]&lt;=500, "200-500", "&gt;500"))</f>
        <v>&gt;500</v>
      </c>
      <c r="N1387" s="5">
        <v>3.6</v>
      </c>
      <c r="O1387" s="8">
        <v>4</v>
      </c>
      <c r="P1387" s="9" t="str">
        <f>IF(Table1[[#This Row],[rating_count]]&gt;1000, "More than 1000", "Fewer than 1000")</f>
        <v>Fewer than 1000</v>
      </c>
      <c r="Q1387" s="8">
        <f>IFERROR( VALUE(Table1[[#This Row],[rating]]) * VALUE((Table1[[#This Row],[rating_count]]/1000)), 0)</f>
        <v>1.4400000000000001E-2</v>
      </c>
      <c r="R1387" s="6">
        <f>IFERROR( VALUE(Table1[[#This Row],[actual_price]]) * VALUE(Table1[[#This Row],[rating_count]]), 0)</f>
        <v>3996</v>
      </c>
      <c r="S1387" s="5" t="s">
        <v>12223</v>
      </c>
      <c r="T1387" s="5" t="s">
        <v>12224</v>
      </c>
      <c r="U1387" s="5" t="s">
        <v>12225</v>
      </c>
      <c r="V1387" s="5" t="s">
        <v>12226</v>
      </c>
      <c r="W1387" s="5" t="s">
        <v>12227</v>
      </c>
      <c r="X1387" s="5" t="s">
        <v>12228</v>
      </c>
      <c r="Y1387" s="5" t="s">
        <v>12229</v>
      </c>
      <c r="Z1387" s="5" t="s">
        <v>12230</v>
      </c>
    </row>
    <row r="1388" spans="1:26" ht="15.75">
      <c r="A1388" s="5" t="s">
        <v>12231</v>
      </c>
      <c r="B1388" s="5" t="s">
        <v>12232</v>
      </c>
      <c r="C1388" s="5" t="str">
        <f>LEFT(Table1[[#This Row],[product_name]], 27)</f>
        <v xml:space="preserve">Philips HD6975/00 25 Litre </v>
      </c>
      <c r="D1388" s="5" t="s">
        <v>10420</v>
      </c>
      <c r="E1388" s="5" t="str">
        <f>TRIM(LEFT(Table1[[#This Row],[category]], FIND("|", Table1[[#This Row],[category]]) - 1))</f>
        <v>Home&amp;Kitchen</v>
      </c>
      <c r="F1388" s="5" t="str">
        <f>TRIM(MID(Table1[[#This Row],[category]], FIND("|", Table1[[#This Row],[category]]) + 1, FIND("|", Table1[[#This Row],[category]], FIND("|", Table1[[#This Row],[category]]) + 1) - FIND("|", Table1[[#This Row],[category]]) - 1))</f>
        <v>Kitchen&amp;HomeAppliances</v>
      </c>
      <c r="G138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8" s="6">
        <v>8599</v>
      </c>
      <c r="I1388" s="6">
        <v>8995</v>
      </c>
      <c r="J1388" s="7">
        <v>0.04</v>
      </c>
      <c r="K1388" s="7" t="str">
        <f>IF(Table1[[#This Row],[discount_percentage]]&gt;=50%, "YES", "NO")</f>
        <v>NO</v>
      </c>
      <c r="L1388" s="7" t="str">
        <f>IF(Table1[[#This Row],[discount_percentage]]&lt;20%, "&lt;20%", IF(Table1[[#This Row],[discount_percentage]]&lt;=40%, "20%-40%", IF(Table1[[#This Row],[discount_percentage]]&lt;=60%, "41%-60%", IF(Table1[[#This Row],[discount_percentage]]&lt;=80%, "61%-80%", "&gt;80%"))))</f>
        <v>&lt;20%</v>
      </c>
      <c r="M1388" s="7" t="str">
        <f>IF(Table1[[#This Row],[discounted_price]]&lt;200, "&lt;200", IF(Table1[[#This Row],[discounted_price]]&lt;=500, "200-500", "&gt;500"))</f>
        <v>&gt;500</v>
      </c>
      <c r="N1388" s="5">
        <v>4.4000000000000004</v>
      </c>
      <c r="O1388" s="8">
        <v>9734</v>
      </c>
      <c r="P1388" s="9" t="str">
        <f>IF(Table1[[#This Row],[rating_count]]&gt;1000, "More than 1000", "Fewer than 1000")</f>
        <v>More than 1000</v>
      </c>
      <c r="Q1388" s="8">
        <f>IFERROR( VALUE(Table1[[#This Row],[rating]]) * VALUE((Table1[[#This Row],[rating_count]]/1000)), 0)</f>
        <v>42.829600000000006</v>
      </c>
      <c r="R1388" s="6">
        <f>IFERROR( VALUE(Table1[[#This Row],[actual_price]]) * VALUE(Table1[[#This Row],[rating_count]]), 0)</f>
        <v>87557330</v>
      </c>
      <c r="S1388" s="5" t="s">
        <v>12233</v>
      </c>
      <c r="T1388" s="5" t="s">
        <v>12234</v>
      </c>
      <c r="U1388" s="5" t="s">
        <v>12235</v>
      </c>
      <c r="V1388" s="5" t="s">
        <v>12236</v>
      </c>
      <c r="W1388" s="5" t="s">
        <v>12237</v>
      </c>
      <c r="X1388" s="5" t="s">
        <v>12238</v>
      </c>
      <c r="Y1388" s="5" t="s">
        <v>12239</v>
      </c>
      <c r="Z1388" s="5" t="s">
        <v>12240</v>
      </c>
    </row>
    <row r="1389" spans="1:26" ht="15.75">
      <c r="A1389" s="5" t="s">
        <v>12241</v>
      </c>
      <c r="B1389" s="5" t="s">
        <v>12242</v>
      </c>
      <c r="C1389" s="5" t="str">
        <f>LEFT(Table1[[#This Row],[product_name]], 27)</f>
        <v>Usha EI 3710 Heavy Weight 1</v>
      </c>
      <c r="D1389" s="5" t="s">
        <v>8699</v>
      </c>
      <c r="E1389" s="5" t="str">
        <f>TRIM(LEFT(Table1[[#This Row],[category]], FIND("|", Table1[[#This Row],[category]]) - 1))</f>
        <v>Home&amp;Kitchen</v>
      </c>
      <c r="F1389" s="5" t="str">
        <f>TRIM(MID(Table1[[#This Row],[category]], FIND("|", Table1[[#This Row],[category]]) + 1, FIND("|", Table1[[#This Row],[category]], FIND("|", Table1[[#This Row],[category]]) + 1) - FIND("|", Table1[[#This Row],[category]]) - 1))</f>
        <v>Kitchen&amp;HomeAppliances</v>
      </c>
      <c r="G138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89" s="6">
        <v>1110</v>
      </c>
      <c r="I1389" s="6">
        <v>1599</v>
      </c>
      <c r="J1389" s="7">
        <v>0.31</v>
      </c>
      <c r="K1389" s="7" t="str">
        <f>IF(Table1[[#This Row],[discount_percentage]]&gt;=50%, "YES", "NO")</f>
        <v>NO</v>
      </c>
      <c r="L1389" s="7" t="str">
        <f>IF(Table1[[#This Row],[discount_percentage]]&lt;20%, "&lt;20%", IF(Table1[[#This Row],[discount_percentage]]&lt;=40%, "20%-40%", IF(Table1[[#This Row],[discount_percentage]]&lt;=60%, "41%-60%", IF(Table1[[#This Row],[discount_percentage]]&lt;=80%, "61%-80%", "&gt;80%"))))</f>
        <v>20%-40%</v>
      </c>
      <c r="M1389" s="7" t="str">
        <f>IF(Table1[[#This Row],[discounted_price]]&lt;200, "&lt;200", IF(Table1[[#This Row],[discounted_price]]&lt;=500, "200-500", "&gt;500"))</f>
        <v>&gt;500</v>
      </c>
      <c r="N1389" s="5">
        <v>4.3</v>
      </c>
      <c r="O1389" s="8">
        <v>4022</v>
      </c>
      <c r="P1389" s="9" t="str">
        <f>IF(Table1[[#This Row],[rating_count]]&gt;1000, "More than 1000", "Fewer than 1000")</f>
        <v>More than 1000</v>
      </c>
      <c r="Q1389" s="8">
        <f>IFERROR( VALUE(Table1[[#This Row],[rating]]) * VALUE((Table1[[#This Row],[rating_count]]/1000)), 0)</f>
        <v>17.294599999999999</v>
      </c>
      <c r="R1389" s="6">
        <f>IFERROR( VALUE(Table1[[#This Row],[actual_price]]) * VALUE(Table1[[#This Row],[rating_count]]), 0)</f>
        <v>6431178</v>
      </c>
      <c r="S1389" s="5" t="s">
        <v>12243</v>
      </c>
      <c r="T1389" s="5" t="s">
        <v>12244</v>
      </c>
      <c r="U1389" s="5" t="s">
        <v>12245</v>
      </c>
      <c r="V1389" s="5" t="s">
        <v>12246</v>
      </c>
      <c r="W1389" s="5" t="s">
        <v>12247</v>
      </c>
      <c r="X1389" s="5" t="s">
        <v>12248</v>
      </c>
      <c r="Y1389" s="5" t="s">
        <v>12249</v>
      </c>
      <c r="Z1389" s="5" t="s">
        <v>12250</v>
      </c>
    </row>
    <row r="1390" spans="1:26" ht="15.75">
      <c r="A1390" s="5" t="s">
        <v>12251</v>
      </c>
      <c r="B1390" s="5" t="s">
        <v>12252</v>
      </c>
      <c r="C1390" s="5" t="str">
        <f>LEFT(Table1[[#This Row],[product_name]], 27)</f>
        <v>Campfire Spring Chef Prolix</v>
      </c>
      <c r="D1390" s="5" t="s">
        <v>8721</v>
      </c>
      <c r="E1390" s="5" t="str">
        <f>TRIM(LEFT(Table1[[#This Row],[category]], FIND("|", Table1[[#This Row],[category]]) - 1))</f>
        <v>Home&amp;Kitchen</v>
      </c>
      <c r="F1390" s="5" t="str">
        <f>TRIM(MID(Table1[[#This Row],[category]], FIND("|", Table1[[#This Row],[category]]) + 1, FIND("|", Table1[[#This Row],[category]], FIND("|", Table1[[#This Row],[category]]) + 1) - FIND("|", Table1[[#This Row],[category]]) - 1))</f>
        <v>Heating,Cooling&amp;AirQuality</v>
      </c>
      <c r="G1390"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90" s="6">
        <v>1499</v>
      </c>
      <c r="I1390" s="6">
        <v>3500</v>
      </c>
      <c r="J1390" s="7">
        <v>0.56999999999999995</v>
      </c>
      <c r="K1390" s="7" t="str">
        <f>IF(Table1[[#This Row],[discount_percentage]]&gt;=50%, "YES", "NO")</f>
        <v>YES</v>
      </c>
      <c r="L1390" s="7" t="str">
        <f>IF(Table1[[#This Row],[discount_percentage]]&lt;20%, "&lt;20%", IF(Table1[[#This Row],[discount_percentage]]&lt;=40%, "20%-40%", IF(Table1[[#This Row],[discount_percentage]]&lt;=60%, "41%-60%", IF(Table1[[#This Row],[discount_percentage]]&lt;=80%, "61%-80%", "&gt;80%"))))</f>
        <v>41%-60%</v>
      </c>
      <c r="M1390" s="7" t="str">
        <f>IF(Table1[[#This Row],[discounted_price]]&lt;200, "&lt;200", IF(Table1[[#This Row],[discounted_price]]&lt;=500, "200-500", "&gt;500"))</f>
        <v>&gt;500</v>
      </c>
      <c r="N1390" s="5">
        <v>4.7</v>
      </c>
      <c r="O1390" s="8">
        <v>2591</v>
      </c>
      <c r="P1390" s="9" t="str">
        <f>IF(Table1[[#This Row],[rating_count]]&gt;1000, "More than 1000", "Fewer than 1000")</f>
        <v>More than 1000</v>
      </c>
      <c r="Q1390" s="8">
        <f>IFERROR( VALUE(Table1[[#This Row],[rating]]) * VALUE((Table1[[#This Row],[rating_count]]/1000)), 0)</f>
        <v>12.177700000000002</v>
      </c>
      <c r="R1390" s="6">
        <f>IFERROR( VALUE(Table1[[#This Row],[actual_price]]) * VALUE(Table1[[#This Row],[rating_count]]), 0)</f>
        <v>9068500</v>
      </c>
      <c r="S1390" s="5" t="s">
        <v>12253</v>
      </c>
      <c r="T1390" s="5" t="s">
        <v>12254</v>
      </c>
      <c r="U1390" s="5" t="s">
        <v>12255</v>
      </c>
      <c r="V1390" s="5" t="s">
        <v>12256</v>
      </c>
      <c r="W1390" s="5" t="s">
        <v>12257</v>
      </c>
      <c r="X1390" s="5" t="s">
        <v>12258</v>
      </c>
      <c r="Y1390" s="5" t="s">
        <v>12259</v>
      </c>
      <c r="Z1390" s="5" t="s">
        <v>12260</v>
      </c>
    </row>
    <row r="1391" spans="1:26" ht="15.75">
      <c r="A1391" s="5" t="s">
        <v>12261</v>
      </c>
      <c r="B1391" s="5" t="s">
        <v>12262</v>
      </c>
      <c r="C1391" s="5" t="str">
        <f>LEFT(Table1[[#This Row],[product_name]], 27)</f>
        <v>Themisto TH-WS20 Digital Ki</v>
      </c>
      <c r="D1391" s="5" t="s">
        <v>8585</v>
      </c>
      <c r="E1391" s="5" t="str">
        <f>TRIM(LEFT(Table1[[#This Row],[category]], FIND("|", Table1[[#This Row],[category]]) - 1))</f>
        <v>Home&amp;Kitchen</v>
      </c>
      <c r="F1391" s="5" t="str">
        <f>TRIM(MID(Table1[[#This Row],[category]], FIND("|", Table1[[#This Row],[category]]) + 1, FIND("|", Table1[[#This Row],[category]], FIND("|", Table1[[#This Row],[category]]) + 1) - FIND("|", Table1[[#This Row],[category]]) - 1))</f>
        <v>Kitchen&amp;HomeAppliances</v>
      </c>
      <c r="G139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1" s="5">
        <v>759</v>
      </c>
      <c r="I1391" s="6">
        <v>1999</v>
      </c>
      <c r="J1391" s="7">
        <v>0.62</v>
      </c>
      <c r="K1391" s="7" t="str">
        <f>IF(Table1[[#This Row],[discount_percentage]]&gt;=50%, "YES", "NO")</f>
        <v>YES</v>
      </c>
      <c r="L1391" s="7" t="str">
        <f>IF(Table1[[#This Row],[discount_percentage]]&lt;20%, "&lt;20%", IF(Table1[[#This Row],[discount_percentage]]&lt;=40%, "20%-40%", IF(Table1[[#This Row],[discount_percentage]]&lt;=60%, "41%-60%", IF(Table1[[#This Row],[discount_percentage]]&lt;=80%, "61%-80%", "&gt;80%"))))</f>
        <v>61%-80%</v>
      </c>
      <c r="M1391" s="7" t="str">
        <f>IF(Table1[[#This Row],[discounted_price]]&lt;200, "&lt;200", IF(Table1[[#This Row],[discounted_price]]&lt;=500, "200-500", "&gt;500"))</f>
        <v>&gt;500</v>
      </c>
      <c r="N1391" s="5">
        <v>4.3</v>
      </c>
      <c r="O1391" s="8">
        <v>532</v>
      </c>
      <c r="P1391" s="9" t="str">
        <f>IF(Table1[[#This Row],[rating_count]]&gt;1000, "More than 1000", "Fewer than 1000")</f>
        <v>Fewer than 1000</v>
      </c>
      <c r="Q1391" s="8">
        <f>IFERROR( VALUE(Table1[[#This Row],[rating]]) * VALUE((Table1[[#This Row],[rating_count]]/1000)), 0)</f>
        <v>2.2875999999999999</v>
      </c>
      <c r="R1391" s="6">
        <f>IFERROR( VALUE(Table1[[#This Row],[actual_price]]) * VALUE(Table1[[#This Row],[rating_count]]), 0)</f>
        <v>1063468</v>
      </c>
      <c r="S1391" s="5" t="s">
        <v>12263</v>
      </c>
      <c r="T1391" s="5" t="s">
        <v>12264</v>
      </c>
      <c r="U1391" s="5" t="s">
        <v>12265</v>
      </c>
      <c r="V1391" s="5" t="s">
        <v>12266</v>
      </c>
      <c r="W1391" s="5" t="s">
        <v>12267</v>
      </c>
      <c r="X1391" s="5" t="s">
        <v>12268</v>
      </c>
      <c r="Y1391" s="5" t="s">
        <v>12269</v>
      </c>
      <c r="Z1391" s="5" t="s">
        <v>12270</v>
      </c>
    </row>
    <row r="1392" spans="1:26" ht="15.75">
      <c r="A1392" s="5" t="s">
        <v>12271</v>
      </c>
      <c r="B1392" s="5" t="s">
        <v>12272</v>
      </c>
      <c r="C1392" s="5" t="str">
        <f>LEFT(Table1[[#This Row],[product_name]], 27)</f>
        <v>FYA Handheld Vacuum Cleaner</v>
      </c>
      <c r="D1392" s="5" t="s">
        <v>8969</v>
      </c>
      <c r="E1392" s="5" t="str">
        <f>TRIM(LEFT(Table1[[#This Row],[category]], FIND("|", Table1[[#This Row],[category]]) - 1))</f>
        <v>Home&amp;Kitchen</v>
      </c>
      <c r="F1392" s="5" t="str">
        <f>TRIM(MID(Table1[[#This Row],[category]], FIND("|", Table1[[#This Row],[category]]) + 1, FIND("|", Table1[[#This Row],[category]], FIND("|", Table1[[#This Row],[category]]) + 1) - FIND("|", Table1[[#This Row],[category]]) - 1))</f>
        <v>Kitchen&amp;HomeAppliances</v>
      </c>
      <c r="G1392"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92" s="6">
        <v>2669</v>
      </c>
      <c r="I1392" s="6">
        <v>3199</v>
      </c>
      <c r="J1392" s="7">
        <v>0.17</v>
      </c>
      <c r="K1392" s="7" t="str">
        <f>IF(Table1[[#This Row],[discount_percentage]]&gt;=50%, "YES", "NO")</f>
        <v>NO</v>
      </c>
      <c r="L1392" s="7" t="str">
        <f>IF(Table1[[#This Row],[discount_percentage]]&lt;20%, "&lt;20%", IF(Table1[[#This Row],[discount_percentage]]&lt;=40%, "20%-40%", IF(Table1[[#This Row],[discount_percentage]]&lt;=60%, "41%-60%", IF(Table1[[#This Row],[discount_percentage]]&lt;=80%, "61%-80%", "&gt;80%"))))</f>
        <v>&lt;20%</v>
      </c>
      <c r="M1392" s="7" t="str">
        <f>IF(Table1[[#This Row],[discounted_price]]&lt;200, "&lt;200", IF(Table1[[#This Row],[discounted_price]]&lt;=500, "200-500", "&gt;500"))</f>
        <v>&gt;500</v>
      </c>
      <c r="N1392" s="5">
        <v>3.9</v>
      </c>
      <c r="O1392" s="8">
        <v>260</v>
      </c>
      <c r="P1392" s="9" t="str">
        <f>IF(Table1[[#This Row],[rating_count]]&gt;1000, "More than 1000", "Fewer than 1000")</f>
        <v>Fewer than 1000</v>
      </c>
      <c r="Q1392" s="8">
        <f>IFERROR( VALUE(Table1[[#This Row],[rating]]) * VALUE((Table1[[#This Row],[rating_count]]/1000)), 0)</f>
        <v>1.014</v>
      </c>
      <c r="R1392" s="6">
        <f>IFERROR( VALUE(Table1[[#This Row],[actual_price]]) * VALUE(Table1[[#This Row],[rating_count]]), 0)</f>
        <v>831740</v>
      </c>
      <c r="S1392" s="5" t="s">
        <v>12273</v>
      </c>
      <c r="T1392" s="5" t="s">
        <v>12274</v>
      </c>
      <c r="U1392" s="5" t="s">
        <v>12275</v>
      </c>
      <c r="V1392" s="5" t="s">
        <v>12276</v>
      </c>
      <c r="W1392" s="5" t="s">
        <v>12277</v>
      </c>
      <c r="X1392" s="5" t="s">
        <v>12278</v>
      </c>
      <c r="Y1392" s="5" t="s">
        <v>12279</v>
      </c>
      <c r="Z1392" s="5" t="s">
        <v>12280</v>
      </c>
    </row>
    <row r="1393" spans="1:26" ht="15.75">
      <c r="A1393" s="5" t="s">
        <v>12281</v>
      </c>
      <c r="B1393" s="5" t="s">
        <v>12282</v>
      </c>
      <c r="C1393" s="5" t="str">
        <f>LEFT(Table1[[#This Row],[product_name]], 27)</f>
        <v xml:space="preserve">Lifelong LLSM120G Sandwich </v>
      </c>
      <c r="D1393" s="5" t="s">
        <v>9061</v>
      </c>
      <c r="E1393" s="5" t="str">
        <f>TRIM(LEFT(Table1[[#This Row],[category]], FIND("|", Table1[[#This Row],[category]]) - 1))</f>
        <v>Home&amp;Kitchen</v>
      </c>
      <c r="F1393" s="5" t="str">
        <f>TRIM(MID(Table1[[#This Row],[category]], FIND("|", Table1[[#This Row],[category]]) + 1, FIND("|", Table1[[#This Row],[category]], FIND("|", Table1[[#This Row],[category]]) + 1) - FIND("|", Table1[[#This Row],[category]]) - 1))</f>
        <v>Kitchen&amp;HomeAppliances</v>
      </c>
      <c r="G139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3" s="5">
        <v>929</v>
      </c>
      <c r="I1393" s="6">
        <v>1300</v>
      </c>
      <c r="J1393" s="7">
        <v>0.28999999999999998</v>
      </c>
      <c r="K1393" s="7" t="str">
        <f>IF(Table1[[#This Row],[discount_percentage]]&gt;=50%, "YES", "NO")</f>
        <v>NO</v>
      </c>
      <c r="L1393" s="7" t="str">
        <f>IF(Table1[[#This Row],[discount_percentage]]&lt;20%, "&lt;20%", IF(Table1[[#This Row],[discount_percentage]]&lt;=40%, "20%-40%", IF(Table1[[#This Row],[discount_percentage]]&lt;=60%, "41%-60%", IF(Table1[[#This Row],[discount_percentage]]&lt;=80%, "61%-80%", "&gt;80%"))))</f>
        <v>20%-40%</v>
      </c>
      <c r="M1393" s="7" t="str">
        <f>IF(Table1[[#This Row],[discounted_price]]&lt;200, "&lt;200", IF(Table1[[#This Row],[discounted_price]]&lt;=500, "200-500", "&gt;500"))</f>
        <v>&gt;500</v>
      </c>
      <c r="N1393" s="5">
        <v>3.9</v>
      </c>
      <c r="O1393" s="8">
        <v>1672</v>
      </c>
      <c r="P1393" s="9" t="str">
        <f>IF(Table1[[#This Row],[rating_count]]&gt;1000, "More than 1000", "Fewer than 1000")</f>
        <v>More than 1000</v>
      </c>
      <c r="Q1393" s="8">
        <f>IFERROR( VALUE(Table1[[#This Row],[rating]]) * VALUE((Table1[[#This Row],[rating_count]]/1000)), 0)</f>
        <v>6.5207999999999995</v>
      </c>
      <c r="R1393" s="6">
        <f>IFERROR( VALUE(Table1[[#This Row],[actual_price]]) * VALUE(Table1[[#This Row],[rating_count]]), 0)</f>
        <v>2173600</v>
      </c>
      <c r="S1393" s="5" t="s">
        <v>12283</v>
      </c>
      <c r="T1393" s="5" t="s">
        <v>12284</v>
      </c>
      <c r="U1393" s="5" t="s">
        <v>12285</v>
      </c>
      <c r="V1393" s="5" t="s">
        <v>12286</v>
      </c>
      <c r="W1393" s="5" t="s">
        <v>12287</v>
      </c>
      <c r="X1393" s="5" t="s">
        <v>12288</v>
      </c>
      <c r="Y1393" s="5" t="s">
        <v>12289</v>
      </c>
      <c r="Z1393" s="5" t="s">
        <v>12290</v>
      </c>
    </row>
    <row r="1394" spans="1:26" ht="15.75">
      <c r="A1394" s="5" t="s">
        <v>12291</v>
      </c>
      <c r="B1394" s="5" t="s">
        <v>12292</v>
      </c>
      <c r="C1394" s="5" t="str">
        <f>LEFT(Table1[[#This Row],[product_name]], 27)</f>
        <v>Kuber Industries Nylon Mesh</v>
      </c>
      <c r="D1394" s="5" t="s">
        <v>8886</v>
      </c>
      <c r="E1394" s="5" t="str">
        <f>TRIM(LEFT(Table1[[#This Row],[category]], FIND("|", Table1[[#This Row],[category]]) - 1))</f>
        <v>Home&amp;Kitchen</v>
      </c>
      <c r="F1394" s="5" t="str">
        <f>TRIM(MID(Table1[[#This Row],[category]], FIND("|", Table1[[#This Row],[category]]) + 1, FIND("|", Table1[[#This Row],[category]], FIND("|", Table1[[#This Row],[category]]) + 1) - FIND("|", Table1[[#This Row],[category]]) - 1))</f>
        <v>HomeStorage&amp;Organization</v>
      </c>
      <c r="G1394"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394" s="5">
        <v>199</v>
      </c>
      <c r="I1394" s="6">
        <v>399</v>
      </c>
      <c r="J1394" s="7">
        <v>0.5</v>
      </c>
      <c r="K1394" s="7" t="str">
        <f>IF(Table1[[#This Row],[discount_percentage]]&gt;=50%, "YES", "NO")</f>
        <v>YES</v>
      </c>
      <c r="L1394" s="7" t="str">
        <f>IF(Table1[[#This Row],[discount_percentage]]&lt;20%, "&lt;20%", IF(Table1[[#This Row],[discount_percentage]]&lt;=40%, "20%-40%", IF(Table1[[#This Row],[discount_percentage]]&lt;=60%, "41%-60%", IF(Table1[[#This Row],[discount_percentage]]&lt;=80%, "61%-80%", "&gt;80%"))))</f>
        <v>41%-60%</v>
      </c>
      <c r="M1394" s="7" t="str">
        <f>IF(Table1[[#This Row],[discounted_price]]&lt;200, "&lt;200", IF(Table1[[#This Row],[discounted_price]]&lt;=500, "200-500", "&gt;500"))</f>
        <v>&lt;200</v>
      </c>
      <c r="N1394" s="5">
        <v>3.7</v>
      </c>
      <c r="O1394" s="8">
        <v>7945</v>
      </c>
      <c r="P1394" s="9" t="str">
        <f>IF(Table1[[#This Row],[rating_count]]&gt;1000, "More than 1000", "Fewer than 1000")</f>
        <v>More than 1000</v>
      </c>
      <c r="Q1394" s="8">
        <f>IFERROR( VALUE(Table1[[#This Row],[rating]]) * VALUE((Table1[[#This Row],[rating_count]]/1000)), 0)</f>
        <v>29.396500000000003</v>
      </c>
      <c r="R1394" s="6">
        <f>IFERROR( VALUE(Table1[[#This Row],[actual_price]]) * VALUE(Table1[[#This Row],[rating_count]]), 0)</f>
        <v>3170055</v>
      </c>
      <c r="S1394" s="5" t="s">
        <v>12293</v>
      </c>
      <c r="T1394" s="5" t="s">
        <v>12294</v>
      </c>
      <c r="U1394" s="5" t="s">
        <v>12295</v>
      </c>
      <c r="V1394" s="5" t="s">
        <v>12296</v>
      </c>
      <c r="W1394" s="5" t="s">
        <v>12297</v>
      </c>
      <c r="X1394" s="5" t="s">
        <v>12298</v>
      </c>
      <c r="Y1394" s="5" t="s">
        <v>12299</v>
      </c>
      <c r="Z1394" s="5" t="s">
        <v>12300</v>
      </c>
    </row>
    <row r="1395" spans="1:26" ht="15.75">
      <c r="A1395" s="5" t="s">
        <v>12301</v>
      </c>
      <c r="B1395" s="5" t="s">
        <v>12302</v>
      </c>
      <c r="C1395" s="5" t="str">
        <f>LEFT(Table1[[#This Row],[product_name]], 27)</f>
        <v>Bulfyss Plastic Sticky Lint</v>
      </c>
      <c r="D1395" s="5" t="s">
        <v>8574</v>
      </c>
      <c r="E1395" s="5" t="str">
        <f>TRIM(LEFT(Table1[[#This Row],[category]], FIND("|", Table1[[#This Row],[category]]) - 1))</f>
        <v>Home&amp;Kitchen</v>
      </c>
      <c r="F1395" s="5" t="str">
        <f>TRIM(MID(Table1[[#This Row],[category]], FIND("|", Table1[[#This Row],[category]]) + 1, FIND("|", Table1[[#This Row],[category]], FIND("|", Table1[[#This Row],[category]]) + 1) - FIND("|", Table1[[#This Row],[category]]) - 1))</f>
        <v>Kitchen&amp;HomeAppliances</v>
      </c>
      <c r="G1395"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95" s="5">
        <v>279</v>
      </c>
      <c r="I1395" s="6">
        <v>599</v>
      </c>
      <c r="J1395" s="7">
        <v>0.53</v>
      </c>
      <c r="K1395" s="7" t="str">
        <f>IF(Table1[[#This Row],[discount_percentage]]&gt;=50%, "YES", "NO")</f>
        <v>YES</v>
      </c>
      <c r="L1395" s="7" t="str">
        <f>IF(Table1[[#This Row],[discount_percentage]]&lt;20%, "&lt;20%", IF(Table1[[#This Row],[discount_percentage]]&lt;=40%, "20%-40%", IF(Table1[[#This Row],[discount_percentage]]&lt;=60%, "41%-60%", IF(Table1[[#This Row],[discount_percentage]]&lt;=80%, "61%-80%", "&gt;80%"))))</f>
        <v>41%-60%</v>
      </c>
      <c r="M1395" s="7" t="str">
        <f>IF(Table1[[#This Row],[discounted_price]]&lt;200, "&lt;200", IF(Table1[[#This Row],[discounted_price]]&lt;=500, "200-500", "&gt;500"))</f>
        <v>200-500</v>
      </c>
      <c r="N1395" s="5">
        <v>3.5</v>
      </c>
      <c r="O1395" s="8">
        <v>1367</v>
      </c>
      <c r="P1395" s="9" t="str">
        <f>IF(Table1[[#This Row],[rating_count]]&gt;1000, "More than 1000", "Fewer than 1000")</f>
        <v>More than 1000</v>
      </c>
      <c r="Q1395" s="8">
        <f>IFERROR( VALUE(Table1[[#This Row],[rating]]) * VALUE((Table1[[#This Row],[rating_count]]/1000)), 0)</f>
        <v>4.7844999999999995</v>
      </c>
      <c r="R1395" s="6">
        <f>IFERROR( VALUE(Table1[[#This Row],[actual_price]]) * VALUE(Table1[[#This Row],[rating_count]]), 0)</f>
        <v>818833</v>
      </c>
      <c r="S1395" s="5" t="s">
        <v>12303</v>
      </c>
      <c r="T1395" s="5" t="s">
        <v>12304</v>
      </c>
      <c r="U1395" s="5" t="s">
        <v>12305</v>
      </c>
      <c r="V1395" s="5" t="s">
        <v>12306</v>
      </c>
      <c r="W1395" s="5" t="s">
        <v>12307</v>
      </c>
      <c r="X1395" s="5" t="s">
        <v>12308</v>
      </c>
      <c r="Y1395" s="5" t="s">
        <v>12309</v>
      </c>
      <c r="Z1395" s="5" t="s">
        <v>12310</v>
      </c>
    </row>
    <row r="1396" spans="1:26" ht="15.75">
      <c r="A1396" s="5" t="s">
        <v>12311</v>
      </c>
      <c r="B1396" s="5" t="s">
        <v>12312</v>
      </c>
      <c r="C1396" s="5" t="str">
        <f>LEFT(Table1[[#This Row],[product_name]], 27)</f>
        <v>T TOPLINE 180 W Electric Ha</v>
      </c>
      <c r="D1396" s="5" t="s">
        <v>8688</v>
      </c>
      <c r="E1396" s="5" t="str">
        <f>TRIM(LEFT(Table1[[#This Row],[category]], FIND("|", Table1[[#This Row],[category]]) - 1))</f>
        <v>Home&amp;Kitchen</v>
      </c>
      <c r="F1396" s="5" t="str">
        <f>TRIM(MID(Table1[[#This Row],[category]], FIND("|", Table1[[#This Row],[category]]) + 1, FIND("|", Table1[[#This Row],[category]], FIND("|", Table1[[#This Row],[category]]) + 1) - FIND("|", Table1[[#This Row],[category]]) - 1))</f>
        <v>Kitchen&amp;HomeAppliances</v>
      </c>
      <c r="G139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6" s="5">
        <v>549</v>
      </c>
      <c r="I1396" s="6">
        <v>999</v>
      </c>
      <c r="J1396" s="7">
        <v>0.45</v>
      </c>
      <c r="K1396" s="7" t="str">
        <f>IF(Table1[[#This Row],[discount_percentage]]&gt;=50%, "YES", "NO")</f>
        <v>NO</v>
      </c>
      <c r="L1396" s="7" t="str">
        <f>IF(Table1[[#This Row],[discount_percentage]]&lt;20%, "&lt;20%", IF(Table1[[#This Row],[discount_percentage]]&lt;=40%, "20%-40%", IF(Table1[[#This Row],[discount_percentage]]&lt;=60%, "41%-60%", IF(Table1[[#This Row],[discount_percentage]]&lt;=80%, "61%-80%", "&gt;80%"))))</f>
        <v>41%-60%</v>
      </c>
      <c r="M1396" s="7" t="str">
        <f>IF(Table1[[#This Row],[discounted_price]]&lt;200, "&lt;200", IF(Table1[[#This Row],[discounted_price]]&lt;=500, "200-500", "&gt;500"))</f>
        <v>&gt;500</v>
      </c>
      <c r="N1396" s="5">
        <v>4</v>
      </c>
      <c r="O1396" s="8">
        <v>1313</v>
      </c>
      <c r="P1396" s="9" t="str">
        <f>IF(Table1[[#This Row],[rating_count]]&gt;1000, "More than 1000", "Fewer than 1000")</f>
        <v>More than 1000</v>
      </c>
      <c r="Q1396" s="8">
        <f>IFERROR( VALUE(Table1[[#This Row],[rating]]) * VALUE((Table1[[#This Row],[rating_count]]/1000)), 0)</f>
        <v>5.2519999999999998</v>
      </c>
      <c r="R1396" s="6">
        <f>IFERROR( VALUE(Table1[[#This Row],[actual_price]]) * VALUE(Table1[[#This Row],[rating_count]]), 0)</f>
        <v>1311687</v>
      </c>
      <c r="S1396" s="5" t="s">
        <v>12313</v>
      </c>
      <c r="T1396" s="5" t="s">
        <v>12314</v>
      </c>
      <c r="U1396" s="5" t="s">
        <v>12315</v>
      </c>
      <c r="V1396" s="5" t="s">
        <v>12316</v>
      </c>
      <c r="W1396" s="5" t="s">
        <v>12317</v>
      </c>
      <c r="X1396" s="5" t="s">
        <v>12318</v>
      </c>
      <c r="Y1396" s="5" t="s">
        <v>12319</v>
      </c>
      <c r="Z1396" s="5" t="s">
        <v>12320</v>
      </c>
    </row>
    <row r="1397" spans="1:26" ht="15.75">
      <c r="A1397" s="5" t="s">
        <v>12321</v>
      </c>
      <c r="B1397" s="5" t="s">
        <v>12322</v>
      </c>
      <c r="C1397" s="5" t="str">
        <f>LEFT(Table1[[#This Row],[product_name]], 27)</f>
        <v xml:space="preserve">Empty Mist Trigger Plastic </v>
      </c>
      <c r="D1397" s="5" t="s">
        <v>10327</v>
      </c>
      <c r="E1397" s="5" t="str">
        <f>TRIM(LEFT(Table1[[#This Row],[category]], FIND("|", Table1[[#This Row],[category]]) - 1))</f>
        <v>Home&amp;Kitchen</v>
      </c>
      <c r="F1397" s="5" t="str">
        <f>TRIM(MID(Table1[[#This Row],[category]], FIND("|", Table1[[#This Row],[category]]) + 1, FIND("|", Table1[[#This Row],[category]], FIND("|", Table1[[#This Row],[category]]) + 1) - FIND("|", Table1[[#This Row],[category]]) - 1))</f>
        <v>HomeStorage&amp;Organization</v>
      </c>
      <c r="G1397"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397" s="5">
        <v>85</v>
      </c>
      <c r="I1397" s="6">
        <v>199</v>
      </c>
      <c r="J1397" s="7">
        <v>0.56999999999999995</v>
      </c>
      <c r="K1397" s="7" t="str">
        <f>IF(Table1[[#This Row],[discount_percentage]]&gt;=50%, "YES", "NO")</f>
        <v>YES</v>
      </c>
      <c r="L1397" s="7" t="str">
        <f>IF(Table1[[#This Row],[discount_percentage]]&lt;20%, "&lt;20%", IF(Table1[[#This Row],[discount_percentage]]&lt;=40%, "20%-40%", IF(Table1[[#This Row],[discount_percentage]]&lt;=60%, "41%-60%", IF(Table1[[#This Row],[discount_percentage]]&lt;=80%, "61%-80%", "&gt;80%"))))</f>
        <v>41%-60%</v>
      </c>
      <c r="M1397" s="7" t="str">
        <f>IF(Table1[[#This Row],[discounted_price]]&lt;200, "&lt;200", IF(Table1[[#This Row],[discounted_price]]&lt;=500, "200-500", "&gt;500"))</f>
        <v>&lt;200</v>
      </c>
      <c r="N1397" s="5">
        <v>4.0999999999999996</v>
      </c>
      <c r="O1397" s="8">
        <v>212</v>
      </c>
      <c r="P1397" s="9" t="str">
        <f>IF(Table1[[#This Row],[rating_count]]&gt;1000, "More than 1000", "Fewer than 1000")</f>
        <v>Fewer than 1000</v>
      </c>
      <c r="Q1397" s="8">
        <f>IFERROR( VALUE(Table1[[#This Row],[rating]]) * VALUE((Table1[[#This Row],[rating_count]]/1000)), 0)</f>
        <v>0.86919999999999986</v>
      </c>
      <c r="R1397" s="6">
        <f>IFERROR( VALUE(Table1[[#This Row],[actual_price]]) * VALUE(Table1[[#This Row],[rating_count]]), 0)</f>
        <v>42188</v>
      </c>
      <c r="S1397" s="5" t="s">
        <v>12323</v>
      </c>
      <c r="T1397" s="5" t="s">
        <v>12324</v>
      </c>
      <c r="U1397" s="5" t="s">
        <v>12325</v>
      </c>
      <c r="V1397" s="5" t="s">
        <v>12326</v>
      </c>
      <c r="W1397" s="5" t="s">
        <v>12327</v>
      </c>
      <c r="X1397" s="5" t="s">
        <v>12328</v>
      </c>
      <c r="Y1397" s="5" t="s">
        <v>12329</v>
      </c>
      <c r="Z1397" s="5" t="s">
        <v>12330</v>
      </c>
    </row>
    <row r="1398" spans="1:26" ht="15.75">
      <c r="A1398" s="5" t="s">
        <v>12331</v>
      </c>
      <c r="B1398" s="5" t="s">
        <v>12332</v>
      </c>
      <c r="C1398" s="5" t="str">
        <f>LEFT(Table1[[#This Row],[product_name]], 27)</f>
        <v>LONAXA Mini Travel Recharge</v>
      </c>
      <c r="D1398" s="5" t="s">
        <v>8938</v>
      </c>
      <c r="E1398" s="5" t="str">
        <f>TRIM(LEFT(Table1[[#This Row],[category]], FIND("|", Table1[[#This Row],[category]]) - 1))</f>
        <v>Home&amp;Kitchen</v>
      </c>
      <c r="F1398" s="5" t="str">
        <f>TRIM(MID(Table1[[#This Row],[category]], FIND("|", Table1[[#This Row],[category]]) + 1, FIND("|", Table1[[#This Row],[category]], FIND("|", Table1[[#This Row],[category]]) + 1) - FIND("|", Table1[[#This Row],[category]]) - 1))</f>
        <v>Kitchen&amp;HomeAppliances</v>
      </c>
      <c r="G139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8" s="5">
        <v>499</v>
      </c>
      <c r="I1398" s="6">
        <v>1299</v>
      </c>
      <c r="J1398" s="7">
        <v>0.62</v>
      </c>
      <c r="K1398" s="7" t="str">
        <f>IF(Table1[[#This Row],[discount_percentage]]&gt;=50%, "YES", "NO")</f>
        <v>YES</v>
      </c>
      <c r="L1398" s="7" t="str">
        <f>IF(Table1[[#This Row],[discount_percentage]]&lt;20%, "&lt;20%", IF(Table1[[#This Row],[discount_percentage]]&lt;=40%, "20%-40%", IF(Table1[[#This Row],[discount_percentage]]&lt;=60%, "41%-60%", IF(Table1[[#This Row],[discount_percentage]]&lt;=80%, "61%-80%", "&gt;80%"))))</f>
        <v>61%-80%</v>
      </c>
      <c r="M1398" s="7" t="str">
        <f>IF(Table1[[#This Row],[discounted_price]]&lt;200, "&lt;200", IF(Table1[[#This Row],[discounted_price]]&lt;=500, "200-500", "&gt;500"))</f>
        <v>200-500</v>
      </c>
      <c r="N1398" s="5">
        <v>3.9</v>
      </c>
      <c r="O1398" s="8">
        <v>65</v>
      </c>
      <c r="P1398" s="9" t="str">
        <f>IF(Table1[[#This Row],[rating_count]]&gt;1000, "More than 1000", "Fewer than 1000")</f>
        <v>Fewer than 1000</v>
      </c>
      <c r="Q1398" s="8">
        <f>IFERROR( VALUE(Table1[[#This Row],[rating]]) * VALUE((Table1[[#This Row],[rating_count]]/1000)), 0)</f>
        <v>0.2535</v>
      </c>
      <c r="R1398" s="6">
        <f>IFERROR( VALUE(Table1[[#This Row],[actual_price]]) * VALUE(Table1[[#This Row],[rating_count]]), 0)</f>
        <v>84435</v>
      </c>
      <c r="S1398" s="5" t="s">
        <v>12333</v>
      </c>
      <c r="T1398" s="5" t="s">
        <v>12334</v>
      </c>
      <c r="U1398" s="5" t="s">
        <v>12335</v>
      </c>
      <c r="V1398" s="5" t="s">
        <v>12336</v>
      </c>
      <c r="W1398" s="5" t="s">
        <v>12337</v>
      </c>
      <c r="X1398" s="5" t="s">
        <v>12338</v>
      </c>
      <c r="Y1398" s="5" t="s">
        <v>12339</v>
      </c>
      <c r="Z1398" s="5" t="s">
        <v>12340</v>
      </c>
    </row>
    <row r="1399" spans="1:26" ht="15.75">
      <c r="A1399" s="5" t="s">
        <v>12341</v>
      </c>
      <c r="B1399" s="5" t="s">
        <v>12342</v>
      </c>
      <c r="C1399" s="5" t="str">
        <f>LEFT(Table1[[#This Row],[product_name]], 27)</f>
        <v>SUJATA Powermatic Plus, Jui</v>
      </c>
      <c r="D1399" s="5" t="s">
        <v>8938</v>
      </c>
      <c r="E1399" s="5" t="str">
        <f>TRIM(LEFT(Table1[[#This Row],[category]], FIND("|", Table1[[#This Row],[category]]) - 1))</f>
        <v>Home&amp;Kitchen</v>
      </c>
      <c r="F1399" s="5" t="str">
        <f>TRIM(MID(Table1[[#This Row],[category]], FIND("|", Table1[[#This Row],[category]]) + 1, FIND("|", Table1[[#This Row],[category]], FIND("|", Table1[[#This Row],[category]]) + 1) - FIND("|", Table1[[#This Row],[category]]) - 1))</f>
        <v>Kitchen&amp;HomeAppliances</v>
      </c>
      <c r="G139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9" s="6">
        <v>5865</v>
      </c>
      <c r="I1399" s="6">
        <v>7776</v>
      </c>
      <c r="J1399" s="7">
        <v>0.25</v>
      </c>
      <c r="K1399" s="7" t="str">
        <f>IF(Table1[[#This Row],[discount_percentage]]&gt;=50%, "YES", "NO")</f>
        <v>NO</v>
      </c>
      <c r="L1399" s="7" t="str">
        <f>IF(Table1[[#This Row],[discount_percentage]]&lt;20%, "&lt;20%", IF(Table1[[#This Row],[discount_percentage]]&lt;=40%, "20%-40%", IF(Table1[[#This Row],[discount_percentage]]&lt;=60%, "41%-60%", IF(Table1[[#This Row],[discount_percentage]]&lt;=80%, "61%-80%", "&gt;80%"))))</f>
        <v>20%-40%</v>
      </c>
      <c r="M1399" s="7" t="str">
        <f>IF(Table1[[#This Row],[discounted_price]]&lt;200, "&lt;200", IF(Table1[[#This Row],[discounted_price]]&lt;=500, "200-500", "&gt;500"))</f>
        <v>&gt;500</v>
      </c>
      <c r="N1399" s="5">
        <v>4.4000000000000004</v>
      </c>
      <c r="O1399" s="8">
        <v>2737</v>
      </c>
      <c r="P1399" s="9" t="str">
        <f>IF(Table1[[#This Row],[rating_count]]&gt;1000, "More than 1000", "Fewer than 1000")</f>
        <v>More than 1000</v>
      </c>
      <c r="Q1399" s="8">
        <f>IFERROR( VALUE(Table1[[#This Row],[rating]]) * VALUE((Table1[[#This Row],[rating_count]]/1000)), 0)</f>
        <v>12.042800000000002</v>
      </c>
      <c r="R1399" s="6">
        <f>IFERROR( VALUE(Table1[[#This Row],[actual_price]]) * VALUE(Table1[[#This Row],[rating_count]]), 0)</f>
        <v>21282912</v>
      </c>
      <c r="S1399" s="5" t="s">
        <v>12343</v>
      </c>
      <c r="T1399" s="5" t="s">
        <v>12344</v>
      </c>
      <c r="U1399" s="5" t="s">
        <v>12345</v>
      </c>
      <c r="V1399" s="5" t="s">
        <v>12346</v>
      </c>
      <c r="W1399" s="5" t="s">
        <v>12347</v>
      </c>
      <c r="X1399" s="5" t="s">
        <v>12348</v>
      </c>
      <c r="Y1399" s="5" t="s">
        <v>12349</v>
      </c>
      <c r="Z1399" s="5" t="s">
        <v>12350</v>
      </c>
    </row>
    <row r="1400" spans="1:26" ht="15.75">
      <c r="A1400" s="5" t="s">
        <v>12351</v>
      </c>
      <c r="B1400" s="5" t="s">
        <v>12352</v>
      </c>
      <c r="C1400" s="5" t="str">
        <f>LEFT(Table1[[#This Row],[product_name]], 27)</f>
        <v xml:space="preserve">AGARO Royal Double Layered </v>
      </c>
      <c r="D1400" s="5" t="s">
        <v>8541</v>
      </c>
      <c r="E1400" s="5" t="str">
        <f>TRIM(LEFT(Table1[[#This Row],[category]], FIND("|", Table1[[#This Row],[category]]) - 1))</f>
        <v>Home&amp;Kitchen</v>
      </c>
      <c r="F1400" s="5" t="str">
        <f>TRIM(MID(Table1[[#This Row],[category]], FIND("|", Table1[[#This Row],[category]]) + 1, FIND("|", Table1[[#This Row],[category]], FIND("|", Table1[[#This Row],[category]]) + 1) - FIND("|", Table1[[#This Row],[category]]) - 1))</f>
        <v>Kitchen&amp;HomeAppliances</v>
      </c>
      <c r="G140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0" s="6">
        <v>1260</v>
      </c>
      <c r="I1400" s="6">
        <v>2299</v>
      </c>
      <c r="J1400" s="7">
        <v>0.45</v>
      </c>
      <c r="K1400" s="7" t="str">
        <f>IF(Table1[[#This Row],[discount_percentage]]&gt;=50%, "YES", "NO")</f>
        <v>NO</v>
      </c>
      <c r="L1400" s="7" t="str">
        <f>IF(Table1[[#This Row],[discount_percentage]]&lt;20%, "&lt;20%", IF(Table1[[#This Row],[discount_percentage]]&lt;=40%, "20%-40%", IF(Table1[[#This Row],[discount_percentage]]&lt;=60%, "41%-60%", IF(Table1[[#This Row],[discount_percentage]]&lt;=80%, "61%-80%", "&gt;80%"))))</f>
        <v>41%-60%</v>
      </c>
      <c r="M1400" s="7" t="str">
        <f>IF(Table1[[#This Row],[discounted_price]]&lt;200, "&lt;200", IF(Table1[[#This Row],[discounted_price]]&lt;=500, "200-500", "&gt;500"))</f>
        <v>&gt;500</v>
      </c>
      <c r="N1400" s="5">
        <v>4.3</v>
      </c>
      <c r="O1400" s="8">
        <v>55</v>
      </c>
      <c r="P1400" s="9" t="str">
        <f>IF(Table1[[#This Row],[rating_count]]&gt;1000, "More than 1000", "Fewer than 1000")</f>
        <v>Fewer than 1000</v>
      </c>
      <c r="Q1400" s="8">
        <f>IFERROR( VALUE(Table1[[#This Row],[rating]]) * VALUE((Table1[[#This Row],[rating_count]]/1000)), 0)</f>
        <v>0.23649999999999999</v>
      </c>
      <c r="R1400" s="6">
        <f>IFERROR( VALUE(Table1[[#This Row],[actual_price]]) * VALUE(Table1[[#This Row],[rating_count]]), 0)</f>
        <v>126445</v>
      </c>
      <c r="S1400" s="5" t="s">
        <v>12353</v>
      </c>
      <c r="T1400" s="5" t="s">
        <v>12354</v>
      </c>
      <c r="U1400" s="5" t="s">
        <v>12355</v>
      </c>
      <c r="V1400" s="5" t="s">
        <v>12356</v>
      </c>
      <c r="W1400" s="5" t="s">
        <v>12357</v>
      </c>
      <c r="X1400" s="5" t="s">
        <v>12358</v>
      </c>
      <c r="Y1400" s="5" t="s">
        <v>12359</v>
      </c>
      <c r="Z1400" s="5" t="s">
        <v>12360</v>
      </c>
    </row>
    <row r="1401" spans="1:26" ht="15.75">
      <c r="A1401" s="5" t="s">
        <v>12361</v>
      </c>
      <c r="B1401" s="5" t="s">
        <v>12362</v>
      </c>
      <c r="C1401" s="5" t="str">
        <f>LEFT(Table1[[#This Row],[product_name]], 27)</f>
        <v>Cafe JEI French Press Coffe</v>
      </c>
      <c r="D1401" s="5" t="s">
        <v>12363</v>
      </c>
      <c r="E1401" s="5" t="str">
        <f>TRIM(LEFT(Table1[[#This Row],[category]], FIND("|", Table1[[#This Row],[category]]) - 1))</f>
        <v>Home&amp;Kitchen</v>
      </c>
      <c r="F1401" s="5" t="str">
        <f>TRIM(MID(Table1[[#This Row],[category]], FIND("|", Table1[[#This Row],[category]]) + 1, FIND("|", Table1[[#This Row],[category]], FIND("|", Table1[[#This Row],[category]]) + 1) - FIND("|", Table1[[#This Row],[category]]) - 1))</f>
        <v>Kitchen&amp;HomeAppliances</v>
      </c>
      <c r="G1401"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01" s="6">
        <v>1099</v>
      </c>
      <c r="I1401" s="6">
        <v>1500</v>
      </c>
      <c r="J1401" s="7">
        <v>0.27</v>
      </c>
      <c r="K1401" s="7" t="str">
        <f>IF(Table1[[#This Row],[discount_percentage]]&gt;=50%, "YES", "NO")</f>
        <v>NO</v>
      </c>
      <c r="L1401" s="7" t="str">
        <f>IF(Table1[[#This Row],[discount_percentage]]&lt;20%, "&lt;20%", IF(Table1[[#This Row],[discount_percentage]]&lt;=40%, "20%-40%", IF(Table1[[#This Row],[discount_percentage]]&lt;=60%, "41%-60%", IF(Table1[[#This Row],[discount_percentage]]&lt;=80%, "61%-80%", "&gt;80%"))))</f>
        <v>20%-40%</v>
      </c>
      <c r="M1401" s="7" t="str">
        <f>IF(Table1[[#This Row],[discounted_price]]&lt;200, "&lt;200", IF(Table1[[#This Row],[discounted_price]]&lt;=500, "200-500", "&gt;500"))</f>
        <v>&gt;500</v>
      </c>
      <c r="N1401" s="5">
        <v>4.5</v>
      </c>
      <c r="O1401" s="8">
        <v>1065</v>
      </c>
      <c r="P1401" s="9" t="str">
        <f>IF(Table1[[#This Row],[rating_count]]&gt;1000, "More than 1000", "Fewer than 1000")</f>
        <v>More than 1000</v>
      </c>
      <c r="Q1401" s="8">
        <f>IFERROR( VALUE(Table1[[#This Row],[rating]]) * VALUE((Table1[[#This Row],[rating_count]]/1000)), 0)</f>
        <v>4.7924999999999995</v>
      </c>
      <c r="R1401" s="6">
        <f>IFERROR( VALUE(Table1[[#This Row],[actual_price]]) * VALUE(Table1[[#This Row],[rating_count]]), 0)</f>
        <v>1597500</v>
      </c>
      <c r="S1401" s="5" t="s">
        <v>12364</v>
      </c>
      <c r="T1401" s="5" t="s">
        <v>12365</v>
      </c>
      <c r="U1401" s="5" t="s">
        <v>12366</v>
      </c>
      <c r="V1401" s="5" t="s">
        <v>12367</v>
      </c>
      <c r="W1401" s="5" t="s">
        <v>12368</v>
      </c>
      <c r="X1401" s="5" t="s">
        <v>12369</v>
      </c>
      <c r="Y1401" s="5" t="s">
        <v>12370</v>
      </c>
      <c r="Z1401" s="5" t="s">
        <v>12371</v>
      </c>
    </row>
    <row r="1402" spans="1:26" ht="15.75">
      <c r="A1402" s="5" t="s">
        <v>12372</v>
      </c>
      <c r="B1402" s="5" t="s">
        <v>12373</v>
      </c>
      <c r="C1402" s="5" t="str">
        <f>LEFT(Table1[[#This Row],[product_name]], 27)</f>
        <v>Borosil Prime Grill Sandwic</v>
      </c>
      <c r="D1402" s="5" t="s">
        <v>9061</v>
      </c>
      <c r="E1402" s="5" t="str">
        <f>TRIM(LEFT(Table1[[#This Row],[category]], FIND("|", Table1[[#This Row],[category]]) - 1))</f>
        <v>Home&amp;Kitchen</v>
      </c>
      <c r="F1402" s="5" t="str">
        <f>TRIM(MID(Table1[[#This Row],[category]], FIND("|", Table1[[#This Row],[category]]) + 1, FIND("|", Table1[[#This Row],[category]], FIND("|", Table1[[#This Row],[category]]) + 1) - FIND("|", Table1[[#This Row],[category]]) - 1))</f>
        <v>Kitchen&amp;HomeAppliances</v>
      </c>
      <c r="G140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2" s="6">
        <v>1928</v>
      </c>
      <c r="I1402" s="6">
        <v>2590</v>
      </c>
      <c r="J1402" s="7">
        <v>0.26</v>
      </c>
      <c r="K1402" s="7" t="str">
        <f>IF(Table1[[#This Row],[discount_percentage]]&gt;=50%, "YES", "NO")</f>
        <v>NO</v>
      </c>
      <c r="L1402" s="7" t="str">
        <f>IF(Table1[[#This Row],[discount_percentage]]&lt;20%, "&lt;20%", IF(Table1[[#This Row],[discount_percentage]]&lt;=40%, "20%-40%", IF(Table1[[#This Row],[discount_percentage]]&lt;=60%, "41%-60%", IF(Table1[[#This Row],[discount_percentage]]&lt;=80%, "61%-80%", "&gt;80%"))))</f>
        <v>20%-40%</v>
      </c>
      <c r="M1402" s="7" t="str">
        <f>IF(Table1[[#This Row],[discounted_price]]&lt;200, "&lt;200", IF(Table1[[#This Row],[discounted_price]]&lt;=500, "200-500", "&gt;500"))</f>
        <v>&gt;500</v>
      </c>
      <c r="N1402" s="5">
        <v>4</v>
      </c>
      <c r="O1402" s="8">
        <v>2377</v>
      </c>
      <c r="P1402" s="9" t="str">
        <f>IF(Table1[[#This Row],[rating_count]]&gt;1000, "More than 1000", "Fewer than 1000")</f>
        <v>More than 1000</v>
      </c>
      <c r="Q1402" s="8">
        <f>IFERROR( VALUE(Table1[[#This Row],[rating]]) * VALUE((Table1[[#This Row],[rating_count]]/1000)), 0)</f>
        <v>9.5079999999999991</v>
      </c>
      <c r="R1402" s="6">
        <f>IFERROR( VALUE(Table1[[#This Row],[actual_price]]) * VALUE(Table1[[#This Row],[rating_count]]), 0)</f>
        <v>6156430</v>
      </c>
      <c r="S1402" s="5" t="s">
        <v>12374</v>
      </c>
      <c r="T1402" s="5" t="s">
        <v>12375</v>
      </c>
      <c r="U1402" s="5" t="s">
        <v>12376</v>
      </c>
      <c r="V1402" s="5" t="s">
        <v>12377</v>
      </c>
      <c r="W1402" s="5" t="s">
        <v>12378</v>
      </c>
      <c r="X1402" s="5" t="s">
        <v>12379</v>
      </c>
      <c r="Y1402" s="5" t="s">
        <v>12380</v>
      </c>
      <c r="Z1402" s="5" t="s">
        <v>12381</v>
      </c>
    </row>
    <row r="1403" spans="1:26" ht="15.75">
      <c r="A1403" s="5" t="s">
        <v>12382</v>
      </c>
      <c r="B1403" s="5" t="s">
        <v>12383</v>
      </c>
      <c r="C1403" s="5" t="str">
        <f>LEFT(Table1[[#This Row],[product_name]], 27)</f>
        <v xml:space="preserve">Candes 10 Litre Perfecto 5 </v>
      </c>
      <c r="D1403" s="5" t="s">
        <v>8773</v>
      </c>
      <c r="E1403" s="5" t="str">
        <f>TRIM(LEFT(Table1[[#This Row],[category]], FIND("|", Table1[[#This Row],[category]]) - 1))</f>
        <v>Home&amp;Kitchen</v>
      </c>
      <c r="F1403" s="5" t="str">
        <f>TRIM(MID(Table1[[#This Row],[category]], FIND("|", Table1[[#This Row],[category]]) + 1, FIND("|", Table1[[#This Row],[category]], FIND("|", Table1[[#This Row],[category]]) + 1) - FIND("|", Table1[[#This Row],[category]]) - 1))</f>
        <v>Heating,Cooling&amp;AirQuality</v>
      </c>
      <c r="G1403" s="5"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403" s="6">
        <v>3249</v>
      </c>
      <c r="I1403" s="6">
        <v>6299</v>
      </c>
      <c r="J1403" s="7">
        <v>0.48</v>
      </c>
      <c r="K1403" s="7" t="str">
        <f>IF(Table1[[#This Row],[discount_percentage]]&gt;=50%, "YES", "NO")</f>
        <v>NO</v>
      </c>
      <c r="L1403" s="7" t="str">
        <f>IF(Table1[[#This Row],[discount_percentage]]&lt;20%, "&lt;20%", IF(Table1[[#This Row],[discount_percentage]]&lt;=40%, "20%-40%", IF(Table1[[#This Row],[discount_percentage]]&lt;=60%, "41%-60%", IF(Table1[[#This Row],[discount_percentage]]&lt;=80%, "61%-80%", "&gt;80%"))))</f>
        <v>41%-60%</v>
      </c>
      <c r="M1403" s="7" t="str">
        <f>IF(Table1[[#This Row],[discounted_price]]&lt;200, "&lt;200", IF(Table1[[#This Row],[discounted_price]]&lt;=500, "200-500", "&gt;500"))</f>
        <v>&gt;500</v>
      </c>
      <c r="N1403" s="5">
        <v>3.9</v>
      </c>
      <c r="O1403" s="8">
        <v>2569</v>
      </c>
      <c r="P1403" s="9" t="str">
        <f>IF(Table1[[#This Row],[rating_count]]&gt;1000, "More than 1000", "Fewer than 1000")</f>
        <v>More than 1000</v>
      </c>
      <c r="Q1403" s="8">
        <f>IFERROR( VALUE(Table1[[#This Row],[rating]]) * VALUE((Table1[[#This Row],[rating_count]]/1000)), 0)</f>
        <v>10.0191</v>
      </c>
      <c r="R1403" s="6">
        <f>IFERROR( VALUE(Table1[[#This Row],[actual_price]]) * VALUE(Table1[[#This Row],[rating_count]]), 0)</f>
        <v>16182131</v>
      </c>
      <c r="S1403" s="5" t="s">
        <v>12384</v>
      </c>
      <c r="T1403" s="5" t="s">
        <v>12385</v>
      </c>
      <c r="U1403" s="5" t="s">
        <v>12386</v>
      </c>
      <c r="V1403" s="5" t="s">
        <v>12387</v>
      </c>
      <c r="W1403" s="5" t="s">
        <v>12388</v>
      </c>
      <c r="X1403" s="5" t="s">
        <v>12389</v>
      </c>
      <c r="Y1403" s="5" t="s">
        <v>12390</v>
      </c>
      <c r="Z1403" s="5" t="s">
        <v>12391</v>
      </c>
    </row>
    <row r="1404" spans="1:26" ht="15.75">
      <c r="A1404" s="5" t="s">
        <v>12392</v>
      </c>
      <c r="B1404" s="5" t="s">
        <v>12393</v>
      </c>
      <c r="C1404" s="5" t="str">
        <f>LEFT(Table1[[#This Row],[product_name]], 27)</f>
        <v>Prestige PSMFB 800 Watt San</v>
      </c>
      <c r="D1404" s="5" t="s">
        <v>9061</v>
      </c>
      <c r="E1404" s="5" t="str">
        <f>TRIM(LEFT(Table1[[#This Row],[category]], FIND("|", Table1[[#This Row],[category]]) - 1))</f>
        <v>Home&amp;Kitchen</v>
      </c>
      <c r="F1404" s="5" t="str">
        <f>TRIM(MID(Table1[[#This Row],[category]], FIND("|", Table1[[#This Row],[category]]) + 1, FIND("|", Table1[[#This Row],[category]], FIND("|", Table1[[#This Row],[category]]) + 1) - FIND("|", Table1[[#This Row],[category]]) - 1))</f>
        <v>Kitchen&amp;HomeAppliances</v>
      </c>
      <c r="G140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4" s="6">
        <v>1199</v>
      </c>
      <c r="I1404" s="6">
        <v>1795</v>
      </c>
      <c r="J1404" s="7">
        <v>0.33</v>
      </c>
      <c r="K1404" s="7" t="str">
        <f>IF(Table1[[#This Row],[discount_percentage]]&gt;=50%, "YES", "NO")</f>
        <v>NO</v>
      </c>
      <c r="L1404" s="7" t="str">
        <f>IF(Table1[[#This Row],[discount_percentage]]&lt;20%, "&lt;20%", IF(Table1[[#This Row],[discount_percentage]]&lt;=40%, "20%-40%", IF(Table1[[#This Row],[discount_percentage]]&lt;=60%, "41%-60%", IF(Table1[[#This Row],[discount_percentage]]&lt;=80%, "61%-80%", "&gt;80%"))))</f>
        <v>20%-40%</v>
      </c>
      <c r="M1404" s="7" t="str">
        <f>IF(Table1[[#This Row],[discounted_price]]&lt;200, "&lt;200", IF(Table1[[#This Row],[discounted_price]]&lt;=500, "200-500", "&gt;500"))</f>
        <v>&gt;500</v>
      </c>
      <c r="N1404" s="5">
        <v>4.2</v>
      </c>
      <c r="O1404" s="8">
        <v>5967</v>
      </c>
      <c r="P1404" s="9" t="str">
        <f>IF(Table1[[#This Row],[rating_count]]&gt;1000, "More than 1000", "Fewer than 1000")</f>
        <v>More than 1000</v>
      </c>
      <c r="Q1404" s="8">
        <f>IFERROR( VALUE(Table1[[#This Row],[rating]]) * VALUE((Table1[[#This Row],[rating_count]]/1000)), 0)</f>
        <v>25.061399999999999</v>
      </c>
      <c r="R1404" s="6">
        <f>IFERROR( VALUE(Table1[[#This Row],[actual_price]]) * VALUE(Table1[[#This Row],[rating_count]]), 0)</f>
        <v>10710765</v>
      </c>
      <c r="S1404" s="5" t="s">
        <v>12394</v>
      </c>
      <c r="T1404" s="5" t="s">
        <v>12395</v>
      </c>
      <c r="U1404" s="5" t="s">
        <v>12396</v>
      </c>
      <c r="V1404" s="5" t="s">
        <v>12397</v>
      </c>
      <c r="W1404" s="5" t="s">
        <v>12398</v>
      </c>
      <c r="X1404" s="5" t="s">
        <v>12399</v>
      </c>
      <c r="Y1404" s="5" t="s">
        <v>12400</v>
      </c>
      <c r="Z1404" s="5" t="s">
        <v>12401</v>
      </c>
    </row>
    <row r="1405" spans="1:26" ht="15.75">
      <c r="A1405" s="5" t="s">
        <v>12402</v>
      </c>
      <c r="B1405" s="5" t="s">
        <v>12403</v>
      </c>
      <c r="C1405" s="5" t="str">
        <f>LEFT(Table1[[#This Row],[product_name]], 27)</f>
        <v>iBELL MPK120L Premium Stain</v>
      </c>
      <c r="D1405" s="5" t="s">
        <v>8541</v>
      </c>
      <c r="E1405" s="5" t="str">
        <f>TRIM(LEFT(Table1[[#This Row],[category]], FIND("|", Table1[[#This Row],[category]]) - 1))</f>
        <v>Home&amp;Kitchen</v>
      </c>
      <c r="F1405" s="5" t="str">
        <f>TRIM(MID(Table1[[#This Row],[category]], FIND("|", Table1[[#This Row],[category]]) + 1, FIND("|", Table1[[#This Row],[category]], FIND("|", Table1[[#This Row],[category]]) + 1) - FIND("|", Table1[[#This Row],[category]]) - 1))</f>
        <v>Kitchen&amp;HomeAppliances</v>
      </c>
      <c r="G140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5" s="6">
        <v>1456</v>
      </c>
      <c r="I1405" s="6">
        <v>3190</v>
      </c>
      <c r="J1405" s="7">
        <v>0.54</v>
      </c>
      <c r="K1405" s="7" t="str">
        <f>IF(Table1[[#This Row],[discount_percentage]]&gt;=50%, "YES", "NO")</f>
        <v>YES</v>
      </c>
      <c r="L1405" s="7" t="str">
        <f>IF(Table1[[#This Row],[discount_percentage]]&lt;20%, "&lt;20%", IF(Table1[[#This Row],[discount_percentage]]&lt;=40%, "20%-40%", IF(Table1[[#This Row],[discount_percentage]]&lt;=60%, "41%-60%", IF(Table1[[#This Row],[discount_percentage]]&lt;=80%, "61%-80%", "&gt;80%"))))</f>
        <v>41%-60%</v>
      </c>
      <c r="M1405" s="7" t="str">
        <f>IF(Table1[[#This Row],[discounted_price]]&lt;200, "&lt;200", IF(Table1[[#This Row],[discounted_price]]&lt;=500, "200-500", "&gt;500"))</f>
        <v>&gt;500</v>
      </c>
      <c r="N1405" s="5">
        <v>4.0999999999999996</v>
      </c>
      <c r="O1405" s="8">
        <v>1776</v>
      </c>
      <c r="P1405" s="9" t="str">
        <f>IF(Table1[[#This Row],[rating_count]]&gt;1000, "More than 1000", "Fewer than 1000")</f>
        <v>More than 1000</v>
      </c>
      <c r="Q1405" s="8">
        <f>IFERROR( VALUE(Table1[[#This Row],[rating]]) * VALUE((Table1[[#This Row],[rating_count]]/1000)), 0)</f>
        <v>7.2815999999999992</v>
      </c>
      <c r="R1405" s="6">
        <f>IFERROR( VALUE(Table1[[#This Row],[actual_price]]) * VALUE(Table1[[#This Row],[rating_count]]), 0)</f>
        <v>5665440</v>
      </c>
      <c r="S1405" s="5" t="s">
        <v>12404</v>
      </c>
      <c r="T1405" s="5" t="s">
        <v>12405</v>
      </c>
      <c r="U1405" s="5" t="s">
        <v>12406</v>
      </c>
      <c r="V1405" s="5" t="s">
        <v>12407</v>
      </c>
      <c r="W1405" s="5" t="s">
        <v>12408</v>
      </c>
      <c r="X1405" s="5" t="s">
        <v>12409</v>
      </c>
      <c r="Y1405" s="5" t="s">
        <v>12410</v>
      </c>
      <c r="Z1405" s="5" t="s">
        <v>12411</v>
      </c>
    </row>
    <row r="1406" spans="1:26" ht="15.75">
      <c r="A1406" s="5" t="s">
        <v>12412</v>
      </c>
      <c r="B1406" s="5" t="s">
        <v>12413</v>
      </c>
      <c r="C1406" s="5" t="str">
        <f>LEFT(Table1[[#This Row],[product_name]], 27)</f>
        <v>Maharaja Whiteline Odacio P</v>
      </c>
      <c r="D1406" s="5" t="s">
        <v>8938</v>
      </c>
      <c r="E1406" s="5" t="str">
        <f>TRIM(LEFT(Table1[[#This Row],[category]], FIND("|", Table1[[#This Row],[category]]) - 1))</f>
        <v>Home&amp;Kitchen</v>
      </c>
      <c r="F1406" s="5" t="str">
        <f>TRIM(MID(Table1[[#This Row],[category]], FIND("|", Table1[[#This Row],[category]]) + 1, FIND("|", Table1[[#This Row],[category]], FIND("|", Table1[[#This Row],[category]]) + 1) - FIND("|", Table1[[#This Row],[category]]) - 1))</f>
        <v>Kitchen&amp;HomeAppliances</v>
      </c>
      <c r="G140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6" s="6">
        <v>3349</v>
      </c>
      <c r="I1406" s="6">
        <v>4799</v>
      </c>
      <c r="J1406" s="7">
        <v>0.3</v>
      </c>
      <c r="K1406" s="7" t="str">
        <f>IF(Table1[[#This Row],[discount_percentage]]&gt;=50%, "YES", "NO")</f>
        <v>NO</v>
      </c>
      <c r="L1406" s="7" t="str">
        <f>IF(Table1[[#This Row],[discount_percentage]]&lt;20%, "&lt;20%", IF(Table1[[#This Row],[discount_percentage]]&lt;=40%, "20%-40%", IF(Table1[[#This Row],[discount_percentage]]&lt;=60%, "41%-60%", IF(Table1[[#This Row],[discount_percentage]]&lt;=80%, "61%-80%", "&gt;80%"))))</f>
        <v>20%-40%</v>
      </c>
      <c r="M1406" s="7" t="str">
        <f>IF(Table1[[#This Row],[discounted_price]]&lt;200, "&lt;200", IF(Table1[[#This Row],[discounted_price]]&lt;=500, "200-500", "&gt;500"))</f>
        <v>&gt;500</v>
      </c>
      <c r="N1406" s="5">
        <v>3.7</v>
      </c>
      <c r="O1406" s="8">
        <v>4200</v>
      </c>
      <c r="P1406" s="9" t="str">
        <f>IF(Table1[[#This Row],[rating_count]]&gt;1000, "More than 1000", "Fewer than 1000")</f>
        <v>More than 1000</v>
      </c>
      <c r="Q1406" s="8">
        <f>IFERROR( VALUE(Table1[[#This Row],[rating]]) * VALUE((Table1[[#This Row],[rating_count]]/1000)), 0)</f>
        <v>15.540000000000001</v>
      </c>
      <c r="R1406" s="6">
        <f>IFERROR( VALUE(Table1[[#This Row],[actual_price]]) * VALUE(Table1[[#This Row],[rating_count]]), 0)</f>
        <v>20155800</v>
      </c>
      <c r="S1406" s="5" t="s">
        <v>12414</v>
      </c>
      <c r="T1406" s="5" t="s">
        <v>12415</v>
      </c>
      <c r="U1406" s="5" t="s">
        <v>12416</v>
      </c>
      <c r="V1406" s="5" t="s">
        <v>12417</v>
      </c>
      <c r="W1406" s="5" t="s">
        <v>12418</v>
      </c>
      <c r="X1406" s="5" t="s">
        <v>12419</v>
      </c>
      <c r="Y1406" s="5" t="s">
        <v>12420</v>
      </c>
      <c r="Z1406" s="5" t="s">
        <v>12421</v>
      </c>
    </row>
    <row r="1407" spans="1:26" ht="15.75">
      <c r="A1407" s="5" t="s">
        <v>12422</v>
      </c>
      <c r="B1407" s="5" t="s">
        <v>12423</v>
      </c>
      <c r="C1407" s="5" t="str">
        <f>LEFT(Table1[[#This Row],[product_name]], 27)</f>
        <v>Shakti Technology S3 High P</v>
      </c>
      <c r="D1407" s="5" t="s">
        <v>9386</v>
      </c>
      <c r="E1407" s="5" t="str">
        <f>TRIM(LEFT(Table1[[#This Row],[category]], FIND("|", Table1[[#This Row],[category]]) - 1))</f>
        <v>Home&amp;Kitchen</v>
      </c>
      <c r="F1407" s="5" t="str">
        <f>TRIM(MID(Table1[[#This Row],[category]], FIND("|", Table1[[#This Row],[category]]) + 1, FIND("|", Table1[[#This Row],[category]], FIND("|", Table1[[#This Row],[category]]) + 1) - FIND("|", Table1[[#This Row],[category]]) - 1))</f>
        <v>Kitchen&amp;HomeAppliances</v>
      </c>
      <c r="G140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07" s="6">
        <v>4899</v>
      </c>
      <c r="I1407" s="6">
        <v>8999</v>
      </c>
      <c r="J1407" s="7">
        <v>0.46</v>
      </c>
      <c r="K1407" s="7" t="str">
        <f>IF(Table1[[#This Row],[discount_percentage]]&gt;=50%, "YES", "NO")</f>
        <v>NO</v>
      </c>
      <c r="L1407" s="7" t="str">
        <f>IF(Table1[[#This Row],[discount_percentage]]&lt;20%, "&lt;20%", IF(Table1[[#This Row],[discount_percentage]]&lt;=40%, "20%-40%", IF(Table1[[#This Row],[discount_percentage]]&lt;=60%, "41%-60%", IF(Table1[[#This Row],[discount_percentage]]&lt;=80%, "61%-80%", "&gt;80%"))))</f>
        <v>41%-60%</v>
      </c>
      <c r="M1407" s="7" t="str">
        <f>IF(Table1[[#This Row],[discounted_price]]&lt;200, "&lt;200", IF(Table1[[#This Row],[discounted_price]]&lt;=500, "200-500", "&gt;500"))</f>
        <v>&gt;500</v>
      </c>
      <c r="N1407" s="5">
        <v>4.0999999999999996</v>
      </c>
      <c r="O1407" s="8">
        <v>297</v>
      </c>
      <c r="P1407" s="9" t="str">
        <f>IF(Table1[[#This Row],[rating_count]]&gt;1000, "More than 1000", "Fewer than 1000")</f>
        <v>Fewer than 1000</v>
      </c>
      <c r="Q1407" s="8">
        <f>IFERROR( VALUE(Table1[[#This Row],[rating]]) * VALUE((Table1[[#This Row],[rating_count]]/1000)), 0)</f>
        <v>1.2176999999999998</v>
      </c>
      <c r="R1407" s="6">
        <f>IFERROR( VALUE(Table1[[#This Row],[actual_price]]) * VALUE(Table1[[#This Row],[rating_count]]), 0)</f>
        <v>2672703</v>
      </c>
      <c r="S1407" s="5" t="s">
        <v>12424</v>
      </c>
      <c r="T1407" s="5" t="s">
        <v>12425</v>
      </c>
      <c r="U1407" s="5" t="s">
        <v>12426</v>
      </c>
      <c r="V1407" s="5" t="s">
        <v>12427</v>
      </c>
      <c r="W1407" s="5" t="s">
        <v>12428</v>
      </c>
      <c r="X1407" s="5" t="s">
        <v>12429</v>
      </c>
      <c r="Y1407" s="5" t="s">
        <v>12430</v>
      </c>
      <c r="Z1407" s="5" t="s">
        <v>12431</v>
      </c>
    </row>
    <row r="1408" spans="1:26" ht="15.75">
      <c r="A1408" s="5" t="s">
        <v>12432</v>
      </c>
      <c r="B1408" s="5" t="s">
        <v>12433</v>
      </c>
      <c r="C1408" s="5" t="str">
        <f>LEFT(Table1[[#This Row],[product_name]], 27)</f>
        <v>Cello Quick Boil Popular El</v>
      </c>
      <c r="D1408" s="5" t="s">
        <v>8762</v>
      </c>
      <c r="E1408" s="5" t="str">
        <f>TRIM(LEFT(Table1[[#This Row],[category]], FIND("|", Table1[[#This Row],[category]]) - 1))</f>
        <v>Home&amp;Kitchen</v>
      </c>
      <c r="F1408" s="5" t="str">
        <f>TRIM(MID(Table1[[#This Row],[category]], FIND("|", Table1[[#This Row],[category]]) + 1, FIND("|", Table1[[#This Row],[category]], FIND("|", Table1[[#This Row],[category]]) + 1) - FIND("|", Table1[[#This Row],[category]]) - 1))</f>
        <v>Kitchen&amp;HomeAppliances</v>
      </c>
      <c r="G140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8" s="6">
        <v>1199</v>
      </c>
      <c r="I1408" s="6">
        <v>1899</v>
      </c>
      <c r="J1408" s="7">
        <v>0.37</v>
      </c>
      <c r="K1408" s="7" t="str">
        <f>IF(Table1[[#This Row],[discount_percentage]]&gt;=50%, "YES", "NO")</f>
        <v>NO</v>
      </c>
      <c r="L1408" s="7" t="str">
        <f>IF(Table1[[#This Row],[discount_percentage]]&lt;20%, "&lt;20%", IF(Table1[[#This Row],[discount_percentage]]&lt;=40%, "20%-40%", IF(Table1[[#This Row],[discount_percentage]]&lt;=60%, "41%-60%", IF(Table1[[#This Row],[discount_percentage]]&lt;=80%, "61%-80%", "&gt;80%"))))</f>
        <v>20%-40%</v>
      </c>
      <c r="M1408" s="7" t="str">
        <f>IF(Table1[[#This Row],[discounted_price]]&lt;200, "&lt;200", IF(Table1[[#This Row],[discounted_price]]&lt;=500, "200-500", "&gt;500"))</f>
        <v>&gt;500</v>
      </c>
      <c r="N1408" s="5">
        <v>4.2</v>
      </c>
      <c r="O1408" s="8">
        <v>3858</v>
      </c>
      <c r="P1408" s="9" t="str">
        <f>IF(Table1[[#This Row],[rating_count]]&gt;1000, "More than 1000", "Fewer than 1000")</f>
        <v>More than 1000</v>
      </c>
      <c r="Q1408" s="8">
        <f>IFERROR( VALUE(Table1[[#This Row],[rating]]) * VALUE((Table1[[#This Row],[rating_count]]/1000)), 0)</f>
        <v>16.203600000000002</v>
      </c>
      <c r="R1408" s="6">
        <f>IFERROR( VALUE(Table1[[#This Row],[actual_price]]) * VALUE(Table1[[#This Row],[rating_count]]), 0)</f>
        <v>7326342</v>
      </c>
      <c r="S1408" s="5" t="s">
        <v>12434</v>
      </c>
      <c r="T1408" s="5" t="s">
        <v>12435</v>
      </c>
      <c r="U1408" s="5" t="s">
        <v>12436</v>
      </c>
      <c r="V1408" s="5" t="s">
        <v>12437</v>
      </c>
      <c r="W1408" s="5" t="s">
        <v>12438</v>
      </c>
      <c r="X1408" s="5" t="s">
        <v>12439</v>
      </c>
      <c r="Y1408" s="5" t="s">
        <v>12440</v>
      </c>
      <c r="Z1408" s="5" t="s">
        <v>12441</v>
      </c>
    </row>
    <row r="1409" spans="1:26" ht="15.75">
      <c r="A1409" s="5" t="s">
        <v>12442</v>
      </c>
      <c r="B1409" s="5" t="s">
        <v>12443</v>
      </c>
      <c r="C1409" s="5" t="str">
        <f>LEFT(Table1[[#This Row],[product_name]], 27)</f>
        <v>AGARO Glory Cool Mist Ultra</v>
      </c>
      <c r="D1409" s="5" t="s">
        <v>11105</v>
      </c>
      <c r="E1409" s="5" t="str">
        <f>TRIM(LEFT(Table1[[#This Row],[category]], FIND("|", Table1[[#This Row],[category]]) - 1))</f>
        <v>Home&amp;Kitchen</v>
      </c>
      <c r="F1409" s="5" t="str">
        <f>TRIM(MID(Table1[[#This Row],[category]], FIND("|", Table1[[#This Row],[category]]) + 1, FIND("|", Table1[[#This Row],[category]], FIND("|", Table1[[#This Row],[category]]) + 1) - FIND("|", Table1[[#This Row],[category]]) - 1))</f>
        <v>Heating,Cooling&amp;AirQuality</v>
      </c>
      <c r="G1409" s="5" t="e">
        <f>TRIM(MID(Table1[[#This Row],[category]], FIND("|", Table1[[#This Row],[category]], FIND("|", Table1[[#This Row],[category]]) + 1) + 1, FIND("|", Table1[[#This Row],[category]], FIND("|", Table1[[#This Row],[category]], FIND("|", Table1[[#This Row],[category]]) + 1) + 1) - FIND("|", Table1[[#This Row],[category]], FIND("|", Table1[[#This Row],[category]]) + 1) - 1))</f>
        <v>#VALUE!</v>
      </c>
      <c r="H1409" s="6">
        <v>3290</v>
      </c>
      <c r="I1409" s="6">
        <v>5799</v>
      </c>
      <c r="J1409" s="7">
        <v>0.43</v>
      </c>
      <c r="K1409" s="7" t="str">
        <f>IF(Table1[[#This Row],[discount_percentage]]&gt;=50%, "YES", "NO")</f>
        <v>NO</v>
      </c>
      <c r="L1409" s="7" t="str">
        <f>IF(Table1[[#This Row],[discount_percentage]]&lt;20%, "&lt;20%", IF(Table1[[#This Row],[discount_percentage]]&lt;=40%, "20%-40%", IF(Table1[[#This Row],[discount_percentage]]&lt;=60%, "41%-60%", IF(Table1[[#This Row],[discount_percentage]]&lt;=80%, "61%-80%", "&gt;80%"))))</f>
        <v>41%-60%</v>
      </c>
      <c r="M1409" s="7" t="str">
        <f>IF(Table1[[#This Row],[discounted_price]]&lt;200, "&lt;200", IF(Table1[[#This Row],[discounted_price]]&lt;=500, "200-500", "&gt;500"))</f>
        <v>&gt;500</v>
      </c>
      <c r="N1409" s="5">
        <v>4.3</v>
      </c>
      <c r="O1409" s="8">
        <v>168</v>
      </c>
      <c r="P1409" s="9" t="str">
        <f>IF(Table1[[#This Row],[rating_count]]&gt;1000, "More than 1000", "Fewer than 1000")</f>
        <v>Fewer than 1000</v>
      </c>
      <c r="Q1409" s="8">
        <f>IFERROR( VALUE(Table1[[#This Row],[rating]]) * VALUE((Table1[[#This Row],[rating_count]]/1000)), 0)</f>
        <v>0.72240000000000004</v>
      </c>
      <c r="R1409" s="6">
        <f>IFERROR( VALUE(Table1[[#This Row],[actual_price]]) * VALUE(Table1[[#This Row],[rating_count]]), 0)</f>
        <v>974232</v>
      </c>
      <c r="S1409" s="5" t="s">
        <v>12444</v>
      </c>
      <c r="T1409" s="5" t="s">
        <v>12445</v>
      </c>
      <c r="U1409" s="5" t="s">
        <v>12446</v>
      </c>
      <c r="V1409" s="5" t="s">
        <v>12447</v>
      </c>
      <c r="W1409" s="5" t="s">
        <v>12448</v>
      </c>
      <c r="X1409" s="5" t="s">
        <v>12449</v>
      </c>
      <c r="Y1409" s="5" t="s">
        <v>12450</v>
      </c>
      <c r="Z1409" s="5" t="s">
        <v>12451</v>
      </c>
    </row>
    <row r="1410" spans="1:26" ht="15.75">
      <c r="A1410" s="5" t="s">
        <v>12452</v>
      </c>
      <c r="B1410" s="5" t="s">
        <v>12453</v>
      </c>
      <c r="C1410" s="5" t="str">
        <f>LEFT(Table1[[#This Row],[product_name]], 27)</f>
        <v>Wolpin 1 Lint Roller with 6</v>
      </c>
      <c r="D1410" s="5" t="s">
        <v>8574</v>
      </c>
      <c r="E1410" s="5" t="str">
        <f>TRIM(LEFT(Table1[[#This Row],[category]], FIND("|", Table1[[#This Row],[category]]) - 1))</f>
        <v>Home&amp;Kitchen</v>
      </c>
      <c r="F1410" s="5" t="str">
        <f>TRIM(MID(Table1[[#This Row],[category]], FIND("|", Table1[[#This Row],[category]]) + 1, FIND("|", Table1[[#This Row],[category]], FIND("|", Table1[[#This Row],[category]]) + 1) - FIND("|", Table1[[#This Row],[category]]) - 1))</f>
        <v>Kitchen&amp;HomeAppliances</v>
      </c>
      <c r="G1410"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10" s="5">
        <v>179</v>
      </c>
      <c r="I1410" s="6">
        <v>799</v>
      </c>
      <c r="J1410" s="7">
        <v>0.78</v>
      </c>
      <c r="K1410" s="7" t="str">
        <f>IF(Table1[[#This Row],[discount_percentage]]&gt;=50%, "YES", "NO")</f>
        <v>YES</v>
      </c>
      <c r="L1410" s="7" t="str">
        <f>IF(Table1[[#This Row],[discount_percentage]]&lt;20%, "&lt;20%", IF(Table1[[#This Row],[discount_percentage]]&lt;=40%, "20%-40%", IF(Table1[[#This Row],[discount_percentage]]&lt;=60%, "41%-60%", IF(Table1[[#This Row],[discount_percentage]]&lt;=80%, "61%-80%", "&gt;80%"))))</f>
        <v>61%-80%</v>
      </c>
      <c r="M1410" s="7" t="str">
        <f>IF(Table1[[#This Row],[discounted_price]]&lt;200, "&lt;200", IF(Table1[[#This Row],[discounted_price]]&lt;=500, "200-500", "&gt;500"))</f>
        <v>&lt;200</v>
      </c>
      <c r="N1410" s="5">
        <v>3.6</v>
      </c>
      <c r="O1410" s="8">
        <v>101</v>
      </c>
      <c r="P1410" s="9" t="str">
        <f>IF(Table1[[#This Row],[rating_count]]&gt;1000, "More than 1000", "Fewer than 1000")</f>
        <v>Fewer than 1000</v>
      </c>
      <c r="Q1410" s="8">
        <f>IFERROR( VALUE(Table1[[#This Row],[rating]]) * VALUE((Table1[[#This Row],[rating_count]]/1000)), 0)</f>
        <v>0.36360000000000003</v>
      </c>
      <c r="R1410" s="6">
        <f>IFERROR( VALUE(Table1[[#This Row],[actual_price]]) * VALUE(Table1[[#This Row],[rating_count]]), 0)</f>
        <v>80699</v>
      </c>
      <c r="S1410" s="5" t="s">
        <v>12454</v>
      </c>
      <c r="T1410" s="5" t="s">
        <v>12455</v>
      </c>
      <c r="U1410" s="5" t="s">
        <v>12456</v>
      </c>
      <c r="V1410" s="5" t="s">
        <v>12457</v>
      </c>
      <c r="W1410" s="5" t="s">
        <v>12458</v>
      </c>
      <c r="X1410" s="5" t="s">
        <v>12459</v>
      </c>
      <c r="Y1410" s="5" t="s">
        <v>12460</v>
      </c>
      <c r="Z1410" s="5" t="s">
        <v>12461</v>
      </c>
    </row>
    <row r="1411" spans="1:26" ht="15.75">
      <c r="A1411" s="5" t="s">
        <v>12462</v>
      </c>
      <c r="B1411" s="5" t="s">
        <v>12463</v>
      </c>
      <c r="C1411" s="5" t="str">
        <f>LEFT(Table1[[#This Row],[product_name]], 27)</f>
        <v>Abode Kitchen Essential Mea</v>
      </c>
      <c r="D1411" s="5" t="s">
        <v>12122</v>
      </c>
      <c r="E1411" s="5" t="str">
        <f>TRIM(LEFT(Table1[[#This Row],[category]], FIND("|", Table1[[#This Row],[category]]) - 1))</f>
        <v>Home&amp;Kitchen</v>
      </c>
      <c r="F1411" s="5" t="str">
        <f>TRIM(MID(Table1[[#This Row],[category]], FIND("|", Table1[[#This Row],[category]]) + 1, FIND("|", Table1[[#This Row],[category]], FIND("|", Table1[[#This Row],[category]]) + 1) - FIND("|", Table1[[#This Row],[category]]) - 1))</f>
        <v>Kitchen&amp;HomeAppliances</v>
      </c>
      <c r="G1411"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11" s="5">
        <v>149</v>
      </c>
      <c r="I1411" s="6">
        <v>300</v>
      </c>
      <c r="J1411" s="7">
        <v>0.5</v>
      </c>
      <c r="K1411" s="7" t="str">
        <f>IF(Table1[[#This Row],[discount_percentage]]&gt;=50%, "YES", "NO")</f>
        <v>YES</v>
      </c>
      <c r="L1411" s="7" t="str">
        <f>IF(Table1[[#This Row],[discount_percentage]]&lt;20%, "&lt;20%", IF(Table1[[#This Row],[discount_percentage]]&lt;=40%, "20%-40%", IF(Table1[[#This Row],[discount_percentage]]&lt;=60%, "41%-60%", IF(Table1[[#This Row],[discount_percentage]]&lt;=80%, "61%-80%", "&gt;80%"))))</f>
        <v>41%-60%</v>
      </c>
      <c r="M1411" s="7" t="str">
        <f>IF(Table1[[#This Row],[discounted_price]]&lt;200, "&lt;200", IF(Table1[[#This Row],[discounted_price]]&lt;=500, "200-500", "&gt;500"))</f>
        <v>&lt;200</v>
      </c>
      <c r="N1411" s="5">
        <v>4.0999999999999996</v>
      </c>
      <c r="O1411" s="8">
        <v>4074</v>
      </c>
      <c r="P1411" s="9" t="str">
        <f>IF(Table1[[#This Row],[rating_count]]&gt;1000, "More than 1000", "Fewer than 1000")</f>
        <v>More than 1000</v>
      </c>
      <c r="Q1411" s="8">
        <f>IFERROR( VALUE(Table1[[#This Row],[rating]]) * VALUE((Table1[[#This Row],[rating_count]]/1000)), 0)</f>
        <v>16.703399999999998</v>
      </c>
      <c r="R1411" s="6">
        <f>IFERROR( VALUE(Table1[[#This Row],[actual_price]]) * VALUE(Table1[[#This Row],[rating_count]]), 0)</f>
        <v>1222200</v>
      </c>
      <c r="S1411" s="5" t="s">
        <v>12464</v>
      </c>
      <c r="T1411" s="5" t="s">
        <v>12465</v>
      </c>
      <c r="U1411" s="5" t="s">
        <v>12466</v>
      </c>
      <c r="V1411" s="5" t="s">
        <v>12467</v>
      </c>
      <c r="W1411" s="5" t="s">
        <v>12468</v>
      </c>
      <c r="X1411" s="5" t="s">
        <v>12469</v>
      </c>
      <c r="Y1411" s="5" t="s">
        <v>12470</v>
      </c>
      <c r="Z1411" s="5" t="s">
        <v>12471</v>
      </c>
    </row>
    <row r="1412" spans="1:26" ht="15.75">
      <c r="A1412" s="5" t="s">
        <v>12472</v>
      </c>
      <c r="B1412" s="5" t="s">
        <v>12473</v>
      </c>
      <c r="C1412" s="5" t="str">
        <f>LEFT(Table1[[#This Row],[product_name]], 27)</f>
        <v>Sujata Supermix, Mixer Grin</v>
      </c>
      <c r="D1412" s="5" t="s">
        <v>8710</v>
      </c>
      <c r="E1412" s="5" t="str">
        <f>TRIM(LEFT(Table1[[#This Row],[category]], FIND("|", Table1[[#This Row],[category]]) - 1))</f>
        <v>Home&amp;Kitchen</v>
      </c>
      <c r="F1412" s="5" t="str">
        <f>TRIM(MID(Table1[[#This Row],[category]], FIND("|", Table1[[#This Row],[category]]) + 1, FIND("|", Table1[[#This Row],[category]], FIND("|", Table1[[#This Row],[category]]) + 1) - FIND("|", Table1[[#This Row],[category]]) - 1))</f>
        <v>Kitchen&amp;HomeAppliances</v>
      </c>
      <c r="G141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2" s="6">
        <v>5490</v>
      </c>
      <c r="I1412" s="6">
        <v>7200</v>
      </c>
      <c r="J1412" s="7">
        <v>0.24</v>
      </c>
      <c r="K1412" s="7" t="str">
        <f>IF(Table1[[#This Row],[discount_percentage]]&gt;=50%, "YES", "NO")</f>
        <v>NO</v>
      </c>
      <c r="L1412" s="7" t="str">
        <f>IF(Table1[[#This Row],[discount_percentage]]&lt;20%, "&lt;20%", IF(Table1[[#This Row],[discount_percentage]]&lt;=40%, "20%-40%", IF(Table1[[#This Row],[discount_percentage]]&lt;=60%, "41%-60%", IF(Table1[[#This Row],[discount_percentage]]&lt;=80%, "61%-80%", "&gt;80%"))))</f>
        <v>20%-40%</v>
      </c>
      <c r="M1412" s="7" t="str">
        <f>IF(Table1[[#This Row],[discounted_price]]&lt;200, "&lt;200", IF(Table1[[#This Row],[discounted_price]]&lt;=500, "200-500", "&gt;500"))</f>
        <v>&gt;500</v>
      </c>
      <c r="N1412" s="5">
        <v>4.5</v>
      </c>
      <c r="O1412" s="8">
        <v>1408</v>
      </c>
      <c r="P1412" s="9" t="str">
        <f>IF(Table1[[#This Row],[rating_count]]&gt;1000, "More than 1000", "Fewer than 1000")</f>
        <v>More than 1000</v>
      </c>
      <c r="Q1412" s="8">
        <f>IFERROR( VALUE(Table1[[#This Row],[rating]]) * VALUE((Table1[[#This Row],[rating_count]]/1000)), 0)</f>
        <v>6.3359999999999994</v>
      </c>
      <c r="R1412" s="6">
        <f>IFERROR( VALUE(Table1[[#This Row],[actual_price]]) * VALUE(Table1[[#This Row],[rating_count]]), 0)</f>
        <v>10137600</v>
      </c>
      <c r="S1412" s="5" t="s">
        <v>12474</v>
      </c>
      <c r="T1412" s="5" t="s">
        <v>12475</v>
      </c>
      <c r="U1412" s="5" t="s">
        <v>12476</v>
      </c>
      <c r="V1412" s="5" t="s">
        <v>12477</v>
      </c>
      <c r="W1412" s="5" t="s">
        <v>12478</v>
      </c>
      <c r="X1412" s="5" t="s">
        <v>12479</v>
      </c>
      <c r="Y1412" s="5" t="s">
        <v>12480</v>
      </c>
      <c r="Z1412" s="5" t="s">
        <v>12481</v>
      </c>
    </row>
    <row r="1413" spans="1:26" ht="15.75">
      <c r="A1413" s="5" t="s">
        <v>12482</v>
      </c>
      <c r="B1413" s="5" t="s">
        <v>12483</v>
      </c>
      <c r="C1413" s="5" t="str">
        <f>LEFT(Table1[[#This Row],[product_name]], 27)</f>
        <v>CARDEX Digital Kitchen Weig</v>
      </c>
      <c r="D1413" s="5" t="s">
        <v>8585</v>
      </c>
      <c r="E1413" s="5" t="str">
        <f>TRIM(LEFT(Table1[[#This Row],[category]], FIND("|", Table1[[#This Row],[category]]) - 1))</f>
        <v>Home&amp;Kitchen</v>
      </c>
      <c r="F1413" s="5" t="str">
        <f>TRIM(MID(Table1[[#This Row],[category]], FIND("|", Table1[[#This Row],[category]]) + 1, FIND("|", Table1[[#This Row],[category]], FIND("|", Table1[[#This Row],[category]]) + 1) - FIND("|", Table1[[#This Row],[category]]) - 1))</f>
        <v>Kitchen&amp;HomeAppliances</v>
      </c>
      <c r="G141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3" s="5">
        <v>379</v>
      </c>
      <c r="I1413" s="6">
        <v>389</v>
      </c>
      <c r="J1413" s="7">
        <v>0.03</v>
      </c>
      <c r="K1413" s="7" t="str">
        <f>IF(Table1[[#This Row],[discount_percentage]]&gt;=50%, "YES", "NO")</f>
        <v>NO</v>
      </c>
      <c r="L1413" s="7" t="str">
        <f>IF(Table1[[#This Row],[discount_percentage]]&lt;20%, "&lt;20%", IF(Table1[[#This Row],[discount_percentage]]&lt;=40%, "20%-40%", IF(Table1[[#This Row],[discount_percentage]]&lt;=60%, "41%-60%", IF(Table1[[#This Row],[discount_percentage]]&lt;=80%, "61%-80%", "&gt;80%"))))</f>
        <v>&lt;20%</v>
      </c>
      <c r="M1413" s="7" t="str">
        <f>IF(Table1[[#This Row],[discounted_price]]&lt;200, "&lt;200", IF(Table1[[#This Row],[discounted_price]]&lt;=500, "200-500", "&gt;500"))</f>
        <v>200-500</v>
      </c>
      <c r="N1413" s="5">
        <v>4.2</v>
      </c>
      <c r="O1413" s="8">
        <v>3739</v>
      </c>
      <c r="P1413" s="9" t="str">
        <f>IF(Table1[[#This Row],[rating_count]]&gt;1000, "More than 1000", "Fewer than 1000")</f>
        <v>More than 1000</v>
      </c>
      <c r="Q1413" s="8">
        <f>IFERROR( VALUE(Table1[[#This Row],[rating]]) * VALUE((Table1[[#This Row],[rating_count]]/1000)), 0)</f>
        <v>15.703799999999999</v>
      </c>
      <c r="R1413" s="6">
        <f>IFERROR( VALUE(Table1[[#This Row],[actual_price]]) * VALUE(Table1[[#This Row],[rating_count]]), 0)</f>
        <v>1454471</v>
      </c>
      <c r="S1413" s="5" t="s">
        <v>12484</v>
      </c>
      <c r="T1413" s="5" t="s">
        <v>12485</v>
      </c>
      <c r="U1413" s="5" t="s">
        <v>12486</v>
      </c>
      <c r="V1413" s="5" t="s">
        <v>12487</v>
      </c>
      <c r="W1413" s="5" t="s">
        <v>12488</v>
      </c>
      <c r="X1413" s="5" t="s">
        <v>12489</v>
      </c>
      <c r="Y1413" s="5" t="s">
        <v>12490</v>
      </c>
      <c r="Z1413" s="5" t="s">
        <v>12491</v>
      </c>
    </row>
    <row r="1414" spans="1:26" ht="15.75">
      <c r="A1414" s="5" t="s">
        <v>12492</v>
      </c>
      <c r="B1414" s="5" t="s">
        <v>12493</v>
      </c>
      <c r="C1414" s="5" t="str">
        <f>LEFT(Table1[[#This Row],[product_name]], 27)</f>
        <v>V-Guard Zenora RO+UF+MB Wat</v>
      </c>
      <c r="D1414" s="5" t="s">
        <v>10094</v>
      </c>
      <c r="E1414" s="5" t="str">
        <f>TRIM(LEFT(Table1[[#This Row],[category]], FIND("|", Table1[[#This Row],[category]]) - 1))</f>
        <v>Home&amp;Kitchen</v>
      </c>
      <c r="F1414" s="5" t="str">
        <f>TRIM(MID(Table1[[#This Row],[category]], FIND("|", Table1[[#This Row],[category]]) + 1, FIND("|", Table1[[#This Row],[category]], FIND("|", Table1[[#This Row],[category]]) + 1) - FIND("|", Table1[[#This Row],[category]]) - 1))</f>
        <v>Kitchen&amp;HomeAppliances</v>
      </c>
      <c r="G1414"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14" s="6">
        <v>8699</v>
      </c>
      <c r="I1414" s="6">
        <v>13049</v>
      </c>
      <c r="J1414" s="7">
        <v>0.33</v>
      </c>
      <c r="K1414" s="7" t="str">
        <f>IF(Table1[[#This Row],[discount_percentage]]&gt;=50%, "YES", "NO")</f>
        <v>NO</v>
      </c>
      <c r="L1414" s="7" t="str">
        <f>IF(Table1[[#This Row],[discount_percentage]]&lt;20%, "&lt;20%", IF(Table1[[#This Row],[discount_percentage]]&lt;=40%, "20%-40%", IF(Table1[[#This Row],[discount_percentage]]&lt;=60%, "41%-60%", IF(Table1[[#This Row],[discount_percentage]]&lt;=80%, "61%-80%", "&gt;80%"))))</f>
        <v>20%-40%</v>
      </c>
      <c r="M1414" s="7" t="str">
        <f>IF(Table1[[#This Row],[discounted_price]]&lt;200, "&lt;200", IF(Table1[[#This Row],[discounted_price]]&lt;=500, "200-500", "&gt;500"))</f>
        <v>&gt;500</v>
      </c>
      <c r="N1414" s="5">
        <v>4.3</v>
      </c>
      <c r="O1414" s="8">
        <v>5891</v>
      </c>
      <c r="P1414" s="9" t="str">
        <f>IF(Table1[[#This Row],[rating_count]]&gt;1000, "More than 1000", "Fewer than 1000")</f>
        <v>More than 1000</v>
      </c>
      <c r="Q1414" s="8">
        <f>IFERROR( VALUE(Table1[[#This Row],[rating]]) * VALUE((Table1[[#This Row],[rating_count]]/1000)), 0)</f>
        <v>25.331299999999999</v>
      </c>
      <c r="R1414" s="6">
        <f>IFERROR( VALUE(Table1[[#This Row],[actual_price]]) * VALUE(Table1[[#This Row],[rating_count]]), 0)</f>
        <v>76871659</v>
      </c>
      <c r="S1414" s="5" t="s">
        <v>12494</v>
      </c>
      <c r="T1414" s="5" t="s">
        <v>12495</v>
      </c>
      <c r="U1414" s="5" t="s">
        <v>12496</v>
      </c>
      <c r="V1414" s="5" t="s">
        <v>12497</v>
      </c>
      <c r="W1414" s="5" t="s">
        <v>12498</v>
      </c>
      <c r="X1414" s="5" t="s">
        <v>12499</v>
      </c>
      <c r="Y1414" s="5" t="s">
        <v>12500</v>
      </c>
      <c r="Z1414" s="5" t="s">
        <v>12501</v>
      </c>
    </row>
    <row r="1415" spans="1:26" ht="15.75">
      <c r="A1415" s="5" t="s">
        <v>12502</v>
      </c>
      <c r="B1415" s="5" t="s">
        <v>12503</v>
      </c>
      <c r="C1415" s="5" t="str">
        <f>LEFT(Table1[[#This Row],[product_name]], 27)</f>
        <v xml:space="preserve">Bajaj Rex DLX 750 W 4 Jars </v>
      </c>
      <c r="D1415" s="5" t="s">
        <v>8710</v>
      </c>
      <c r="E1415" s="5" t="str">
        <f>TRIM(LEFT(Table1[[#This Row],[category]], FIND("|", Table1[[#This Row],[category]]) - 1))</f>
        <v>Home&amp;Kitchen</v>
      </c>
      <c r="F1415" s="5" t="str">
        <f>TRIM(MID(Table1[[#This Row],[category]], FIND("|", Table1[[#This Row],[category]]) + 1, FIND("|", Table1[[#This Row],[category]], FIND("|", Table1[[#This Row],[category]]) + 1) - FIND("|", Table1[[#This Row],[category]]) - 1))</f>
        <v>Kitchen&amp;HomeAppliances</v>
      </c>
      <c r="G141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5" s="10">
        <v>3041.67</v>
      </c>
      <c r="I1415" s="6">
        <v>5999</v>
      </c>
      <c r="J1415" s="7">
        <v>0.49</v>
      </c>
      <c r="K1415" s="7" t="str">
        <f>IF(Table1[[#This Row],[discount_percentage]]&gt;=50%, "YES", "NO")</f>
        <v>NO</v>
      </c>
      <c r="L1415" s="7" t="str">
        <f>IF(Table1[[#This Row],[discount_percentage]]&lt;20%, "&lt;20%", IF(Table1[[#This Row],[discount_percentage]]&lt;=40%, "20%-40%", IF(Table1[[#This Row],[discount_percentage]]&lt;=60%, "41%-60%", IF(Table1[[#This Row],[discount_percentage]]&lt;=80%, "61%-80%", "&gt;80%"))))</f>
        <v>41%-60%</v>
      </c>
      <c r="M1415" s="7" t="str">
        <f>IF(Table1[[#This Row],[discounted_price]]&lt;200, "&lt;200", IF(Table1[[#This Row],[discounted_price]]&lt;=500, "200-500", "&gt;500"))</f>
        <v>&gt;500</v>
      </c>
      <c r="N1415" s="5">
        <v>4</v>
      </c>
      <c r="O1415" s="8">
        <v>777</v>
      </c>
      <c r="P1415" s="9" t="str">
        <f>IF(Table1[[#This Row],[rating_count]]&gt;1000, "More than 1000", "Fewer than 1000")</f>
        <v>Fewer than 1000</v>
      </c>
      <c r="Q1415" s="8">
        <f>IFERROR( VALUE(Table1[[#This Row],[rating]]) * VALUE((Table1[[#This Row],[rating_count]]/1000)), 0)</f>
        <v>3.1080000000000001</v>
      </c>
      <c r="R1415" s="6">
        <f>IFERROR( VALUE(Table1[[#This Row],[actual_price]]) * VALUE(Table1[[#This Row],[rating_count]]), 0)</f>
        <v>4661223</v>
      </c>
      <c r="S1415" s="5" t="s">
        <v>12504</v>
      </c>
      <c r="T1415" s="5" t="s">
        <v>12505</v>
      </c>
      <c r="U1415" s="5" t="s">
        <v>12506</v>
      </c>
      <c r="V1415" s="5" t="s">
        <v>12507</v>
      </c>
      <c r="W1415" s="5" t="s">
        <v>12508</v>
      </c>
      <c r="X1415" s="5" t="s">
        <v>12509</v>
      </c>
      <c r="Y1415" s="5" t="s">
        <v>12510</v>
      </c>
      <c r="Z1415" s="5" t="s">
        <v>12511</v>
      </c>
    </row>
    <row r="1416" spans="1:26" ht="15.75">
      <c r="A1416" s="5" t="s">
        <v>12512</v>
      </c>
      <c r="B1416" s="5" t="s">
        <v>12513</v>
      </c>
      <c r="C1416" s="5" t="str">
        <f>LEFT(Table1[[#This Row],[product_name]], 27)</f>
        <v>KENT 16051 Hand Blender 300</v>
      </c>
      <c r="D1416" s="5" t="s">
        <v>8688</v>
      </c>
      <c r="E1416" s="5" t="str">
        <f>TRIM(LEFT(Table1[[#This Row],[category]], FIND("|", Table1[[#This Row],[category]]) - 1))</f>
        <v>Home&amp;Kitchen</v>
      </c>
      <c r="F1416" s="5" t="str">
        <f>TRIM(MID(Table1[[#This Row],[category]], FIND("|", Table1[[#This Row],[category]]) + 1, FIND("|", Table1[[#This Row],[category]], FIND("|", Table1[[#This Row],[category]]) + 1) - FIND("|", Table1[[#This Row],[category]]) - 1))</f>
        <v>Kitchen&amp;HomeAppliances</v>
      </c>
      <c r="G141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6" s="6">
        <v>1745</v>
      </c>
      <c r="I1416" s="6">
        <v>2400</v>
      </c>
      <c r="J1416" s="7">
        <v>0.27</v>
      </c>
      <c r="K1416" s="7" t="str">
        <f>IF(Table1[[#This Row],[discount_percentage]]&gt;=50%, "YES", "NO")</f>
        <v>NO</v>
      </c>
      <c r="L1416" s="7" t="str">
        <f>IF(Table1[[#This Row],[discount_percentage]]&lt;20%, "&lt;20%", IF(Table1[[#This Row],[discount_percentage]]&lt;=40%, "20%-40%", IF(Table1[[#This Row],[discount_percentage]]&lt;=60%, "41%-60%", IF(Table1[[#This Row],[discount_percentage]]&lt;=80%, "61%-80%", "&gt;80%"))))</f>
        <v>20%-40%</v>
      </c>
      <c r="M1416" s="7" t="str">
        <f>IF(Table1[[#This Row],[discounted_price]]&lt;200, "&lt;200", IF(Table1[[#This Row],[discounted_price]]&lt;=500, "200-500", "&gt;500"))</f>
        <v>&gt;500</v>
      </c>
      <c r="N1416" s="5">
        <v>4.2</v>
      </c>
      <c r="O1416" s="8">
        <v>14160</v>
      </c>
      <c r="P1416" s="9" t="str">
        <f>IF(Table1[[#This Row],[rating_count]]&gt;1000, "More than 1000", "Fewer than 1000")</f>
        <v>More than 1000</v>
      </c>
      <c r="Q1416" s="8">
        <f>IFERROR( VALUE(Table1[[#This Row],[rating]]) * VALUE((Table1[[#This Row],[rating_count]]/1000)), 0)</f>
        <v>59.472000000000001</v>
      </c>
      <c r="R1416" s="6">
        <f>IFERROR( VALUE(Table1[[#This Row],[actual_price]]) * VALUE(Table1[[#This Row],[rating_count]]), 0)</f>
        <v>33984000</v>
      </c>
      <c r="S1416" s="5" t="s">
        <v>12514</v>
      </c>
      <c r="T1416" s="5" t="s">
        <v>12515</v>
      </c>
      <c r="U1416" s="5" t="s">
        <v>12516</v>
      </c>
      <c r="V1416" s="5" t="s">
        <v>12517</v>
      </c>
      <c r="W1416" s="5" t="s">
        <v>12518</v>
      </c>
      <c r="X1416" s="5" t="s">
        <v>12519</v>
      </c>
      <c r="Y1416" s="5" t="s">
        <v>12520</v>
      </c>
      <c r="Z1416" s="5" t="s">
        <v>12521</v>
      </c>
    </row>
    <row r="1417" spans="1:26" ht="15.75">
      <c r="A1417" s="5" t="s">
        <v>12522</v>
      </c>
      <c r="B1417" s="5" t="s">
        <v>12523</v>
      </c>
      <c r="C1417" s="5" t="str">
        <f>LEFT(Table1[[#This Row],[product_name]], 27)</f>
        <v>Prestige PIC 15.0+ 1900-Wat</v>
      </c>
      <c r="D1417" s="5" t="s">
        <v>8647</v>
      </c>
      <c r="E1417" s="5" t="str">
        <f>TRIM(LEFT(Table1[[#This Row],[category]], FIND("|", Table1[[#This Row],[category]]) - 1))</f>
        <v>Home&amp;Kitchen</v>
      </c>
      <c r="F1417" s="5" t="str">
        <f>TRIM(MID(Table1[[#This Row],[category]], FIND("|", Table1[[#This Row],[category]]) + 1, FIND("|", Table1[[#This Row],[category]], FIND("|", Table1[[#This Row],[category]]) + 1) - FIND("|", Table1[[#This Row],[category]]) - 1))</f>
        <v>Kitchen&amp;HomeAppliances</v>
      </c>
      <c r="G1417"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7" s="6">
        <v>3180</v>
      </c>
      <c r="I1417" s="6">
        <v>5295</v>
      </c>
      <c r="J1417" s="7">
        <v>0.4</v>
      </c>
      <c r="K1417" s="7" t="str">
        <f>IF(Table1[[#This Row],[discount_percentage]]&gt;=50%, "YES", "NO")</f>
        <v>NO</v>
      </c>
      <c r="L1417" s="7" t="str">
        <f>IF(Table1[[#This Row],[discount_percentage]]&lt;20%, "&lt;20%", IF(Table1[[#This Row],[discount_percentage]]&lt;=40%, "20%-40%", IF(Table1[[#This Row],[discount_percentage]]&lt;=60%, "41%-60%", IF(Table1[[#This Row],[discount_percentage]]&lt;=80%, "61%-80%", "&gt;80%"))))</f>
        <v>20%-40%</v>
      </c>
      <c r="M1417" s="7" t="str">
        <f>IF(Table1[[#This Row],[discounted_price]]&lt;200, "&lt;200", IF(Table1[[#This Row],[discounted_price]]&lt;=500, "200-500", "&gt;500"))</f>
        <v>&gt;500</v>
      </c>
      <c r="N1417" s="5">
        <v>4.2</v>
      </c>
      <c r="O1417" s="8">
        <v>6919</v>
      </c>
      <c r="P1417" s="9" t="str">
        <f>IF(Table1[[#This Row],[rating_count]]&gt;1000, "More than 1000", "Fewer than 1000")</f>
        <v>More than 1000</v>
      </c>
      <c r="Q1417" s="8">
        <f>IFERROR( VALUE(Table1[[#This Row],[rating]]) * VALUE((Table1[[#This Row],[rating_count]]/1000)), 0)</f>
        <v>29.059799999999999</v>
      </c>
      <c r="R1417" s="6">
        <f>IFERROR( VALUE(Table1[[#This Row],[actual_price]]) * VALUE(Table1[[#This Row],[rating_count]]), 0)</f>
        <v>36636105</v>
      </c>
      <c r="S1417" s="5" t="s">
        <v>12524</v>
      </c>
      <c r="T1417" s="5" t="s">
        <v>12525</v>
      </c>
      <c r="U1417" s="5" t="s">
        <v>12526</v>
      </c>
      <c r="V1417" s="5" t="s">
        <v>12527</v>
      </c>
      <c r="W1417" s="5" t="s">
        <v>12528</v>
      </c>
      <c r="X1417" s="5" t="s">
        <v>12529</v>
      </c>
      <c r="Y1417" s="5" t="s">
        <v>12530</v>
      </c>
      <c r="Z1417" s="5" t="s">
        <v>12531</v>
      </c>
    </row>
    <row r="1418" spans="1:26" ht="15.75">
      <c r="A1418" s="5" t="s">
        <v>12532</v>
      </c>
      <c r="B1418" s="5" t="s">
        <v>12533</v>
      </c>
      <c r="C1418" s="5" t="str">
        <f>LEFT(Table1[[#This Row],[product_name]], 27)</f>
        <v>Aqua d pure Active Copper 1</v>
      </c>
      <c r="D1418" s="5" t="s">
        <v>10094</v>
      </c>
      <c r="E1418" s="5" t="str">
        <f>TRIM(LEFT(Table1[[#This Row],[category]], FIND("|", Table1[[#This Row],[category]]) - 1))</f>
        <v>Home&amp;Kitchen</v>
      </c>
      <c r="F1418" s="5" t="str">
        <f>TRIM(MID(Table1[[#This Row],[category]], FIND("|", Table1[[#This Row],[category]]) + 1, FIND("|", Table1[[#This Row],[category]], FIND("|", Table1[[#This Row],[category]]) + 1) - FIND("|", Table1[[#This Row],[category]]) - 1))</f>
        <v>Kitchen&amp;HomeAppliances</v>
      </c>
      <c r="G1418"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18" s="6">
        <v>4999</v>
      </c>
      <c r="I1418" s="6">
        <v>24999</v>
      </c>
      <c r="J1418" s="7">
        <v>0.8</v>
      </c>
      <c r="K1418" s="7" t="str">
        <f>IF(Table1[[#This Row],[discount_percentage]]&gt;=50%, "YES", "NO")</f>
        <v>YES</v>
      </c>
      <c r="L1418" s="7" t="str">
        <f>IF(Table1[[#This Row],[discount_percentage]]&lt;20%, "&lt;20%", IF(Table1[[#This Row],[discount_percentage]]&lt;=40%, "20%-40%", IF(Table1[[#This Row],[discount_percentage]]&lt;=60%, "41%-60%", IF(Table1[[#This Row],[discount_percentage]]&lt;=80%, "61%-80%", "&gt;80%"))))</f>
        <v>61%-80%</v>
      </c>
      <c r="M1418" s="7" t="str">
        <f>IF(Table1[[#This Row],[discounted_price]]&lt;200, "&lt;200", IF(Table1[[#This Row],[discounted_price]]&lt;=500, "200-500", "&gt;500"))</f>
        <v>&gt;500</v>
      </c>
      <c r="N1418" s="5">
        <v>4.5</v>
      </c>
      <c r="O1418" s="8">
        <v>287</v>
      </c>
      <c r="P1418" s="9" t="str">
        <f>IF(Table1[[#This Row],[rating_count]]&gt;1000, "More than 1000", "Fewer than 1000")</f>
        <v>Fewer than 1000</v>
      </c>
      <c r="Q1418" s="8">
        <f>IFERROR( VALUE(Table1[[#This Row],[rating]]) * VALUE((Table1[[#This Row],[rating_count]]/1000)), 0)</f>
        <v>1.2914999999999999</v>
      </c>
      <c r="R1418" s="6">
        <f>IFERROR( VALUE(Table1[[#This Row],[actual_price]]) * VALUE(Table1[[#This Row],[rating_count]]), 0)</f>
        <v>7174713</v>
      </c>
      <c r="S1418" s="5" t="s">
        <v>12534</v>
      </c>
      <c r="T1418" s="5" t="s">
        <v>12535</v>
      </c>
      <c r="U1418" s="5" t="s">
        <v>12536</v>
      </c>
      <c r="V1418" s="5" t="s">
        <v>12537</v>
      </c>
      <c r="W1418" s="5" t="s">
        <v>12538</v>
      </c>
      <c r="X1418" s="5" t="s">
        <v>12539</v>
      </c>
      <c r="Y1418" s="5" t="s">
        <v>12540</v>
      </c>
      <c r="Z1418" s="5" t="s">
        <v>12541</v>
      </c>
    </row>
    <row r="1419" spans="1:26" ht="15.75">
      <c r="A1419" s="5" t="s">
        <v>12542</v>
      </c>
      <c r="B1419" s="5" t="s">
        <v>12543</v>
      </c>
      <c r="C1419" s="5" t="str">
        <f>LEFT(Table1[[#This Row],[product_name]], 27)</f>
        <v>PrettyKrafts Laundry Square</v>
      </c>
      <c r="D1419" s="5" t="s">
        <v>8886</v>
      </c>
      <c r="E1419" s="5" t="str">
        <f>TRIM(LEFT(Table1[[#This Row],[category]], FIND("|", Table1[[#This Row],[category]]) - 1))</f>
        <v>Home&amp;Kitchen</v>
      </c>
      <c r="F1419" s="5" t="str">
        <f>TRIM(MID(Table1[[#This Row],[category]], FIND("|", Table1[[#This Row],[category]]) + 1, FIND("|", Table1[[#This Row],[category]], FIND("|", Table1[[#This Row],[category]]) + 1) - FIND("|", Table1[[#This Row],[category]]) - 1))</f>
        <v>HomeStorage&amp;Organization</v>
      </c>
      <c r="G1419"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419" s="5">
        <v>390</v>
      </c>
      <c r="I1419" s="6">
        <v>799</v>
      </c>
      <c r="J1419" s="7">
        <v>0.51</v>
      </c>
      <c r="K1419" s="7" t="str">
        <f>IF(Table1[[#This Row],[discount_percentage]]&gt;=50%, "YES", "NO")</f>
        <v>YES</v>
      </c>
      <c r="L1419" s="7" t="str">
        <f>IF(Table1[[#This Row],[discount_percentage]]&lt;20%, "&lt;20%", IF(Table1[[#This Row],[discount_percentage]]&lt;=40%, "20%-40%", IF(Table1[[#This Row],[discount_percentage]]&lt;=60%, "41%-60%", IF(Table1[[#This Row],[discount_percentage]]&lt;=80%, "61%-80%", "&gt;80%"))))</f>
        <v>41%-60%</v>
      </c>
      <c r="M1419" s="7" t="str">
        <f>IF(Table1[[#This Row],[discounted_price]]&lt;200, "&lt;200", IF(Table1[[#This Row],[discounted_price]]&lt;=500, "200-500", "&gt;500"))</f>
        <v>200-500</v>
      </c>
      <c r="N1419" s="5">
        <v>3.8</v>
      </c>
      <c r="O1419" s="8">
        <v>287</v>
      </c>
      <c r="P1419" s="9" t="str">
        <f>IF(Table1[[#This Row],[rating_count]]&gt;1000, "More than 1000", "Fewer than 1000")</f>
        <v>Fewer than 1000</v>
      </c>
      <c r="Q1419" s="8">
        <f>IFERROR( VALUE(Table1[[#This Row],[rating]]) * VALUE((Table1[[#This Row],[rating_count]]/1000)), 0)</f>
        <v>1.0905999999999998</v>
      </c>
      <c r="R1419" s="6">
        <f>IFERROR( VALUE(Table1[[#This Row],[actual_price]]) * VALUE(Table1[[#This Row],[rating_count]]), 0)</f>
        <v>229313</v>
      </c>
      <c r="S1419" s="5" t="s">
        <v>12544</v>
      </c>
      <c r="T1419" s="5" t="s">
        <v>12545</v>
      </c>
      <c r="U1419" s="5" t="s">
        <v>12546</v>
      </c>
      <c r="V1419" s="5" t="s">
        <v>12547</v>
      </c>
      <c r="W1419" s="5" t="s">
        <v>12548</v>
      </c>
      <c r="X1419" s="5" t="s">
        <v>12549</v>
      </c>
      <c r="Y1419" s="5" t="s">
        <v>12550</v>
      </c>
      <c r="Z1419" s="5" t="s">
        <v>12551</v>
      </c>
    </row>
    <row r="1420" spans="1:26" ht="15.75">
      <c r="A1420" s="5" t="s">
        <v>12552</v>
      </c>
      <c r="B1420" s="5" t="s">
        <v>12553</v>
      </c>
      <c r="C1420" s="5" t="str">
        <f>LEFT(Table1[[#This Row],[product_name]], 27)</f>
        <v>Libra Roti Maker Electric A</v>
      </c>
      <c r="D1420" s="5" t="s">
        <v>12554</v>
      </c>
      <c r="E1420" s="5" t="str">
        <f>TRIM(LEFT(Table1[[#This Row],[category]], FIND("|", Table1[[#This Row],[category]]) - 1))</f>
        <v>Home&amp;Kitchen</v>
      </c>
      <c r="F1420" s="5" t="str">
        <f>TRIM(MID(Table1[[#This Row],[category]], FIND("|", Table1[[#This Row],[category]]) + 1, FIND("|", Table1[[#This Row],[category]], FIND("|", Table1[[#This Row],[category]]) + 1) - FIND("|", Table1[[#This Row],[category]]) - 1))</f>
        <v>Kitchen&amp;HomeAppliances</v>
      </c>
      <c r="G142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0" s="6">
        <v>1999</v>
      </c>
      <c r="I1420" s="6">
        <v>2999</v>
      </c>
      <c r="J1420" s="7">
        <v>0.33</v>
      </c>
      <c r="K1420" s="7" t="str">
        <f>IF(Table1[[#This Row],[discount_percentage]]&gt;=50%, "YES", "NO")</f>
        <v>NO</v>
      </c>
      <c r="L1420" s="7" t="str">
        <f>IF(Table1[[#This Row],[discount_percentage]]&lt;20%, "&lt;20%", IF(Table1[[#This Row],[discount_percentage]]&lt;=40%, "20%-40%", IF(Table1[[#This Row],[discount_percentage]]&lt;=60%, "41%-60%", IF(Table1[[#This Row],[discount_percentage]]&lt;=80%, "61%-80%", "&gt;80%"))))</f>
        <v>20%-40%</v>
      </c>
      <c r="M1420" s="7" t="str">
        <f>IF(Table1[[#This Row],[discounted_price]]&lt;200, "&lt;200", IF(Table1[[#This Row],[discounted_price]]&lt;=500, "200-500", "&gt;500"))</f>
        <v>&gt;500</v>
      </c>
      <c r="N1420" s="5">
        <v>4.4000000000000004</v>
      </c>
      <c r="O1420" s="8">
        <v>388</v>
      </c>
      <c r="P1420" s="9" t="str">
        <f>IF(Table1[[#This Row],[rating_count]]&gt;1000, "More than 1000", "Fewer than 1000")</f>
        <v>Fewer than 1000</v>
      </c>
      <c r="Q1420" s="8">
        <f>IFERROR( VALUE(Table1[[#This Row],[rating]]) * VALUE((Table1[[#This Row],[rating_count]]/1000)), 0)</f>
        <v>1.7072000000000003</v>
      </c>
      <c r="R1420" s="6">
        <f>IFERROR( VALUE(Table1[[#This Row],[actual_price]]) * VALUE(Table1[[#This Row],[rating_count]]), 0)</f>
        <v>1163612</v>
      </c>
      <c r="S1420" s="5" t="s">
        <v>12555</v>
      </c>
      <c r="T1420" s="5" t="s">
        <v>12556</v>
      </c>
      <c r="U1420" s="5" t="s">
        <v>12557</v>
      </c>
      <c r="V1420" s="5" t="s">
        <v>12558</v>
      </c>
      <c r="W1420" s="5" t="s">
        <v>12559</v>
      </c>
      <c r="X1420" s="5" t="s">
        <v>12560</v>
      </c>
      <c r="Y1420" s="5" t="s">
        <v>12561</v>
      </c>
      <c r="Z1420" s="5" t="s">
        <v>12562</v>
      </c>
    </row>
    <row r="1421" spans="1:26" ht="15.75">
      <c r="A1421" s="5" t="s">
        <v>12563</v>
      </c>
      <c r="B1421" s="5" t="s">
        <v>12564</v>
      </c>
      <c r="C1421" s="5" t="str">
        <f>LEFT(Table1[[#This Row],[product_name]], 27)</f>
        <v xml:space="preserve">Glen 3 in 1 Electric Multi </v>
      </c>
      <c r="D1421" s="5" t="s">
        <v>9030</v>
      </c>
      <c r="E1421" s="5" t="str">
        <f>TRIM(LEFT(Table1[[#This Row],[category]], FIND("|", Table1[[#This Row],[category]]) - 1))</f>
        <v>Home&amp;Kitchen</v>
      </c>
      <c r="F1421" s="5" t="str">
        <f>TRIM(MID(Table1[[#This Row],[category]], FIND("|", Table1[[#This Row],[category]]) + 1, FIND("|", Table1[[#This Row],[category]], FIND("|", Table1[[#This Row],[category]]) + 1) - FIND("|", Table1[[#This Row],[category]]) - 1))</f>
        <v>Kitchen&amp;HomeAppliances</v>
      </c>
      <c r="G1421"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1" s="6">
        <v>1624</v>
      </c>
      <c r="I1421" s="6">
        <v>2495</v>
      </c>
      <c r="J1421" s="7">
        <v>0.35</v>
      </c>
      <c r="K1421" s="7" t="str">
        <f>IF(Table1[[#This Row],[discount_percentage]]&gt;=50%, "YES", "NO")</f>
        <v>NO</v>
      </c>
      <c r="L1421" s="7" t="str">
        <f>IF(Table1[[#This Row],[discount_percentage]]&lt;20%, "&lt;20%", IF(Table1[[#This Row],[discount_percentage]]&lt;=40%, "20%-40%", IF(Table1[[#This Row],[discount_percentage]]&lt;=60%, "41%-60%", IF(Table1[[#This Row],[discount_percentage]]&lt;=80%, "61%-80%", "&gt;80%"))))</f>
        <v>20%-40%</v>
      </c>
      <c r="M1421" s="7" t="str">
        <f>IF(Table1[[#This Row],[discounted_price]]&lt;200, "&lt;200", IF(Table1[[#This Row],[discounted_price]]&lt;=500, "200-500", "&gt;500"))</f>
        <v>&gt;500</v>
      </c>
      <c r="N1421" s="5">
        <v>4.0999999999999996</v>
      </c>
      <c r="O1421" s="8">
        <v>827</v>
      </c>
      <c r="P1421" s="9" t="str">
        <f>IF(Table1[[#This Row],[rating_count]]&gt;1000, "More than 1000", "Fewer than 1000")</f>
        <v>Fewer than 1000</v>
      </c>
      <c r="Q1421" s="8">
        <f>IFERROR( VALUE(Table1[[#This Row],[rating]]) * VALUE((Table1[[#This Row],[rating_count]]/1000)), 0)</f>
        <v>3.3906999999999994</v>
      </c>
      <c r="R1421" s="6">
        <f>IFERROR( VALUE(Table1[[#This Row],[actual_price]]) * VALUE(Table1[[#This Row],[rating_count]]), 0)</f>
        <v>2063365</v>
      </c>
      <c r="S1421" s="5" t="s">
        <v>12565</v>
      </c>
      <c r="T1421" s="5" t="s">
        <v>12566</v>
      </c>
      <c r="U1421" s="5" t="s">
        <v>12567</v>
      </c>
      <c r="V1421" s="5" t="s">
        <v>12568</v>
      </c>
      <c r="W1421" s="5" t="s">
        <v>12569</v>
      </c>
      <c r="X1421" s="5" t="s">
        <v>12570</v>
      </c>
      <c r="Y1421" s="5" t="s">
        <v>12571</v>
      </c>
      <c r="Z1421" s="5" t="s">
        <v>12572</v>
      </c>
    </row>
    <row r="1422" spans="1:26" ht="15.75">
      <c r="A1422" s="5" t="s">
        <v>12573</v>
      </c>
      <c r="B1422" s="5" t="s">
        <v>12574</v>
      </c>
      <c r="C1422" s="5" t="str">
        <f>LEFT(Table1[[#This Row],[product_name]], 27)</f>
        <v xml:space="preserve">Dynore Stainless Steel Set </v>
      </c>
      <c r="D1422" s="5" t="s">
        <v>12122</v>
      </c>
      <c r="E1422" s="5" t="str">
        <f>TRIM(LEFT(Table1[[#This Row],[category]], FIND("|", Table1[[#This Row],[category]]) - 1))</f>
        <v>Home&amp;Kitchen</v>
      </c>
      <c r="F1422" s="5" t="str">
        <f>TRIM(MID(Table1[[#This Row],[category]], FIND("|", Table1[[#This Row],[category]]) + 1, FIND("|", Table1[[#This Row],[category]], FIND("|", Table1[[#This Row],[category]]) + 1) - FIND("|", Table1[[#This Row],[category]]) - 1))</f>
        <v>Kitchen&amp;HomeAppliances</v>
      </c>
      <c r="G1422"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22" s="5">
        <v>184</v>
      </c>
      <c r="I1422" s="6">
        <v>450</v>
      </c>
      <c r="J1422" s="7">
        <v>0.59</v>
      </c>
      <c r="K1422" s="7" t="str">
        <f>IF(Table1[[#This Row],[discount_percentage]]&gt;=50%, "YES", "NO")</f>
        <v>YES</v>
      </c>
      <c r="L1422" s="7" t="str">
        <f>IF(Table1[[#This Row],[discount_percentage]]&lt;20%, "&lt;20%", IF(Table1[[#This Row],[discount_percentage]]&lt;=40%, "20%-40%", IF(Table1[[#This Row],[discount_percentage]]&lt;=60%, "41%-60%", IF(Table1[[#This Row],[discount_percentage]]&lt;=80%, "61%-80%", "&gt;80%"))))</f>
        <v>41%-60%</v>
      </c>
      <c r="M1422" s="7" t="str">
        <f>IF(Table1[[#This Row],[discounted_price]]&lt;200, "&lt;200", IF(Table1[[#This Row],[discounted_price]]&lt;=500, "200-500", "&gt;500"))</f>
        <v>&lt;200</v>
      </c>
      <c r="N1422" s="5">
        <v>4.2</v>
      </c>
      <c r="O1422" s="8">
        <v>4971</v>
      </c>
      <c r="P1422" s="9" t="str">
        <f>IF(Table1[[#This Row],[rating_count]]&gt;1000, "More than 1000", "Fewer than 1000")</f>
        <v>More than 1000</v>
      </c>
      <c r="Q1422" s="8">
        <f>IFERROR( VALUE(Table1[[#This Row],[rating]]) * VALUE((Table1[[#This Row],[rating_count]]/1000)), 0)</f>
        <v>20.8782</v>
      </c>
      <c r="R1422" s="6">
        <f>IFERROR( VALUE(Table1[[#This Row],[actual_price]]) * VALUE(Table1[[#This Row],[rating_count]]), 0)</f>
        <v>2236950</v>
      </c>
      <c r="S1422" s="5" t="s">
        <v>12575</v>
      </c>
      <c r="T1422" s="5" t="s">
        <v>12576</v>
      </c>
      <c r="U1422" s="5" t="s">
        <v>12577</v>
      </c>
      <c r="V1422" s="5" t="s">
        <v>12578</v>
      </c>
      <c r="W1422" s="5" t="s">
        <v>12579</v>
      </c>
      <c r="X1422" s="5" t="s">
        <v>12580</v>
      </c>
      <c r="Y1422" s="5" t="s">
        <v>12581</v>
      </c>
      <c r="Z1422" s="5" t="s">
        <v>12582</v>
      </c>
    </row>
    <row r="1423" spans="1:26" ht="15.75">
      <c r="A1423" s="5" t="s">
        <v>12583</v>
      </c>
      <c r="B1423" s="5" t="s">
        <v>12584</v>
      </c>
      <c r="C1423" s="5" t="str">
        <f>LEFT(Table1[[#This Row],[product_name]], 27)</f>
        <v>Lint Remover For Clothes Wi</v>
      </c>
      <c r="D1423" s="5" t="s">
        <v>8574</v>
      </c>
      <c r="E1423" s="5" t="str">
        <f>TRIM(LEFT(Table1[[#This Row],[category]], FIND("|", Table1[[#This Row],[category]]) - 1))</f>
        <v>Home&amp;Kitchen</v>
      </c>
      <c r="F1423" s="5" t="str">
        <f>TRIM(MID(Table1[[#This Row],[category]], FIND("|", Table1[[#This Row],[category]]) + 1, FIND("|", Table1[[#This Row],[category]], FIND("|", Table1[[#This Row],[category]]) + 1) - FIND("|", Table1[[#This Row],[category]]) - 1))</f>
        <v>Kitchen&amp;HomeAppliances</v>
      </c>
      <c r="G1423"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23" s="5">
        <v>445</v>
      </c>
      <c r="I1423" s="6">
        <v>999</v>
      </c>
      <c r="J1423" s="7">
        <v>0.55000000000000004</v>
      </c>
      <c r="K1423" s="7" t="str">
        <f>IF(Table1[[#This Row],[discount_percentage]]&gt;=50%, "YES", "NO")</f>
        <v>YES</v>
      </c>
      <c r="L1423" s="7" t="str">
        <f>IF(Table1[[#This Row],[discount_percentage]]&lt;20%, "&lt;20%", IF(Table1[[#This Row],[discount_percentage]]&lt;=40%, "20%-40%", IF(Table1[[#This Row],[discount_percentage]]&lt;=60%, "41%-60%", IF(Table1[[#This Row],[discount_percentage]]&lt;=80%, "61%-80%", "&gt;80%"))))</f>
        <v>41%-60%</v>
      </c>
      <c r="M1423" s="7" t="str">
        <f>IF(Table1[[#This Row],[discounted_price]]&lt;200, "&lt;200", IF(Table1[[#This Row],[discounted_price]]&lt;=500, "200-500", "&gt;500"))</f>
        <v>200-500</v>
      </c>
      <c r="N1423" s="5">
        <v>4.3</v>
      </c>
      <c r="O1423" s="8">
        <v>229</v>
      </c>
      <c r="P1423" s="9" t="str">
        <f>IF(Table1[[#This Row],[rating_count]]&gt;1000, "More than 1000", "Fewer than 1000")</f>
        <v>Fewer than 1000</v>
      </c>
      <c r="Q1423" s="8">
        <f>IFERROR( VALUE(Table1[[#This Row],[rating]]) * VALUE((Table1[[#This Row],[rating_count]]/1000)), 0)</f>
        <v>0.98470000000000002</v>
      </c>
      <c r="R1423" s="6">
        <f>IFERROR( VALUE(Table1[[#This Row],[actual_price]]) * VALUE(Table1[[#This Row],[rating_count]]), 0)</f>
        <v>228771</v>
      </c>
      <c r="S1423" s="5" t="s">
        <v>12585</v>
      </c>
      <c r="T1423" s="5" t="s">
        <v>12586</v>
      </c>
      <c r="U1423" s="5" t="s">
        <v>12587</v>
      </c>
      <c r="V1423" s="5" t="s">
        <v>12588</v>
      </c>
      <c r="W1423" s="5" t="s">
        <v>12589</v>
      </c>
      <c r="X1423" s="5" t="s">
        <v>12590</v>
      </c>
      <c r="Y1423" s="5" t="s">
        <v>12591</v>
      </c>
      <c r="Z1423" s="5" t="s">
        <v>12592</v>
      </c>
    </row>
    <row r="1424" spans="1:26" ht="15.75">
      <c r="A1424" s="5" t="s">
        <v>12593</v>
      </c>
      <c r="B1424" s="5" t="s">
        <v>12594</v>
      </c>
      <c r="C1424" s="5" t="str">
        <f>LEFT(Table1[[#This Row],[product_name]], 27)</f>
        <v>Monitor AC Stand/Heavy Duty</v>
      </c>
      <c r="D1424" s="5" t="s">
        <v>12595</v>
      </c>
      <c r="E1424" s="5" t="str">
        <f>TRIM(LEFT(Table1[[#This Row],[category]], FIND("|", Table1[[#This Row],[category]]) - 1))</f>
        <v>Home&amp;Kitchen</v>
      </c>
      <c r="F1424" s="5" t="str">
        <f>TRIM(MID(Table1[[#This Row],[category]], FIND("|", Table1[[#This Row],[category]]) + 1, FIND("|", Table1[[#This Row],[category]], FIND("|", Table1[[#This Row],[category]]) + 1) - FIND("|", Table1[[#This Row],[category]]) - 1))</f>
        <v>Heating,Cooling&amp;AirQuality</v>
      </c>
      <c r="G1424" s="5" t="str">
        <f>TRIM(MID(Table1[[#This Row],[category]], FIND("|", Table1[[#This Row],[category]], FIND("|", Table1[[#This Row],[category]]) + 1) + 1, FIND("|", Table1[[#This Row],[category]], FIND("|", Table1[[#This Row],[category]], FIND("|", Table1[[#This Row],[category]]) + 1) + 1) - FIND("|", Table1[[#This Row],[category]], FIND("|", Table1[[#This Row],[category]]) + 1) - 1))</f>
        <v>Parts&amp;Accessories</v>
      </c>
      <c r="H1424" s="5">
        <v>699</v>
      </c>
      <c r="I1424" s="6">
        <v>1690</v>
      </c>
      <c r="J1424" s="7">
        <v>0.59</v>
      </c>
      <c r="K1424" s="7" t="str">
        <f>IF(Table1[[#This Row],[discount_percentage]]&gt;=50%, "YES", "NO")</f>
        <v>YES</v>
      </c>
      <c r="L1424" s="7" t="str">
        <f>IF(Table1[[#This Row],[discount_percentage]]&lt;20%, "&lt;20%", IF(Table1[[#This Row],[discount_percentage]]&lt;=40%, "20%-40%", IF(Table1[[#This Row],[discount_percentage]]&lt;=60%, "41%-60%", IF(Table1[[#This Row],[discount_percentage]]&lt;=80%, "61%-80%", "&gt;80%"))))</f>
        <v>41%-60%</v>
      </c>
      <c r="M1424" s="7" t="str">
        <f>IF(Table1[[#This Row],[discounted_price]]&lt;200, "&lt;200", IF(Table1[[#This Row],[discounted_price]]&lt;=500, "200-500", "&gt;500"))</f>
        <v>&gt;500</v>
      </c>
      <c r="N1424" s="5">
        <v>4.0999999999999996</v>
      </c>
      <c r="O1424" s="8">
        <v>3524</v>
      </c>
      <c r="P1424" s="9" t="str">
        <f>IF(Table1[[#This Row],[rating_count]]&gt;1000, "More than 1000", "Fewer than 1000")</f>
        <v>More than 1000</v>
      </c>
      <c r="Q1424" s="8">
        <f>IFERROR( VALUE(Table1[[#This Row],[rating]]) * VALUE((Table1[[#This Row],[rating_count]]/1000)), 0)</f>
        <v>14.448399999999999</v>
      </c>
      <c r="R1424" s="6">
        <f>IFERROR( VALUE(Table1[[#This Row],[actual_price]]) * VALUE(Table1[[#This Row],[rating_count]]), 0)</f>
        <v>5955560</v>
      </c>
      <c r="S1424" s="5" t="s">
        <v>12596</v>
      </c>
      <c r="T1424" s="5" t="s">
        <v>12597</v>
      </c>
      <c r="U1424" s="5" t="s">
        <v>12598</v>
      </c>
      <c r="V1424" s="5" t="s">
        <v>12599</v>
      </c>
      <c r="W1424" s="5" t="s">
        <v>12600</v>
      </c>
      <c r="X1424" s="5" t="s">
        <v>12601</v>
      </c>
      <c r="Y1424" s="5" t="s">
        <v>12602</v>
      </c>
      <c r="Z1424" s="5" t="s">
        <v>12603</v>
      </c>
    </row>
    <row r="1425" spans="1:26" ht="15.75">
      <c r="A1425" s="5" t="s">
        <v>12604</v>
      </c>
      <c r="B1425" s="5" t="s">
        <v>12605</v>
      </c>
      <c r="C1425" s="5" t="str">
        <f>LEFT(Table1[[#This Row],[product_name]], 27)</f>
        <v>iBELL Induction Cooktop, 20</v>
      </c>
      <c r="D1425" s="5" t="s">
        <v>8647</v>
      </c>
      <c r="E1425" s="5" t="str">
        <f>TRIM(LEFT(Table1[[#This Row],[category]], FIND("|", Table1[[#This Row],[category]]) - 1))</f>
        <v>Home&amp;Kitchen</v>
      </c>
      <c r="F1425" s="5" t="str">
        <f>TRIM(MID(Table1[[#This Row],[category]], FIND("|", Table1[[#This Row],[category]]) + 1, FIND("|", Table1[[#This Row],[category]], FIND("|", Table1[[#This Row],[category]]) + 1) - FIND("|", Table1[[#This Row],[category]]) - 1))</f>
        <v>Kitchen&amp;HomeAppliances</v>
      </c>
      <c r="G1425"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5" s="6">
        <v>1601</v>
      </c>
      <c r="I1425" s="6">
        <v>3890</v>
      </c>
      <c r="J1425" s="7">
        <v>0.59</v>
      </c>
      <c r="K1425" s="7" t="str">
        <f>IF(Table1[[#This Row],[discount_percentage]]&gt;=50%, "YES", "NO")</f>
        <v>YES</v>
      </c>
      <c r="L1425" s="7" t="str">
        <f>IF(Table1[[#This Row],[discount_percentage]]&lt;20%, "&lt;20%", IF(Table1[[#This Row],[discount_percentage]]&lt;=40%, "20%-40%", IF(Table1[[#This Row],[discount_percentage]]&lt;=60%, "41%-60%", IF(Table1[[#This Row],[discount_percentage]]&lt;=80%, "61%-80%", "&gt;80%"))))</f>
        <v>41%-60%</v>
      </c>
      <c r="M1425" s="7" t="str">
        <f>IF(Table1[[#This Row],[discounted_price]]&lt;200, "&lt;200", IF(Table1[[#This Row],[discounted_price]]&lt;=500, "200-500", "&gt;500"))</f>
        <v>&gt;500</v>
      </c>
      <c r="N1425" s="5">
        <v>4.2</v>
      </c>
      <c r="O1425" s="8">
        <v>156</v>
      </c>
      <c r="P1425" s="9" t="str">
        <f>IF(Table1[[#This Row],[rating_count]]&gt;1000, "More than 1000", "Fewer than 1000")</f>
        <v>Fewer than 1000</v>
      </c>
      <c r="Q1425" s="8">
        <f>IFERROR( VALUE(Table1[[#This Row],[rating]]) * VALUE((Table1[[#This Row],[rating_count]]/1000)), 0)</f>
        <v>0.6552</v>
      </c>
      <c r="R1425" s="6">
        <f>IFERROR( VALUE(Table1[[#This Row],[actual_price]]) * VALUE(Table1[[#This Row],[rating_count]]), 0)</f>
        <v>606840</v>
      </c>
      <c r="S1425" s="5" t="s">
        <v>12606</v>
      </c>
      <c r="T1425" s="5" t="s">
        <v>12607</v>
      </c>
      <c r="U1425" s="5" t="s">
        <v>12608</v>
      </c>
      <c r="V1425" s="5" t="s">
        <v>12609</v>
      </c>
      <c r="W1425" s="5" t="s">
        <v>12610</v>
      </c>
      <c r="X1425" s="5" t="s">
        <v>12611</v>
      </c>
      <c r="Y1425" s="5" t="s">
        <v>12612</v>
      </c>
      <c r="Z1425" s="5" t="s">
        <v>12613</v>
      </c>
    </row>
    <row r="1426" spans="1:26" ht="15.75">
      <c r="A1426" s="5" t="s">
        <v>12614</v>
      </c>
      <c r="B1426" s="5" t="s">
        <v>12615</v>
      </c>
      <c r="C1426" s="5" t="str">
        <f>LEFT(Table1[[#This Row],[product_name]], 27)</f>
        <v>KENT POWP-Sediment Filter 1</v>
      </c>
      <c r="D1426" s="5" t="s">
        <v>9633</v>
      </c>
      <c r="E1426" s="5" t="str">
        <f>TRIM(LEFT(Table1[[#This Row],[category]], FIND("|", Table1[[#This Row],[category]]) - 1))</f>
        <v>Home&amp;Kitchen</v>
      </c>
      <c r="F1426" s="5" t="str">
        <f>TRIM(MID(Table1[[#This Row],[category]], FIND("|", Table1[[#This Row],[category]]) + 1, FIND("|", Table1[[#This Row],[category]], FIND("|", Table1[[#This Row],[category]]) + 1) - FIND("|", Table1[[#This Row],[category]]) - 1))</f>
        <v>Kitchen&amp;HomeAppliances</v>
      </c>
      <c r="G1426"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26" s="5">
        <v>231</v>
      </c>
      <c r="I1426" s="6">
        <v>260</v>
      </c>
      <c r="J1426" s="7">
        <v>0.11</v>
      </c>
      <c r="K1426" s="7" t="str">
        <f>IF(Table1[[#This Row],[discount_percentage]]&gt;=50%, "YES", "NO")</f>
        <v>NO</v>
      </c>
      <c r="L1426" s="7" t="str">
        <f>IF(Table1[[#This Row],[discount_percentage]]&lt;20%, "&lt;20%", IF(Table1[[#This Row],[discount_percentage]]&lt;=40%, "20%-40%", IF(Table1[[#This Row],[discount_percentage]]&lt;=60%, "41%-60%", IF(Table1[[#This Row],[discount_percentage]]&lt;=80%, "61%-80%", "&gt;80%"))))</f>
        <v>&lt;20%</v>
      </c>
      <c r="M1426" s="7" t="str">
        <f>IF(Table1[[#This Row],[discounted_price]]&lt;200, "&lt;200", IF(Table1[[#This Row],[discounted_price]]&lt;=500, "200-500", "&gt;500"))</f>
        <v>200-500</v>
      </c>
      <c r="N1426" s="5">
        <v>4.0999999999999996</v>
      </c>
      <c r="O1426" s="8">
        <v>490</v>
      </c>
      <c r="P1426" s="9" t="str">
        <f>IF(Table1[[#This Row],[rating_count]]&gt;1000, "More than 1000", "Fewer than 1000")</f>
        <v>Fewer than 1000</v>
      </c>
      <c r="Q1426" s="8">
        <f>IFERROR( VALUE(Table1[[#This Row],[rating]]) * VALUE((Table1[[#This Row],[rating_count]]/1000)), 0)</f>
        <v>2.0089999999999999</v>
      </c>
      <c r="R1426" s="6">
        <f>IFERROR( VALUE(Table1[[#This Row],[actual_price]]) * VALUE(Table1[[#This Row],[rating_count]]), 0)</f>
        <v>127400</v>
      </c>
      <c r="S1426" s="5" t="s">
        <v>12616</v>
      </c>
      <c r="T1426" s="5" t="s">
        <v>12617</v>
      </c>
      <c r="U1426" s="5" t="s">
        <v>12618</v>
      </c>
      <c r="V1426" s="5" t="s">
        <v>12619</v>
      </c>
      <c r="W1426" s="5" t="s">
        <v>12620</v>
      </c>
      <c r="X1426" s="5" t="s">
        <v>13073</v>
      </c>
      <c r="Y1426" s="5" t="s">
        <v>12621</v>
      </c>
      <c r="Z1426" s="5" t="s">
        <v>12622</v>
      </c>
    </row>
    <row r="1427" spans="1:26" ht="15.75">
      <c r="A1427" s="5" t="s">
        <v>12623</v>
      </c>
      <c r="B1427" s="5" t="s">
        <v>12624</v>
      </c>
      <c r="C1427" s="5" t="str">
        <f>LEFT(Table1[[#This Row],[product_name]], 27)</f>
        <v>LACOPINE Mini Pocket Size L</v>
      </c>
      <c r="D1427" s="5" t="s">
        <v>8574</v>
      </c>
      <c r="E1427" s="5" t="str">
        <f>TRIM(LEFT(Table1[[#This Row],[category]], FIND("|", Table1[[#This Row],[category]]) - 1))</f>
        <v>Home&amp;Kitchen</v>
      </c>
      <c r="F1427" s="5" t="str">
        <f>TRIM(MID(Table1[[#This Row],[category]], FIND("|", Table1[[#This Row],[category]]) + 1, FIND("|", Table1[[#This Row],[category]], FIND("|", Table1[[#This Row],[category]]) + 1) - FIND("|", Table1[[#This Row],[category]]) - 1))</f>
        <v>Kitchen&amp;HomeAppliances</v>
      </c>
      <c r="G1427"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27" s="5">
        <v>369</v>
      </c>
      <c r="I1427" s="6">
        <v>599</v>
      </c>
      <c r="J1427" s="7">
        <v>0.38</v>
      </c>
      <c r="K1427" s="7" t="str">
        <f>IF(Table1[[#This Row],[discount_percentage]]&gt;=50%, "YES", "NO")</f>
        <v>NO</v>
      </c>
      <c r="L1427" s="7" t="str">
        <f>IF(Table1[[#This Row],[discount_percentage]]&lt;20%, "&lt;20%", IF(Table1[[#This Row],[discount_percentage]]&lt;=40%, "20%-40%", IF(Table1[[#This Row],[discount_percentage]]&lt;=60%, "41%-60%", IF(Table1[[#This Row],[discount_percentage]]&lt;=80%, "61%-80%", "&gt;80%"))))</f>
        <v>20%-40%</v>
      </c>
      <c r="M1427" s="7" t="str">
        <f>IF(Table1[[#This Row],[discounted_price]]&lt;200, "&lt;200", IF(Table1[[#This Row],[discounted_price]]&lt;=500, "200-500", "&gt;500"))</f>
        <v>200-500</v>
      </c>
      <c r="N1427" s="5">
        <v>3.9</v>
      </c>
      <c r="O1427" s="8">
        <v>82</v>
      </c>
      <c r="P1427" s="9" t="str">
        <f>IF(Table1[[#This Row],[rating_count]]&gt;1000, "More than 1000", "Fewer than 1000")</f>
        <v>Fewer than 1000</v>
      </c>
      <c r="Q1427" s="8">
        <f>IFERROR( VALUE(Table1[[#This Row],[rating]]) * VALUE((Table1[[#This Row],[rating_count]]/1000)), 0)</f>
        <v>0.31980000000000003</v>
      </c>
      <c r="R1427" s="6">
        <f>IFERROR( VALUE(Table1[[#This Row],[actual_price]]) * VALUE(Table1[[#This Row],[rating_count]]), 0)</f>
        <v>49118</v>
      </c>
      <c r="S1427" s="5" t="s">
        <v>12625</v>
      </c>
      <c r="T1427" s="5" t="s">
        <v>12626</v>
      </c>
      <c r="U1427" s="5" t="s">
        <v>12627</v>
      </c>
      <c r="V1427" s="5" t="s">
        <v>12628</v>
      </c>
      <c r="W1427" s="5" t="s">
        <v>12629</v>
      </c>
      <c r="X1427" s="5" t="s">
        <v>12630</v>
      </c>
      <c r="Y1427" s="5" t="s">
        <v>12631</v>
      </c>
      <c r="Z1427" s="5" t="s">
        <v>12632</v>
      </c>
    </row>
    <row r="1428" spans="1:26" ht="15.75">
      <c r="A1428" s="5" t="s">
        <v>12633</v>
      </c>
      <c r="B1428" s="5" t="s">
        <v>12634</v>
      </c>
      <c r="C1428" s="5" t="str">
        <f>LEFT(Table1[[#This Row],[product_name]], 27)</f>
        <v>iBELL SEK170BM Premium Elec</v>
      </c>
      <c r="D1428" s="5" t="s">
        <v>8541</v>
      </c>
      <c r="E1428" s="5" t="str">
        <f>TRIM(LEFT(Table1[[#This Row],[category]], FIND("|", Table1[[#This Row],[category]]) - 1))</f>
        <v>Home&amp;Kitchen</v>
      </c>
      <c r="F1428" s="5" t="str">
        <f>TRIM(MID(Table1[[#This Row],[category]], FIND("|", Table1[[#This Row],[category]]) + 1, FIND("|", Table1[[#This Row],[category]], FIND("|", Table1[[#This Row],[category]]) + 1) - FIND("|", Table1[[#This Row],[category]]) - 1))</f>
        <v>Kitchen&amp;HomeAppliances</v>
      </c>
      <c r="G142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8" s="5">
        <v>809</v>
      </c>
      <c r="I1428" s="6">
        <v>1950</v>
      </c>
      <c r="J1428" s="7">
        <v>0.59</v>
      </c>
      <c r="K1428" s="7" t="str">
        <f>IF(Table1[[#This Row],[discount_percentage]]&gt;=50%, "YES", "NO")</f>
        <v>YES</v>
      </c>
      <c r="L1428" s="7" t="str">
        <f>IF(Table1[[#This Row],[discount_percentage]]&lt;20%, "&lt;20%", IF(Table1[[#This Row],[discount_percentage]]&lt;=40%, "20%-40%", IF(Table1[[#This Row],[discount_percentage]]&lt;=60%, "41%-60%", IF(Table1[[#This Row],[discount_percentage]]&lt;=80%, "61%-80%", "&gt;80%"))))</f>
        <v>41%-60%</v>
      </c>
      <c r="M1428" s="7" t="str">
        <f>IF(Table1[[#This Row],[discounted_price]]&lt;200, "&lt;200", IF(Table1[[#This Row],[discounted_price]]&lt;=500, "200-500", "&gt;500"))</f>
        <v>&gt;500</v>
      </c>
      <c r="N1428" s="5">
        <v>3.9</v>
      </c>
      <c r="O1428" s="8">
        <v>710</v>
      </c>
      <c r="P1428" s="9" t="str">
        <f>IF(Table1[[#This Row],[rating_count]]&gt;1000, "More than 1000", "Fewer than 1000")</f>
        <v>Fewer than 1000</v>
      </c>
      <c r="Q1428" s="8">
        <f>IFERROR( VALUE(Table1[[#This Row],[rating]]) * VALUE((Table1[[#This Row],[rating_count]]/1000)), 0)</f>
        <v>2.7689999999999997</v>
      </c>
      <c r="R1428" s="6">
        <f>IFERROR( VALUE(Table1[[#This Row],[actual_price]]) * VALUE(Table1[[#This Row],[rating_count]]), 0)</f>
        <v>1384500</v>
      </c>
      <c r="S1428" s="5" t="s">
        <v>12635</v>
      </c>
      <c r="T1428" s="5" t="s">
        <v>12636</v>
      </c>
      <c r="U1428" s="5" t="s">
        <v>12637</v>
      </c>
      <c r="V1428" s="5" t="s">
        <v>12638</v>
      </c>
      <c r="W1428" s="5" t="s">
        <v>12639</v>
      </c>
      <c r="X1428" s="5" t="s">
        <v>12640</v>
      </c>
      <c r="Y1428" s="5" t="s">
        <v>12641</v>
      </c>
      <c r="Z1428" s="5" t="s">
        <v>12642</v>
      </c>
    </row>
    <row r="1429" spans="1:26" ht="15.75">
      <c r="A1429" s="5" t="s">
        <v>12643</v>
      </c>
      <c r="B1429" s="5" t="s">
        <v>12644</v>
      </c>
      <c r="C1429" s="5" t="str">
        <f>LEFT(Table1[[#This Row],[product_name]], 27)</f>
        <v>Activa Easy Mix Nutri Mixer</v>
      </c>
      <c r="D1429" s="5" t="s">
        <v>8710</v>
      </c>
      <c r="E1429" s="5" t="str">
        <f>TRIM(LEFT(Table1[[#This Row],[category]], FIND("|", Table1[[#This Row],[category]]) - 1))</f>
        <v>Home&amp;Kitchen</v>
      </c>
      <c r="F1429" s="5" t="str">
        <f>TRIM(MID(Table1[[#This Row],[category]], FIND("|", Table1[[#This Row],[category]]) + 1, FIND("|", Table1[[#This Row],[category]], FIND("|", Table1[[#This Row],[category]]) + 1) - FIND("|", Table1[[#This Row],[category]]) - 1))</f>
        <v>Kitchen&amp;HomeAppliances</v>
      </c>
      <c r="G142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9" s="6">
        <v>1199</v>
      </c>
      <c r="I1429" s="6">
        <v>2990</v>
      </c>
      <c r="J1429" s="7">
        <v>0.6</v>
      </c>
      <c r="K1429" s="7" t="str">
        <f>IF(Table1[[#This Row],[discount_percentage]]&gt;=50%, "YES", "NO")</f>
        <v>YES</v>
      </c>
      <c r="L1429" s="7" t="str">
        <f>IF(Table1[[#This Row],[discount_percentage]]&lt;20%, "&lt;20%", IF(Table1[[#This Row],[discount_percentage]]&lt;=40%, "20%-40%", IF(Table1[[#This Row],[discount_percentage]]&lt;=60%, "41%-60%", IF(Table1[[#This Row],[discount_percentage]]&lt;=80%, "61%-80%", "&gt;80%"))))</f>
        <v>41%-60%</v>
      </c>
      <c r="M1429" s="7" t="str">
        <f>IF(Table1[[#This Row],[discounted_price]]&lt;200, "&lt;200", IF(Table1[[#This Row],[discounted_price]]&lt;=500, "200-500", "&gt;500"))</f>
        <v>&gt;500</v>
      </c>
      <c r="N1429" s="5">
        <v>3.8</v>
      </c>
      <c r="O1429" s="8">
        <v>133</v>
      </c>
      <c r="P1429" s="9" t="str">
        <f>IF(Table1[[#This Row],[rating_count]]&gt;1000, "More than 1000", "Fewer than 1000")</f>
        <v>Fewer than 1000</v>
      </c>
      <c r="Q1429" s="8">
        <f>IFERROR( VALUE(Table1[[#This Row],[rating]]) * VALUE((Table1[[#This Row],[rating_count]]/1000)), 0)</f>
        <v>0.50539999999999996</v>
      </c>
      <c r="R1429" s="6">
        <f>IFERROR( VALUE(Table1[[#This Row],[actual_price]]) * VALUE(Table1[[#This Row],[rating_count]]), 0)</f>
        <v>397670</v>
      </c>
      <c r="S1429" s="5" t="s">
        <v>12645</v>
      </c>
      <c r="T1429" s="5" t="s">
        <v>12646</v>
      </c>
      <c r="U1429" s="5" t="s">
        <v>12647</v>
      </c>
      <c r="V1429" s="5" t="s">
        <v>12648</v>
      </c>
      <c r="W1429" s="5" t="s">
        <v>12649</v>
      </c>
      <c r="X1429" s="5" t="s">
        <v>12650</v>
      </c>
      <c r="Y1429" s="5" t="s">
        <v>12651</v>
      </c>
      <c r="Z1429" s="5" t="s">
        <v>12652</v>
      </c>
    </row>
    <row r="1430" spans="1:26" ht="15.75">
      <c r="A1430" s="5" t="s">
        <v>12653</v>
      </c>
      <c r="B1430" s="5" t="s">
        <v>12654</v>
      </c>
      <c r="C1430" s="5" t="str">
        <f>LEFT(Table1[[#This Row],[product_name]], 27)</f>
        <v>Sujata Dynamix, Mixer Grind</v>
      </c>
      <c r="D1430" s="5" t="s">
        <v>8710</v>
      </c>
      <c r="E1430" s="5" t="str">
        <f>TRIM(LEFT(Table1[[#This Row],[category]], FIND("|", Table1[[#This Row],[category]]) - 1))</f>
        <v>Home&amp;Kitchen</v>
      </c>
      <c r="F1430" s="5" t="str">
        <f>TRIM(MID(Table1[[#This Row],[category]], FIND("|", Table1[[#This Row],[category]]) + 1, FIND("|", Table1[[#This Row],[category]], FIND("|", Table1[[#This Row],[category]]) + 1) - FIND("|", Table1[[#This Row],[category]]) - 1))</f>
        <v>Kitchen&amp;HomeAppliances</v>
      </c>
      <c r="G143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30" s="6">
        <v>6120</v>
      </c>
      <c r="I1430" s="6">
        <v>8073</v>
      </c>
      <c r="J1430" s="7">
        <v>0.24</v>
      </c>
      <c r="K1430" s="7" t="str">
        <f>IF(Table1[[#This Row],[discount_percentage]]&gt;=50%, "YES", "NO")</f>
        <v>NO</v>
      </c>
      <c r="L1430" s="7" t="str">
        <f>IF(Table1[[#This Row],[discount_percentage]]&lt;20%, "&lt;20%", IF(Table1[[#This Row],[discount_percentage]]&lt;=40%, "20%-40%", IF(Table1[[#This Row],[discount_percentage]]&lt;=60%, "41%-60%", IF(Table1[[#This Row],[discount_percentage]]&lt;=80%, "61%-80%", "&gt;80%"))))</f>
        <v>20%-40%</v>
      </c>
      <c r="M1430" s="7" t="str">
        <f>IF(Table1[[#This Row],[discounted_price]]&lt;200, "&lt;200", IF(Table1[[#This Row],[discounted_price]]&lt;=500, "200-500", "&gt;500"))</f>
        <v>&gt;500</v>
      </c>
      <c r="N1430" s="5">
        <v>4.5999999999999996</v>
      </c>
      <c r="O1430" s="8">
        <v>2751</v>
      </c>
      <c r="P1430" s="9" t="str">
        <f>IF(Table1[[#This Row],[rating_count]]&gt;1000, "More than 1000", "Fewer than 1000")</f>
        <v>More than 1000</v>
      </c>
      <c r="Q1430" s="8">
        <f>IFERROR( VALUE(Table1[[#This Row],[rating]]) * VALUE((Table1[[#This Row],[rating_count]]/1000)), 0)</f>
        <v>12.654599999999999</v>
      </c>
      <c r="R1430" s="6">
        <f>IFERROR( VALUE(Table1[[#This Row],[actual_price]]) * VALUE(Table1[[#This Row],[rating_count]]), 0)</f>
        <v>22208823</v>
      </c>
      <c r="S1430" s="5" t="s">
        <v>12655</v>
      </c>
      <c r="T1430" s="5" t="s">
        <v>12656</v>
      </c>
      <c r="U1430" s="5" t="s">
        <v>12657</v>
      </c>
      <c r="V1430" s="5" t="s">
        <v>12658</v>
      </c>
      <c r="W1430" s="5" t="s">
        <v>12659</v>
      </c>
      <c r="X1430" s="5" t="s">
        <v>12660</v>
      </c>
      <c r="Y1430" s="5" t="s">
        <v>12661</v>
      </c>
      <c r="Z1430" s="5" t="s">
        <v>12662</v>
      </c>
    </row>
    <row r="1431" spans="1:26" ht="15.75">
      <c r="A1431" s="5" t="s">
        <v>12663</v>
      </c>
      <c r="B1431" s="5" t="s">
        <v>12664</v>
      </c>
      <c r="C1431" s="5" t="str">
        <f>LEFT(Table1[[#This Row],[product_name]], 27)</f>
        <v xml:space="preserve">Wipro Vesta 1380W Cordless </v>
      </c>
      <c r="D1431" s="5" t="s">
        <v>8897</v>
      </c>
      <c r="E1431" s="5" t="str">
        <f>TRIM(LEFT(Table1[[#This Row],[category]], FIND("|", Table1[[#This Row],[category]]) - 1))</f>
        <v>Home&amp;Kitchen</v>
      </c>
      <c r="F1431" s="5" t="str">
        <f>TRIM(MID(Table1[[#This Row],[category]], FIND("|", Table1[[#This Row],[category]]) + 1, FIND("|", Table1[[#This Row],[category]], FIND("|", Table1[[#This Row],[category]]) + 1) - FIND("|", Table1[[#This Row],[category]]) - 1))</f>
        <v>Kitchen&amp;HomeAppliances</v>
      </c>
      <c r="G143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31" s="6">
        <v>1799</v>
      </c>
      <c r="I1431" s="6">
        <v>2599</v>
      </c>
      <c r="J1431" s="7">
        <v>0.31</v>
      </c>
      <c r="K1431" s="7" t="str">
        <f>IF(Table1[[#This Row],[discount_percentage]]&gt;=50%, "YES", "NO")</f>
        <v>NO</v>
      </c>
      <c r="L1431" s="7" t="str">
        <f>IF(Table1[[#This Row],[discount_percentage]]&lt;20%, "&lt;20%", IF(Table1[[#This Row],[discount_percentage]]&lt;=40%, "20%-40%", IF(Table1[[#This Row],[discount_percentage]]&lt;=60%, "41%-60%", IF(Table1[[#This Row],[discount_percentage]]&lt;=80%, "61%-80%", "&gt;80%"))))</f>
        <v>20%-40%</v>
      </c>
      <c r="M1431" s="7" t="str">
        <f>IF(Table1[[#This Row],[discounted_price]]&lt;200, "&lt;200", IF(Table1[[#This Row],[discounted_price]]&lt;=500, "200-500", "&gt;500"))</f>
        <v>&gt;500</v>
      </c>
      <c r="N1431" s="5">
        <v>3.6</v>
      </c>
      <c r="O1431" s="8">
        <v>771</v>
      </c>
      <c r="P1431" s="9" t="str">
        <f>IF(Table1[[#This Row],[rating_count]]&gt;1000, "More than 1000", "Fewer than 1000")</f>
        <v>Fewer than 1000</v>
      </c>
      <c r="Q1431" s="8">
        <f>IFERROR( VALUE(Table1[[#This Row],[rating]]) * VALUE((Table1[[#This Row],[rating_count]]/1000)), 0)</f>
        <v>2.7756000000000003</v>
      </c>
      <c r="R1431" s="6">
        <f>IFERROR( VALUE(Table1[[#This Row],[actual_price]]) * VALUE(Table1[[#This Row],[rating_count]]), 0)</f>
        <v>2003829</v>
      </c>
      <c r="S1431" s="5" t="s">
        <v>12665</v>
      </c>
      <c r="T1431" s="5" t="s">
        <v>12666</v>
      </c>
      <c r="U1431" s="5" t="s">
        <v>12667</v>
      </c>
      <c r="V1431" s="5" t="s">
        <v>12668</v>
      </c>
      <c r="W1431" s="5" t="s">
        <v>12669</v>
      </c>
      <c r="X1431" s="5" t="s">
        <v>12670</v>
      </c>
      <c r="Y1431" s="5" t="s">
        <v>12671</v>
      </c>
      <c r="Z1431" s="5" t="s">
        <v>12672</v>
      </c>
    </row>
    <row r="1432" spans="1:26" ht="15.75">
      <c r="A1432" s="5" t="s">
        <v>12673</v>
      </c>
      <c r="B1432" s="5" t="s">
        <v>12674</v>
      </c>
      <c r="C1432" s="5" t="str">
        <f>LEFT(Table1[[#This Row],[product_name]], 27)</f>
        <v>Mi Robot Vacuum-Mop P, Best</v>
      </c>
      <c r="D1432" s="5" t="s">
        <v>11428</v>
      </c>
      <c r="E1432" s="5" t="str">
        <f>TRIM(LEFT(Table1[[#This Row],[category]], FIND("|", Table1[[#This Row],[category]]) - 1))</f>
        <v>Home&amp;Kitchen</v>
      </c>
      <c r="F1432" s="5" t="str">
        <f>TRIM(MID(Table1[[#This Row],[category]], FIND("|", Table1[[#This Row],[category]]) + 1, FIND("|", Table1[[#This Row],[category]], FIND("|", Table1[[#This Row],[category]]) + 1) - FIND("|", Table1[[#This Row],[category]]) - 1))</f>
        <v>Kitchen&amp;HomeAppliances</v>
      </c>
      <c r="G1432"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32" s="6">
        <v>18999</v>
      </c>
      <c r="I1432" s="6">
        <v>29999</v>
      </c>
      <c r="J1432" s="7">
        <v>0.37</v>
      </c>
      <c r="K1432" s="7" t="str">
        <f>IF(Table1[[#This Row],[discount_percentage]]&gt;=50%, "YES", "NO")</f>
        <v>NO</v>
      </c>
      <c r="L1432" s="7" t="str">
        <f>IF(Table1[[#This Row],[discount_percentage]]&lt;20%, "&lt;20%", IF(Table1[[#This Row],[discount_percentage]]&lt;=40%, "20%-40%", IF(Table1[[#This Row],[discount_percentage]]&lt;=60%, "41%-60%", IF(Table1[[#This Row],[discount_percentage]]&lt;=80%, "61%-80%", "&gt;80%"))))</f>
        <v>20%-40%</v>
      </c>
      <c r="M1432" s="7" t="str">
        <f>IF(Table1[[#This Row],[discounted_price]]&lt;200, "&lt;200", IF(Table1[[#This Row],[discounted_price]]&lt;=500, "200-500", "&gt;500"))</f>
        <v>&gt;500</v>
      </c>
      <c r="N1432" s="5">
        <v>4.0999999999999996</v>
      </c>
      <c r="O1432" s="8">
        <v>2536</v>
      </c>
      <c r="P1432" s="9" t="str">
        <f>IF(Table1[[#This Row],[rating_count]]&gt;1000, "More than 1000", "Fewer than 1000")</f>
        <v>More than 1000</v>
      </c>
      <c r="Q1432" s="8">
        <f>IFERROR( VALUE(Table1[[#This Row],[rating]]) * VALUE((Table1[[#This Row],[rating_count]]/1000)), 0)</f>
        <v>10.397599999999999</v>
      </c>
      <c r="R1432" s="6">
        <f>IFERROR( VALUE(Table1[[#This Row],[actual_price]]) * VALUE(Table1[[#This Row],[rating_count]]), 0)</f>
        <v>76077464</v>
      </c>
      <c r="S1432" s="5" t="s">
        <v>12675</v>
      </c>
      <c r="T1432" s="5" t="s">
        <v>12676</v>
      </c>
      <c r="U1432" s="5" t="s">
        <v>12677</v>
      </c>
      <c r="V1432" s="5" t="s">
        <v>12678</v>
      </c>
      <c r="W1432" s="5" t="s">
        <v>12679</v>
      </c>
      <c r="X1432" s="5" t="s">
        <v>12680</v>
      </c>
      <c r="Y1432" s="5" t="s">
        <v>12681</v>
      </c>
      <c r="Z1432" s="5" t="s">
        <v>12682</v>
      </c>
    </row>
    <row r="1433" spans="1:26" ht="15.75">
      <c r="A1433" s="5" t="s">
        <v>12683</v>
      </c>
      <c r="B1433" s="5" t="s">
        <v>12684</v>
      </c>
      <c r="C1433" s="5" t="str">
        <f>LEFT(Table1[[#This Row],[product_name]], 27)</f>
        <v>Havells Ventil Air DX 200mm</v>
      </c>
      <c r="D1433" s="5" t="s">
        <v>9591</v>
      </c>
      <c r="E1433" s="5" t="str">
        <f>TRIM(LEFT(Table1[[#This Row],[category]], FIND("|", Table1[[#This Row],[category]]) - 1))</f>
        <v>Home&amp;Kitchen</v>
      </c>
      <c r="F1433" s="5" t="str">
        <f>TRIM(MID(Table1[[#This Row],[category]], FIND("|", Table1[[#This Row],[category]]) + 1, FIND("|", Table1[[#This Row],[category]], FIND("|", Table1[[#This Row],[category]]) + 1) - FIND("|", Table1[[#This Row],[category]]) - 1))</f>
        <v>Heating,Cooling&amp;AirQuality</v>
      </c>
      <c r="G1433" s="5" t="str">
        <f>TRIM(MID(Table1[[#This Row],[category]], FIND("|", Table1[[#This Row],[category]], FIND("|", Table1[[#This Row],[category]]) + 1) + 1, FIND("|", Table1[[#This Row],[category]], FIND("|", Table1[[#This Row],[category]], FIND("|", Table1[[#This Row],[category]]) + 1) + 1) - FIND("|", Table1[[#This Row],[category]], FIND("|", Table1[[#This Row],[category]]) + 1) - 1))</f>
        <v>Fans</v>
      </c>
      <c r="H1433" s="6">
        <v>1999</v>
      </c>
      <c r="I1433" s="6">
        <v>2360</v>
      </c>
      <c r="J1433" s="7">
        <v>0.15</v>
      </c>
      <c r="K1433" s="7" t="str">
        <f>IF(Table1[[#This Row],[discount_percentage]]&gt;=50%, "YES", "NO")</f>
        <v>NO</v>
      </c>
      <c r="L1433" s="7" t="str">
        <f>IF(Table1[[#This Row],[discount_percentage]]&lt;20%, "&lt;20%", IF(Table1[[#This Row],[discount_percentage]]&lt;=40%, "20%-40%", IF(Table1[[#This Row],[discount_percentage]]&lt;=60%, "41%-60%", IF(Table1[[#This Row],[discount_percentage]]&lt;=80%, "61%-80%", "&gt;80%"))))</f>
        <v>&lt;20%</v>
      </c>
      <c r="M1433" s="7" t="str">
        <f>IF(Table1[[#This Row],[discounted_price]]&lt;200, "&lt;200", IF(Table1[[#This Row],[discounted_price]]&lt;=500, "200-500", "&gt;500"))</f>
        <v>&gt;500</v>
      </c>
      <c r="N1433" s="5">
        <v>4.2</v>
      </c>
      <c r="O1433" s="8">
        <v>7801</v>
      </c>
      <c r="P1433" s="9" t="str">
        <f>IF(Table1[[#This Row],[rating_count]]&gt;1000, "More than 1000", "Fewer than 1000")</f>
        <v>More than 1000</v>
      </c>
      <c r="Q1433" s="8">
        <f>IFERROR( VALUE(Table1[[#This Row],[rating]]) * VALUE((Table1[[#This Row],[rating_count]]/1000)), 0)</f>
        <v>32.764200000000002</v>
      </c>
      <c r="R1433" s="6">
        <f>IFERROR( VALUE(Table1[[#This Row],[actual_price]]) * VALUE(Table1[[#This Row],[rating_count]]), 0)</f>
        <v>18410360</v>
      </c>
      <c r="S1433" s="5" t="s">
        <v>12685</v>
      </c>
      <c r="T1433" s="5" t="s">
        <v>12686</v>
      </c>
      <c r="U1433" s="5" t="s">
        <v>12687</v>
      </c>
      <c r="V1433" s="5" t="s">
        <v>12688</v>
      </c>
      <c r="W1433" s="5" t="s">
        <v>12689</v>
      </c>
      <c r="X1433" s="5" t="s">
        <v>12690</v>
      </c>
      <c r="Y1433" s="5" t="s">
        <v>12691</v>
      </c>
      <c r="Z1433" s="5" t="s">
        <v>12692</v>
      </c>
    </row>
    <row r="1434" spans="1:26" ht="15.75">
      <c r="A1434" s="5" t="s">
        <v>12693</v>
      </c>
      <c r="B1434" s="5" t="s">
        <v>12694</v>
      </c>
      <c r="C1434" s="5" t="str">
        <f>LEFT(Table1[[#This Row],[product_name]], 27)</f>
        <v>AGARO Royal Stand 1000W Mix</v>
      </c>
      <c r="D1434" s="5" t="s">
        <v>12695</v>
      </c>
      <c r="E1434" s="5" t="str">
        <f>TRIM(LEFT(Table1[[#This Row],[category]], FIND("|", Table1[[#This Row],[category]]) - 1))</f>
        <v>Home&amp;Kitchen</v>
      </c>
      <c r="F1434" s="5" t="str">
        <f>TRIM(MID(Table1[[#This Row],[category]], FIND("|", Table1[[#This Row],[category]]) + 1, FIND("|", Table1[[#This Row],[category]], FIND("|", Table1[[#This Row],[category]]) + 1) - FIND("|", Table1[[#This Row],[category]]) - 1))</f>
        <v>Kitchen&amp;HomeAppliances</v>
      </c>
      <c r="G143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34" s="6">
        <v>5999</v>
      </c>
      <c r="I1434" s="6">
        <v>11495</v>
      </c>
      <c r="J1434" s="7">
        <v>0.48</v>
      </c>
      <c r="K1434" s="7" t="str">
        <f>IF(Table1[[#This Row],[discount_percentage]]&gt;=50%, "YES", "NO")</f>
        <v>NO</v>
      </c>
      <c r="L1434" s="7" t="str">
        <f>IF(Table1[[#This Row],[discount_percentage]]&lt;20%, "&lt;20%", IF(Table1[[#This Row],[discount_percentage]]&lt;=40%, "20%-40%", IF(Table1[[#This Row],[discount_percentage]]&lt;=60%, "41%-60%", IF(Table1[[#This Row],[discount_percentage]]&lt;=80%, "61%-80%", "&gt;80%"))))</f>
        <v>41%-60%</v>
      </c>
      <c r="M1434" s="7" t="str">
        <f>IF(Table1[[#This Row],[discounted_price]]&lt;200, "&lt;200", IF(Table1[[#This Row],[discounted_price]]&lt;=500, "200-500", "&gt;500"))</f>
        <v>&gt;500</v>
      </c>
      <c r="N1434" s="5">
        <v>4.3</v>
      </c>
      <c r="O1434" s="8">
        <v>534</v>
      </c>
      <c r="P1434" s="9" t="str">
        <f>IF(Table1[[#This Row],[rating_count]]&gt;1000, "More than 1000", "Fewer than 1000")</f>
        <v>Fewer than 1000</v>
      </c>
      <c r="Q1434" s="8">
        <f>IFERROR( VALUE(Table1[[#This Row],[rating]]) * VALUE((Table1[[#This Row],[rating_count]]/1000)), 0)</f>
        <v>2.2962000000000002</v>
      </c>
      <c r="R1434" s="6">
        <f>IFERROR( VALUE(Table1[[#This Row],[actual_price]]) * VALUE(Table1[[#This Row],[rating_count]]), 0)</f>
        <v>6138330</v>
      </c>
      <c r="S1434" s="5" t="s">
        <v>12696</v>
      </c>
      <c r="T1434" s="5" t="s">
        <v>12697</v>
      </c>
      <c r="U1434" s="5" t="s">
        <v>12698</v>
      </c>
      <c r="V1434" s="5" t="s">
        <v>12699</v>
      </c>
      <c r="W1434" s="5" t="s">
        <v>12700</v>
      </c>
      <c r="X1434" s="5" t="s">
        <v>12701</v>
      </c>
      <c r="Y1434" s="5" t="s">
        <v>12702</v>
      </c>
      <c r="Z1434" s="5" t="s">
        <v>12703</v>
      </c>
    </row>
    <row r="1435" spans="1:26" ht="15.75">
      <c r="A1435" s="5" t="s">
        <v>12704</v>
      </c>
      <c r="B1435" s="5" t="s">
        <v>12705</v>
      </c>
      <c r="C1435" s="5" t="str">
        <f>LEFT(Table1[[#This Row],[product_name]], 27)</f>
        <v>Crompton Highspeed Markle P</v>
      </c>
      <c r="D1435" s="5" t="s">
        <v>9295</v>
      </c>
      <c r="E1435" s="5" t="str">
        <f>TRIM(LEFT(Table1[[#This Row],[category]], FIND("|", Table1[[#This Row],[category]]) - 1))</f>
        <v>Home&amp;Kitchen</v>
      </c>
      <c r="F1435" s="5" t="str">
        <f>TRIM(MID(Table1[[#This Row],[category]], FIND("|", Table1[[#This Row],[category]]) + 1, FIND("|", Table1[[#This Row],[category]], FIND("|", Table1[[#This Row],[category]]) + 1) - FIND("|", Table1[[#This Row],[category]]) - 1))</f>
        <v>Heating,Cooling&amp;AirQuality</v>
      </c>
      <c r="G1435" s="5" t="str">
        <f>TRIM(MID(Table1[[#This Row],[category]], FIND("|", Table1[[#This Row],[category]], FIND("|", Table1[[#This Row],[category]]) + 1) + 1, FIND("|", Table1[[#This Row],[category]], FIND("|", Table1[[#This Row],[category]], FIND("|", Table1[[#This Row],[category]]) + 1) + 1) - FIND("|", Table1[[#This Row],[category]], FIND("|", Table1[[#This Row],[category]]) + 1) - 1))</f>
        <v>Fans</v>
      </c>
      <c r="H1435" s="6">
        <v>2599</v>
      </c>
      <c r="I1435" s="6">
        <v>4780</v>
      </c>
      <c r="J1435" s="7">
        <v>0.46</v>
      </c>
      <c r="K1435" s="7" t="str">
        <f>IF(Table1[[#This Row],[discount_percentage]]&gt;=50%, "YES", "NO")</f>
        <v>NO</v>
      </c>
      <c r="L1435" s="7" t="str">
        <f>IF(Table1[[#This Row],[discount_percentage]]&lt;20%, "&lt;20%", IF(Table1[[#This Row],[discount_percentage]]&lt;=40%, "20%-40%", IF(Table1[[#This Row],[discount_percentage]]&lt;=60%, "41%-60%", IF(Table1[[#This Row],[discount_percentage]]&lt;=80%, "61%-80%", "&gt;80%"))))</f>
        <v>41%-60%</v>
      </c>
      <c r="M1435" s="7" t="str">
        <f>IF(Table1[[#This Row],[discounted_price]]&lt;200, "&lt;200", IF(Table1[[#This Row],[discounted_price]]&lt;=500, "200-500", "&gt;500"))</f>
        <v>&gt;500</v>
      </c>
      <c r="N1435" s="5">
        <v>3.9</v>
      </c>
      <c r="O1435" s="8">
        <v>898</v>
      </c>
      <c r="P1435" s="9" t="str">
        <f>IF(Table1[[#This Row],[rating_count]]&gt;1000, "More than 1000", "Fewer than 1000")</f>
        <v>Fewer than 1000</v>
      </c>
      <c r="Q1435" s="8">
        <f>IFERROR( VALUE(Table1[[#This Row],[rating]]) * VALUE((Table1[[#This Row],[rating_count]]/1000)), 0)</f>
        <v>3.5022000000000002</v>
      </c>
      <c r="R1435" s="6">
        <f>IFERROR( VALUE(Table1[[#This Row],[actual_price]]) * VALUE(Table1[[#This Row],[rating_count]]), 0)</f>
        <v>4292440</v>
      </c>
      <c r="S1435" s="5" t="s">
        <v>12706</v>
      </c>
      <c r="T1435" s="5" t="s">
        <v>12707</v>
      </c>
      <c r="U1435" s="5" t="s">
        <v>12708</v>
      </c>
      <c r="V1435" s="5" t="s">
        <v>12709</v>
      </c>
      <c r="W1435" s="5" t="s">
        <v>12710</v>
      </c>
      <c r="X1435" s="5" t="s">
        <v>12711</v>
      </c>
      <c r="Y1435" s="5" t="s">
        <v>12712</v>
      </c>
      <c r="Z1435" s="5" t="s">
        <v>12713</v>
      </c>
    </row>
    <row r="1436" spans="1:26" ht="15.75">
      <c r="A1436" s="5" t="s">
        <v>12714</v>
      </c>
      <c r="B1436" s="5" t="s">
        <v>12715</v>
      </c>
      <c r="C1436" s="5" t="str">
        <f>LEFT(Table1[[#This Row],[product_name]], 27)</f>
        <v>Lifelong LLWM105 750-Watt B</v>
      </c>
      <c r="D1436" s="5" t="s">
        <v>11990</v>
      </c>
      <c r="E1436" s="5" t="str">
        <f>TRIM(LEFT(Table1[[#This Row],[category]], FIND("|", Table1[[#This Row],[category]]) - 1))</f>
        <v>Home&amp;Kitchen</v>
      </c>
      <c r="F1436" s="5" t="str">
        <f>TRIM(MID(Table1[[#This Row],[category]], FIND("|", Table1[[#This Row],[category]]) + 1, FIND("|", Table1[[#This Row],[category]], FIND("|", Table1[[#This Row],[category]]) + 1) - FIND("|", Table1[[#This Row],[category]]) - 1))</f>
        <v>Kitchen&amp;HomeAppliances</v>
      </c>
      <c r="G143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36" s="6">
        <v>1199</v>
      </c>
      <c r="I1436" s="6">
        <v>2400</v>
      </c>
      <c r="J1436" s="7">
        <v>0.5</v>
      </c>
      <c r="K1436" s="7" t="str">
        <f>IF(Table1[[#This Row],[discount_percentage]]&gt;=50%, "YES", "NO")</f>
        <v>YES</v>
      </c>
      <c r="L1436" s="7" t="str">
        <f>IF(Table1[[#This Row],[discount_percentage]]&lt;20%, "&lt;20%", IF(Table1[[#This Row],[discount_percentage]]&lt;=40%, "20%-40%", IF(Table1[[#This Row],[discount_percentage]]&lt;=60%, "41%-60%", IF(Table1[[#This Row],[discount_percentage]]&lt;=80%, "61%-80%", "&gt;80%"))))</f>
        <v>41%-60%</v>
      </c>
      <c r="M1436" s="7" t="str">
        <f>IF(Table1[[#This Row],[discounted_price]]&lt;200, "&lt;200", IF(Table1[[#This Row],[discounted_price]]&lt;=500, "200-500", "&gt;500"))</f>
        <v>&gt;500</v>
      </c>
      <c r="N1436" s="5">
        <v>3.9</v>
      </c>
      <c r="O1436" s="8">
        <v>1202</v>
      </c>
      <c r="P1436" s="9" t="str">
        <f>IF(Table1[[#This Row],[rating_count]]&gt;1000, "More than 1000", "Fewer than 1000")</f>
        <v>More than 1000</v>
      </c>
      <c r="Q1436" s="8">
        <f>IFERROR( VALUE(Table1[[#This Row],[rating]]) * VALUE((Table1[[#This Row],[rating_count]]/1000)), 0)</f>
        <v>4.6877999999999993</v>
      </c>
      <c r="R1436" s="6">
        <f>IFERROR( VALUE(Table1[[#This Row],[actual_price]]) * VALUE(Table1[[#This Row],[rating_count]]), 0)</f>
        <v>2884800</v>
      </c>
      <c r="S1436" s="5" t="s">
        <v>12716</v>
      </c>
      <c r="T1436" s="5" t="s">
        <v>12717</v>
      </c>
      <c r="U1436" s="5" t="s">
        <v>12718</v>
      </c>
      <c r="V1436" s="5" t="s">
        <v>12719</v>
      </c>
      <c r="W1436" s="5" t="s">
        <v>12720</v>
      </c>
      <c r="X1436" s="5" t="s">
        <v>12721</v>
      </c>
      <c r="Y1436" s="5" t="s">
        <v>12722</v>
      </c>
      <c r="Z1436" s="5" t="s">
        <v>12723</v>
      </c>
    </row>
    <row r="1437" spans="1:26" ht="15.75">
      <c r="A1437" s="5" t="s">
        <v>12724</v>
      </c>
      <c r="B1437" s="5" t="s">
        <v>12725</v>
      </c>
      <c r="C1437" s="5" t="str">
        <f>LEFT(Table1[[#This Row],[product_name]], 27)</f>
        <v>Kuber Industries Waterproof</v>
      </c>
      <c r="D1437" s="5" t="s">
        <v>8886</v>
      </c>
      <c r="E1437" s="5" t="str">
        <f>TRIM(LEFT(Table1[[#This Row],[category]], FIND("|", Table1[[#This Row],[category]]) - 1))</f>
        <v>Home&amp;Kitchen</v>
      </c>
      <c r="F1437" s="5" t="str">
        <f>TRIM(MID(Table1[[#This Row],[category]], FIND("|", Table1[[#This Row],[category]]) + 1, FIND("|", Table1[[#This Row],[category]], FIND("|", Table1[[#This Row],[category]]) + 1) - FIND("|", Table1[[#This Row],[category]]) - 1))</f>
        <v>HomeStorage&amp;Organization</v>
      </c>
      <c r="G1437" s="5"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437" s="5">
        <v>219</v>
      </c>
      <c r="I1437" s="6">
        <v>249</v>
      </c>
      <c r="J1437" s="7">
        <v>0.12</v>
      </c>
      <c r="K1437" s="7" t="str">
        <f>IF(Table1[[#This Row],[discount_percentage]]&gt;=50%, "YES", "NO")</f>
        <v>NO</v>
      </c>
      <c r="L1437" s="7" t="str">
        <f>IF(Table1[[#This Row],[discount_percentage]]&lt;20%, "&lt;20%", IF(Table1[[#This Row],[discount_percentage]]&lt;=40%, "20%-40%", IF(Table1[[#This Row],[discount_percentage]]&lt;=60%, "41%-60%", IF(Table1[[#This Row],[discount_percentage]]&lt;=80%, "61%-80%", "&gt;80%"))))</f>
        <v>&lt;20%</v>
      </c>
      <c r="M1437" s="7" t="str">
        <f>IF(Table1[[#This Row],[discounted_price]]&lt;200, "&lt;200", IF(Table1[[#This Row],[discounted_price]]&lt;=500, "200-500", "&gt;500"))</f>
        <v>200-500</v>
      </c>
      <c r="N1437" s="5">
        <v>4</v>
      </c>
      <c r="O1437" s="8">
        <v>1108</v>
      </c>
      <c r="P1437" s="9" t="str">
        <f>IF(Table1[[#This Row],[rating_count]]&gt;1000, "More than 1000", "Fewer than 1000")</f>
        <v>More than 1000</v>
      </c>
      <c r="Q1437" s="8">
        <f>IFERROR( VALUE(Table1[[#This Row],[rating]]) * VALUE((Table1[[#This Row],[rating_count]]/1000)), 0)</f>
        <v>4.4320000000000004</v>
      </c>
      <c r="R1437" s="6">
        <f>IFERROR( VALUE(Table1[[#This Row],[actual_price]]) * VALUE(Table1[[#This Row],[rating_count]]), 0)</f>
        <v>275892</v>
      </c>
      <c r="S1437" s="5" t="s">
        <v>12726</v>
      </c>
      <c r="T1437" s="5" t="s">
        <v>12727</v>
      </c>
      <c r="U1437" s="5" t="s">
        <v>12728</v>
      </c>
      <c r="V1437" s="5" t="s">
        <v>12729</v>
      </c>
      <c r="W1437" s="5" t="s">
        <v>12730</v>
      </c>
      <c r="X1437" s="5" t="s">
        <v>12731</v>
      </c>
      <c r="Y1437" s="5" t="s">
        <v>12732</v>
      </c>
      <c r="Z1437" s="5" t="s">
        <v>12733</v>
      </c>
    </row>
    <row r="1438" spans="1:26" ht="15.75">
      <c r="A1438" s="5" t="s">
        <v>12734</v>
      </c>
      <c r="B1438" s="5" t="s">
        <v>12735</v>
      </c>
      <c r="C1438" s="5" t="str">
        <f>LEFT(Table1[[#This Row],[product_name]], 27)</f>
        <v>Portable, Handy Compact Plu</v>
      </c>
      <c r="D1438" s="5" t="s">
        <v>8563</v>
      </c>
      <c r="E1438" s="5" t="str">
        <f>TRIM(LEFT(Table1[[#This Row],[category]], FIND("|", Table1[[#This Row],[category]]) - 1))</f>
        <v>Home&amp;Kitchen</v>
      </c>
      <c r="F1438" s="5" t="str">
        <f>TRIM(MID(Table1[[#This Row],[category]], FIND("|", Table1[[#This Row],[category]]) + 1, FIND("|", Table1[[#This Row],[category]], FIND("|", Table1[[#This Row],[category]]) + 1) - FIND("|", Table1[[#This Row],[category]]) - 1))</f>
        <v>Heating,Cooling&amp;AirQuality</v>
      </c>
      <c r="G1438" s="5" t="str">
        <f>TRIM(MID(Table1[[#This Row],[category]], FIND("|", Table1[[#This Row],[category]], FIND("|", Table1[[#This Row],[category]]) + 1) + 1, FIND("|", Table1[[#This Row],[category]], FIND("|", Table1[[#This Row],[category]], FIND("|", Table1[[#This Row],[category]]) + 1) + 1) - FIND("|", Table1[[#This Row],[category]], FIND("|", Table1[[#This Row],[category]]) + 1) - 1))</f>
        <v>RoomHeaters</v>
      </c>
      <c r="H1438" s="5">
        <v>799</v>
      </c>
      <c r="I1438" s="6">
        <v>1199</v>
      </c>
      <c r="J1438" s="7">
        <v>0.33</v>
      </c>
      <c r="K1438" s="7" t="str">
        <f>IF(Table1[[#This Row],[discount_percentage]]&gt;=50%, "YES", "NO")</f>
        <v>NO</v>
      </c>
      <c r="L1438" s="7" t="str">
        <f>IF(Table1[[#This Row],[discount_percentage]]&lt;20%, "&lt;20%", IF(Table1[[#This Row],[discount_percentage]]&lt;=40%, "20%-40%", IF(Table1[[#This Row],[discount_percentage]]&lt;=60%, "41%-60%", IF(Table1[[#This Row],[discount_percentage]]&lt;=80%, "61%-80%", "&gt;80%"))))</f>
        <v>20%-40%</v>
      </c>
      <c r="M1438" s="7" t="str">
        <f>IF(Table1[[#This Row],[discounted_price]]&lt;200, "&lt;200", IF(Table1[[#This Row],[discounted_price]]&lt;=500, "200-500", "&gt;500"))</f>
        <v>&gt;500</v>
      </c>
      <c r="N1438" s="5">
        <v>4.4000000000000004</v>
      </c>
      <c r="O1438" s="8">
        <v>17</v>
      </c>
      <c r="P1438" s="9" t="str">
        <f>IF(Table1[[#This Row],[rating_count]]&gt;1000, "More than 1000", "Fewer than 1000")</f>
        <v>Fewer than 1000</v>
      </c>
      <c r="Q1438" s="8">
        <f>IFERROR( VALUE(Table1[[#This Row],[rating]]) * VALUE((Table1[[#This Row],[rating_count]]/1000)), 0)</f>
        <v>7.4800000000000005E-2</v>
      </c>
      <c r="R1438" s="6">
        <f>IFERROR( VALUE(Table1[[#This Row],[actual_price]]) * VALUE(Table1[[#This Row],[rating_count]]), 0)</f>
        <v>20383</v>
      </c>
      <c r="S1438" s="5" t="s">
        <v>9142</v>
      </c>
      <c r="T1438" s="5" t="s">
        <v>12736</v>
      </c>
      <c r="U1438" s="5" t="s">
        <v>12737</v>
      </c>
      <c r="V1438" s="5" t="s">
        <v>12738</v>
      </c>
      <c r="W1438" s="5" t="s">
        <v>12739</v>
      </c>
      <c r="X1438" s="5" t="s">
        <v>12740</v>
      </c>
      <c r="Y1438" s="5" t="s">
        <v>9148</v>
      </c>
      <c r="Z1438" s="5" t="s">
        <v>12741</v>
      </c>
    </row>
    <row r="1439" spans="1:26" ht="15.75">
      <c r="A1439" s="5" t="s">
        <v>12742</v>
      </c>
      <c r="B1439" s="5" t="s">
        <v>12743</v>
      </c>
      <c r="C1439" s="5" t="str">
        <f>LEFT(Table1[[#This Row],[product_name]], 27)</f>
        <v xml:space="preserve">Karcher WD3 EU Wet and Dry </v>
      </c>
      <c r="D1439" s="5" t="s">
        <v>9944</v>
      </c>
      <c r="E1439" s="5" t="str">
        <f>TRIM(LEFT(Table1[[#This Row],[category]], FIND("|", Table1[[#This Row],[category]]) - 1))</f>
        <v>Home&amp;Kitchen</v>
      </c>
      <c r="F1439" s="5" t="str">
        <f>TRIM(MID(Table1[[#This Row],[category]], FIND("|", Table1[[#This Row],[category]]) + 1, FIND("|", Table1[[#This Row],[category]], FIND("|", Table1[[#This Row],[category]]) + 1) - FIND("|", Table1[[#This Row],[category]]) - 1))</f>
        <v>Kitchen&amp;HomeAppliances</v>
      </c>
      <c r="G143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39" s="6">
        <v>6199</v>
      </c>
      <c r="I1439" s="6">
        <v>10999</v>
      </c>
      <c r="J1439" s="7">
        <v>0.44</v>
      </c>
      <c r="K1439" s="7" t="str">
        <f>IF(Table1[[#This Row],[discount_percentage]]&gt;=50%, "YES", "NO")</f>
        <v>NO</v>
      </c>
      <c r="L1439" s="7" t="str">
        <f>IF(Table1[[#This Row],[discount_percentage]]&lt;20%, "&lt;20%", IF(Table1[[#This Row],[discount_percentage]]&lt;=40%, "20%-40%", IF(Table1[[#This Row],[discount_percentage]]&lt;=60%, "41%-60%", IF(Table1[[#This Row],[discount_percentage]]&lt;=80%, "61%-80%", "&gt;80%"))))</f>
        <v>41%-60%</v>
      </c>
      <c r="M1439" s="7" t="str">
        <f>IF(Table1[[#This Row],[discounted_price]]&lt;200, "&lt;200", IF(Table1[[#This Row],[discounted_price]]&lt;=500, "200-500", "&gt;500"))</f>
        <v>&gt;500</v>
      </c>
      <c r="N1439" s="5">
        <v>4.2</v>
      </c>
      <c r="O1439" s="8">
        <v>10429</v>
      </c>
      <c r="P1439" s="9" t="str">
        <f>IF(Table1[[#This Row],[rating_count]]&gt;1000, "More than 1000", "Fewer than 1000")</f>
        <v>More than 1000</v>
      </c>
      <c r="Q1439" s="8">
        <f>IFERROR( VALUE(Table1[[#This Row],[rating]]) * VALUE((Table1[[#This Row],[rating_count]]/1000)), 0)</f>
        <v>43.8018</v>
      </c>
      <c r="R1439" s="6">
        <f>IFERROR( VALUE(Table1[[#This Row],[actual_price]]) * VALUE(Table1[[#This Row],[rating_count]]), 0)</f>
        <v>114708571</v>
      </c>
      <c r="S1439" s="5" t="s">
        <v>12744</v>
      </c>
      <c r="T1439" s="5" t="s">
        <v>12745</v>
      </c>
      <c r="U1439" s="5" t="s">
        <v>12746</v>
      </c>
      <c r="V1439" s="5" t="s">
        <v>12747</v>
      </c>
      <c r="W1439" s="5" t="s">
        <v>12748</v>
      </c>
      <c r="X1439" s="5" t="s">
        <v>12749</v>
      </c>
      <c r="Y1439" s="5" t="s">
        <v>12750</v>
      </c>
      <c r="Z1439" s="5" t="s">
        <v>12751</v>
      </c>
    </row>
    <row r="1440" spans="1:26" ht="15.75">
      <c r="A1440" s="5" t="s">
        <v>12752</v>
      </c>
      <c r="B1440" s="5" t="s">
        <v>12753</v>
      </c>
      <c r="C1440" s="5" t="str">
        <f>LEFT(Table1[[#This Row],[product_name]], 27)</f>
        <v>INALSA Air Fryer Digital 4L</v>
      </c>
      <c r="D1440" s="5" t="s">
        <v>8875</v>
      </c>
      <c r="E1440" s="5" t="str">
        <f>TRIM(LEFT(Table1[[#This Row],[category]], FIND("|", Table1[[#This Row],[category]]) - 1))</f>
        <v>Home&amp;Kitchen</v>
      </c>
      <c r="F1440" s="5" t="str">
        <f>TRIM(MID(Table1[[#This Row],[category]], FIND("|", Table1[[#This Row],[category]]) + 1, FIND("|", Table1[[#This Row],[category]], FIND("|", Table1[[#This Row],[category]]) + 1) - FIND("|", Table1[[#This Row],[category]]) - 1))</f>
        <v>Kitchen&amp;HomeAppliances</v>
      </c>
      <c r="G1440"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40" s="6">
        <v>6790</v>
      </c>
      <c r="I1440" s="6">
        <v>10995</v>
      </c>
      <c r="J1440" s="7">
        <v>0.38</v>
      </c>
      <c r="K1440" s="7" t="str">
        <f>IF(Table1[[#This Row],[discount_percentage]]&gt;=50%, "YES", "NO")</f>
        <v>NO</v>
      </c>
      <c r="L1440" s="7" t="str">
        <f>IF(Table1[[#This Row],[discount_percentage]]&lt;20%, "&lt;20%", IF(Table1[[#This Row],[discount_percentage]]&lt;=40%, "20%-40%", IF(Table1[[#This Row],[discount_percentage]]&lt;=60%, "41%-60%", IF(Table1[[#This Row],[discount_percentage]]&lt;=80%, "61%-80%", "&gt;80%"))))</f>
        <v>20%-40%</v>
      </c>
      <c r="M1440" s="7" t="str">
        <f>IF(Table1[[#This Row],[discounted_price]]&lt;200, "&lt;200", IF(Table1[[#This Row],[discounted_price]]&lt;=500, "200-500", "&gt;500"))</f>
        <v>&gt;500</v>
      </c>
      <c r="N1440" s="5">
        <v>4.5</v>
      </c>
      <c r="O1440" s="8">
        <v>3192</v>
      </c>
      <c r="P1440" s="9" t="str">
        <f>IF(Table1[[#This Row],[rating_count]]&gt;1000, "More than 1000", "Fewer than 1000")</f>
        <v>More than 1000</v>
      </c>
      <c r="Q1440" s="8">
        <f>IFERROR( VALUE(Table1[[#This Row],[rating]]) * VALUE((Table1[[#This Row],[rating_count]]/1000)), 0)</f>
        <v>14.364000000000001</v>
      </c>
      <c r="R1440" s="6">
        <f>IFERROR( VALUE(Table1[[#This Row],[actual_price]]) * VALUE(Table1[[#This Row],[rating_count]]), 0)</f>
        <v>35096040</v>
      </c>
      <c r="S1440" s="5" t="s">
        <v>12754</v>
      </c>
      <c r="T1440" s="5" t="s">
        <v>12755</v>
      </c>
      <c r="U1440" s="5" t="s">
        <v>12756</v>
      </c>
      <c r="V1440" s="5" t="s">
        <v>12757</v>
      </c>
      <c r="W1440" s="5" t="s">
        <v>12758</v>
      </c>
      <c r="X1440" s="5" t="s">
        <v>12759</v>
      </c>
      <c r="Y1440" s="5" t="s">
        <v>12760</v>
      </c>
      <c r="Z1440" s="5" t="s">
        <v>12761</v>
      </c>
    </row>
    <row r="1441" spans="1:26" ht="15.75">
      <c r="A1441" s="5" t="s">
        <v>12762</v>
      </c>
      <c r="B1441" s="5" t="s">
        <v>12763</v>
      </c>
      <c r="C1441" s="5" t="str">
        <f>LEFT(Table1[[#This Row],[product_name]], 27)</f>
        <v xml:space="preserve">AmazonBasics High Speed 55 </v>
      </c>
      <c r="D1441" s="5" t="s">
        <v>12764</v>
      </c>
      <c r="E1441" s="5" t="str">
        <f>TRIM(LEFT(Table1[[#This Row],[category]], FIND("|", Table1[[#This Row],[category]]) - 1))</f>
        <v>Home&amp;Kitchen</v>
      </c>
      <c r="F1441" s="5" t="str">
        <f>TRIM(MID(Table1[[#This Row],[category]], FIND("|", Table1[[#This Row],[category]]) + 1, FIND("|", Table1[[#This Row],[category]], FIND("|", Table1[[#This Row],[category]]) + 1) - FIND("|", Table1[[#This Row],[category]]) - 1))</f>
        <v>Heating,Cooling&amp;AirQuality</v>
      </c>
      <c r="G1441" s="5" t="str">
        <f>TRIM(MID(Table1[[#This Row],[category]], FIND("|", Table1[[#This Row],[category]], FIND("|", Table1[[#This Row],[category]]) + 1) + 1, FIND("|", Table1[[#This Row],[category]], FIND("|", Table1[[#This Row],[category]], FIND("|", Table1[[#This Row],[category]]) + 1) + 1) - FIND("|", Table1[[#This Row],[category]], FIND("|", Table1[[#This Row],[category]]) + 1) - 1))</f>
        <v>Fans</v>
      </c>
      <c r="H1441" s="10">
        <v>1982.84</v>
      </c>
      <c r="I1441" s="6">
        <v>3300</v>
      </c>
      <c r="J1441" s="7">
        <v>0.4</v>
      </c>
      <c r="K1441" s="7" t="str">
        <f>IF(Table1[[#This Row],[discount_percentage]]&gt;=50%, "YES", "NO")</f>
        <v>NO</v>
      </c>
      <c r="L1441" s="7" t="str">
        <f>IF(Table1[[#This Row],[discount_percentage]]&lt;20%, "&lt;20%", IF(Table1[[#This Row],[discount_percentage]]&lt;=40%, "20%-40%", IF(Table1[[#This Row],[discount_percentage]]&lt;=60%, "41%-60%", IF(Table1[[#This Row],[discount_percentage]]&lt;=80%, "61%-80%", "&gt;80%"))))</f>
        <v>20%-40%</v>
      </c>
      <c r="M1441" s="7" t="str">
        <f>IF(Table1[[#This Row],[discounted_price]]&lt;200, "&lt;200", IF(Table1[[#This Row],[discounted_price]]&lt;=500, "200-500", "&gt;500"))</f>
        <v>&gt;500</v>
      </c>
      <c r="N1441" s="5">
        <v>4.0999999999999996</v>
      </c>
      <c r="O1441" s="8">
        <v>5873</v>
      </c>
      <c r="P1441" s="9" t="str">
        <f>IF(Table1[[#This Row],[rating_count]]&gt;1000, "More than 1000", "Fewer than 1000")</f>
        <v>More than 1000</v>
      </c>
      <c r="Q1441" s="8">
        <f>IFERROR( VALUE(Table1[[#This Row],[rating]]) * VALUE((Table1[[#This Row],[rating_count]]/1000)), 0)</f>
        <v>24.0793</v>
      </c>
      <c r="R1441" s="6">
        <f>IFERROR( VALUE(Table1[[#This Row],[actual_price]]) * VALUE(Table1[[#This Row],[rating_count]]), 0)</f>
        <v>19380900</v>
      </c>
      <c r="S1441" s="5" t="s">
        <v>12765</v>
      </c>
      <c r="T1441" s="5" t="s">
        <v>12766</v>
      </c>
      <c r="U1441" s="5" t="s">
        <v>12767</v>
      </c>
      <c r="V1441" s="5" t="s">
        <v>12768</v>
      </c>
      <c r="W1441" s="5" t="s">
        <v>12769</v>
      </c>
      <c r="X1441" s="5" t="s">
        <v>12770</v>
      </c>
      <c r="Y1441" s="5" t="s">
        <v>12771</v>
      </c>
      <c r="Z1441" s="5" t="s">
        <v>12772</v>
      </c>
    </row>
    <row r="1442" spans="1:26" ht="15.75">
      <c r="A1442" s="5" t="s">
        <v>12773</v>
      </c>
      <c r="B1442" s="5" t="s">
        <v>12774</v>
      </c>
      <c r="C1442" s="5" t="str">
        <f>LEFT(Table1[[#This Row],[product_name]], 27)</f>
        <v>Eco Crystal J 5 inch Cartri</v>
      </c>
      <c r="D1442" s="5" t="s">
        <v>9633</v>
      </c>
      <c r="E1442" s="5" t="str">
        <f>TRIM(LEFT(Table1[[#This Row],[category]], FIND("|", Table1[[#This Row],[category]]) - 1))</f>
        <v>Home&amp;Kitchen</v>
      </c>
      <c r="F1442" s="5" t="str">
        <f>TRIM(MID(Table1[[#This Row],[category]], FIND("|", Table1[[#This Row],[category]]) + 1, FIND("|", Table1[[#This Row],[category]], FIND("|", Table1[[#This Row],[category]]) + 1) - FIND("|", Table1[[#This Row],[category]]) - 1))</f>
        <v>Kitchen&amp;HomeAppliances</v>
      </c>
      <c r="G1442"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42" s="5">
        <v>199</v>
      </c>
      <c r="I1442" s="6">
        <v>400</v>
      </c>
      <c r="J1442" s="7">
        <v>0.5</v>
      </c>
      <c r="K1442" s="7" t="str">
        <f>IF(Table1[[#This Row],[discount_percentage]]&gt;=50%, "YES", "NO")</f>
        <v>YES</v>
      </c>
      <c r="L1442" s="7" t="str">
        <f>IF(Table1[[#This Row],[discount_percentage]]&lt;20%, "&lt;20%", IF(Table1[[#This Row],[discount_percentage]]&lt;=40%, "20%-40%", IF(Table1[[#This Row],[discount_percentage]]&lt;=60%, "41%-60%", IF(Table1[[#This Row],[discount_percentage]]&lt;=80%, "61%-80%", "&gt;80%"))))</f>
        <v>41%-60%</v>
      </c>
      <c r="M1442" s="7" t="str">
        <f>IF(Table1[[#This Row],[discounted_price]]&lt;200, "&lt;200", IF(Table1[[#This Row],[discounted_price]]&lt;=500, "200-500", "&gt;500"))</f>
        <v>&lt;200</v>
      </c>
      <c r="N1442" s="5">
        <v>4.0999999999999996</v>
      </c>
      <c r="O1442" s="8">
        <v>1379</v>
      </c>
      <c r="P1442" s="9" t="str">
        <f>IF(Table1[[#This Row],[rating_count]]&gt;1000, "More than 1000", "Fewer than 1000")</f>
        <v>More than 1000</v>
      </c>
      <c r="Q1442" s="8">
        <f>IFERROR( VALUE(Table1[[#This Row],[rating]]) * VALUE((Table1[[#This Row],[rating_count]]/1000)), 0)</f>
        <v>5.6538999999999993</v>
      </c>
      <c r="R1442" s="6">
        <f>IFERROR( VALUE(Table1[[#This Row],[actual_price]]) * VALUE(Table1[[#This Row],[rating_count]]), 0)</f>
        <v>551600</v>
      </c>
      <c r="S1442" s="5" t="s">
        <v>12775</v>
      </c>
      <c r="T1442" s="5" t="s">
        <v>12776</v>
      </c>
      <c r="U1442" s="5" t="s">
        <v>12777</v>
      </c>
      <c r="V1442" s="5" t="s">
        <v>12778</v>
      </c>
      <c r="W1442" s="5" t="s">
        <v>12779</v>
      </c>
      <c r="X1442" s="5" t="s">
        <v>12780</v>
      </c>
      <c r="Y1442" s="5" t="s">
        <v>12781</v>
      </c>
      <c r="Z1442" s="5" t="s">
        <v>12782</v>
      </c>
    </row>
    <row r="1443" spans="1:26" ht="15.75">
      <c r="A1443" s="5" t="s">
        <v>12783</v>
      </c>
      <c r="B1443" s="5" t="s">
        <v>12784</v>
      </c>
      <c r="C1443" s="5" t="str">
        <f>LEFT(Table1[[#This Row],[product_name]], 27)</f>
        <v xml:space="preserve">Borosil Rio 1.5 L Electric </v>
      </c>
      <c r="D1443" s="5" t="s">
        <v>8541</v>
      </c>
      <c r="E1443" s="5" t="str">
        <f>TRIM(LEFT(Table1[[#This Row],[category]], FIND("|", Table1[[#This Row],[category]]) - 1))</f>
        <v>Home&amp;Kitchen</v>
      </c>
      <c r="F1443" s="5" t="str">
        <f>TRIM(MID(Table1[[#This Row],[category]], FIND("|", Table1[[#This Row],[category]]) + 1, FIND("|", Table1[[#This Row],[category]], FIND("|", Table1[[#This Row],[category]]) + 1) - FIND("|", Table1[[#This Row],[category]]) - 1))</f>
        <v>Kitchen&amp;HomeAppliances</v>
      </c>
      <c r="G144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43" s="6">
        <v>1180</v>
      </c>
      <c r="I1443" s="6">
        <v>1440</v>
      </c>
      <c r="J1443" s="7">
        <v>0.18</v>
      </c>
      <c r="K1443" s="7" t="str">
        <f>IF(Table1[[#This Row],[discount_percentage]]&gt;=50%, "YES", "NO")</f>
        <v>NO</v>
      </c>
      <c r="L1443" s="7" t="str">
        <f>IF(Table1[[#This Row],[discount_percentage]]&lt;20%, "&lt;20%", IF(Table1[[#This Row],[discount_percentage]]&lt;=40%, "20%-40%", IF(Table1[[#This Row],[discount_percentage]]&lt;=60%, "41%-60%", IF(Table1[[#This Row],[discount_percentage]]&lt;=80%, "61%-80%", "&gt;80%"))))</f>
        <v>&lt;20%</v>
      </c>
      <c r="M1443" s="7" t="str">
        <f>IF(Table1[[#This Row],[discounted_price]]&lt;200, "&lt;200", IF(Table1[[#This Row],[discounted_price]]&lt;=500, "200-500", "&gt;500"))</f>
        <v>&gt;500</v>
      </c>
      <c r="N1443" s="5">
        <v>4.2</v>
      </c>
      <c r="O1443" s="8">
        <v>1527</v>
      </c>
      <c r="P1443" s="9" t="str">
        <f>IF(Table1[[#This Row],[rating_count]]&gt;1000, "More than 1000", "Fewer than 1000")</f>
        <v>More than 1000</v>
      </c>
      <c r="Q1443" s="8">
        <f>IFERROR( VALUE(Table1[[#This Row],[rating]]) * VALUE((Table1[[#This Row],[rating_count]]/1000)), 0)</f>
        <v>6.4134000000000002</v>
      </c>
      <c r="R1443" s="6">
        <f>IFERROR( VALUE(Table1[[#This Row],[actual_price]]) * VALUE(Table1[[#This Row],[rating_count]]), 0)</f>
        <v>2198880</v>
      </c>
      <c r="S1443" s="5" t="s">
        <v>12785</v>
      </c>
      <c r="T1443" s="5" t="s">
        <v>12786</v>
      </c>
      <c r="U1443" s="5" t="s">
        <v>12787</v>
      </c>
      <c r="V1443" s="5" t="s">
        <v>12788</v>
      </c>
      <c r="W1443" s="5" t="s">
        <v>12789</v>
      </c>
      <c r="X1443" s="5" t="s">
        <v>12790</v>
      </c>
      <c r="Y1443" s="5" t="s">
        <v>12791</v>
      </c>
      <c r="Z1443" s="5" t="s">
        <v>12792</v>
      </c>
    </row>
    <row r="1444" spans="1:26" ht="15.75">
      <c r="A1444" s="5" t="s">
        <v>12793</v>
      </c>
      <c r="B1444" s="5" t="s">
        <v>12794</v>
      </c>
      <c r="C1444" s="5" t="str">
        <f>LEFT(Table1[[#This Row],[product_name]], 27)</f>
        <v>Havells Ambrose 1200mm Ceil</v>
      </c>
      <c r="D1444" s="5" t="s">
        <v>9295</v>
      </c>
      <c r="E1444" s="5" t="str">
        <f>TRIM(LEFT(Table1[[#This Row],[category]], FIND("|", Table1[[#This Row],[category]]) - 1))</f>
        <v>Home&amp;Kitchen</v>
      </c>
      <c r="F1444" s="5" t="str">
        <f>TRIM(MID(Table1[[#This Row],[category]], FIND("|", Table1[[#This Row],[category]]) + 1, FIND("|", Table1[[#This Row],[category]], FIND("|", Table1[[#This Row],[category]]) + 1) - FIND("|", Table1[[#This Row],[category]]) - 1))</f>
        <v>Heating,Cooling&amp;AirQuality</v>
      </c>
      <c r="G1444" s="5" t="str">
        <f>TRIM(MID(Table1[[#This Row],[category]], FIND("|", Table1[[#This Row],[category]], FIND("|", Table1[[#This Row],[category]]) + 1) + 1, FIND("|", Table1[[#This Row],[category]], FIND("|", Table1[[#This Row],[category]], FIND("|", Table1[[#This Row],[category]]) + 1) + 1) - FIND("|", Table1[[#This Row],[category]], FIND("|", Table1[[#This Row],[category]]) + 1) - 1))</f>
        <v>Fans</v>
      </c>
      <c r="H1444" s="6">
        <v>2199</v>
      </c>
      <c r="I1444" s="6">
        <v>3045</v>
      </c>
      <c r="J1444" s="7">
        <v>0.28000000000000003</v>
      </c>
      <c r="K1444" s="7" t="str">
        <f>IF(Table1[[#This Row],[discount_percentage]]&gt;=50%, "YES", "NO")</f>
        <v>NO</v>
      </c>
      <c r="L1444" s="7" t="str">
        <f>IF(Table1[[#This Row],[discount_percentage]]&lt;20%, "&lt;20%", IF(Table1[[#This Row],[discount_percentage]]&lt;=40%, "20%-40%", IF(Table1[[#This Row],[discount_percentage]]&lt;=60%, "41%-60%", IF(Table1[[#This Row],[discount_percentage]]&lt;=80%, "61%-80%", "&gt;80%"))))</f>
        <v>20%-40%</v>
      </c>
      <c r="M1444" s="7" t="str">
        <f>IF(Table1[[#This Row],[discounted_price]]&lt;200, "&lt;200", IF(Table1[[#This Row],[discounted_price]]&lt;=500, "200-500", "&gt;500"))</f>
        <v>&gt;500</v>
      </c>
      <c r="N1444" s="5">
        <v>4.2</v>
      </c>
      <c r="O1444" s="8">
        <v>2686</v>
      </c>
      <c r="P1444" s="9" t="str">
        <f>IF(Table1[[#This Row],[rating_count]]&gt;1000, "More than 1000", "Fewer than 1000")</f>
        <v>More than 1000</v>
      </c>
      <c r="Q1444" s="8">
        <f>IFERROR( VALUE(Table1[[#This Row],[rating]]) * VALUE((Table1[[#This Row],[rating_count]]/1000)), 0)</f>
        <v>11.2812</v>
      </c>
      <c r="R1444" s="6">
        <f>IFERROR( VALUE(Table1[[#This Row],[actual_price]]) * VALUE(Table1[[#This Row],[rating_count]]), 0)</f>
        <v>8178870</v>
      </c>
      <c r="S1444" s="5" t="s">
        <v>12795</v>
      </c>
      <c r="T1444" s="5" t="s">
        <v>12796</v>
      </c>
      <c r="U1444" s="5" t="s">
        <v>12797</v>
      </c>
      <c r="V1444" s="5" t="s">
        <v>12798</v>
      </c>
      <c r="W1444" s="5" t="s">
        <v>12799</v>
      </c>
      <c r="X1444" s="5" t="s">
        <v>12800</v>
      </c>
      <c r="Y1444" s="5" t="s">
        <v>12801</v>
      </c>
      <c r="Z1444" s="5" t="s">
        <v>12802</v>
      </c>
    </row>
    <row r="1445" spans="1:26" ht="15.75">
      <c r="A1445" s="5" t="s">
        <v>12803</v>
      </c>
      <c r="B1445" s="5" t="s">
        <v>12804</v>
      </c>
      <c r="C1445" s="5" t="str">
        <f>LEFT(Table1[[#This Row],[product_name]], 27)</f>
        <v>PHILIPS Drip Coffee Maker H</v>
      </c>
      <c r="D1445" s="5" t="s">
        <v>9612</v>
      </c>
      <c r="E1445" s="5" t="str">
        <f>TRIM(LEFT(Table1[[#This Row],[category]], FIND("|", Table1[[#This Row],[category]]) - 1))</f>
        <v>Home&amp;Kitchen</v>
      </c>
      <c r="F1445" s="5" t="str">
        <f>TRIM(MID(Table1[[#This Row],[category]], FIND("|", Table1[[#This Row],[category]]) + 1, FIND("|", Table1[[#This Row],[category]], FIND("|", Table1[[#This Row],[category]]) + 1) - FIND("|", Table1[[#This Row],[category]]) - 1))</f>
        <v>Kitchen&amp;HomeAppliances</v>
      </c>
      <c r="G1445"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45" s="6">
        <v>2999</v>
      </c>
      <c r="I1445" s="6">
        <v>3595</v>
      </c>
      <c r="J1445" s="7">
        <v>0.17</v>
      </c>
      <c r="K1445" s="7" t="str">
        <f>IF(Table1[[#This Row],[discount_percentage]]&gt;=50%, "YES", "NO")</f>
        <v>NO</v>
      </c>
      <c r="L1445" s="7" t="str">
        <f>IF(Table1[[#This Row],[discount_percentage]]&lt;20%, "&lt;20%", IF(Table1[[#This Row],[discount_percentage]]&lt;=40%, "20%-40%", IF(Table1[[#This Row],[discount_percentage]]&lt;=60%, "41%-60%", IF(Table1[[#This Row],[discount_percentage]]&lt;=80%, "61%-80%", "&gt;80%"))))</f>
        <v>&lt;20%</v>
      </c>
      <c r="M1445" s="7" t="str">
        <f>IF(Table1[[#This Row],[discounted_price]]&lt;200, "&lt;200", IF(Table1[[#This Row],[discounted_price]]&lt;=500, "200-500", "&gt;500"))</f>
        <v>&gt;500</v>
      </c>
      <c r="N1445" s="5">
        <v>4</v>
      </c>
      <c r="O1445" s="8">
        <v>178</v>
      </c>
      <c r="P1445" s="9" t="str">
        <f>IF(Table1[[#This Row],[rating_count]]&gt;1000, "More than 1000", "Fewer than 1000")</f>
        <v>Fewer than 1000</v>
      </c>
      <c r="Q1445" s="8">
        <f>IFERROR( VALUE(Table1[[#This Row],[rating]]) * VALUE((Table1[[#This Row],[rating_count]]/1000)), 0)</f>
        <v>0.71199999999999997</v>
      </c>
      <c r="R1445" s="6">
        <f>IFERROR( VALUE(Table1[[#This Row],[actual_price]]) * VALUE(Table1[[#This Row],[rating_count]]), 0)</f>
        <v>639910</v>
      </c>
      <c r="S1445" s="5" t="s">
        <v>12805</v>
      </c>
      <c r="T1445" s="5" t="s">
        <v>12806</v>
      </c>
      <c r="U1445" s="5" t="s">
        <v>12807</v>
      </c>
      <c r="V1445" s="5" t="s">
        <v>12808</v>
      </c>
      <c r="W1445" s="5" t="s">
        <v>12809</v>
      </c>
      <c r="X1445" s="5" t="s">
        <v>12810</v>
      </c>
      <c r="Y1445" s="5" t="s">
        <v>12811</v>
      </c>
      <c r="Z1445" s="5" t="s">
        <v>12812</v>
      </c>
    </row>
    <row r="1446" spans="1:26" ht="15.75">
      <c r="A1446" s="5" t="s">
        <v>12813</v>
      </c>
      <c r="B1446" s="5" t="s">
        <v>12814</v>
      </c>
      <c r="C1446" s="5" t="str">
        <f>LEFT(Table1[[#This Row],[product_name]], 27)</f>
        <v>Eureka Forbes Euroclean Pap</v>
      </c>
      <c r="D1446" s="5" t="s">
        <v>12815</v>
      </c>
      <c r="E1446" s="5" t="str">
        <f>TRIM(LEFT(Table1[[#This Row],[category]], FIND("|", Table1[[#This Row],[category]]) - 1))</f>
        <v>Home&amp;Kitchen</v>
      </c>
      <c r="F1446" s="5" t="str">
        <f>TRIM(MID(Table1[[#This Row],[category]], FIND("|", Table1[[#This Row],[category]]) + 1, FIND("|", Table1[[#This Row],[category]], FIND("|", Table1[[#This Row],[category]]) + 1) - FIND("|", Table1[[#This Row],[category]]) - 1))</f>
        <v>Kitchen&amp;HomeAppliances</v>
      </c>
      <c r="G1446"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46" s="5">
        <v>253</v>
      </c>
      <c r="I1446" s="6">
        <v>500</v>
      </c>
      <c r="J1446" s="7">
        <v>0.49</v>
      </c>
      <c r="K1446" s="7" t="str">
        <f>IF(Table1[[#This Row],[discount_percentage]]&gt;=50%, "YES", "NO")</f>
        <v>NO</v>
      </c>
      <c r="L1446" s="7" t="str">
        <f>IF(Table1[[#This Row],[discount_percentage]]&lt;20%, "&lt;20%", IF(Table1[[#This Row],[discount_percentage]]&lt;=40%, "20%-40%", IF(Table1[[#This Row],[discount_percentage]]&lt;=60%, "41%-60%", IF(Table1[[#This Row],[discount_percentage]]&lt;=80%, "61%-80%", "&gt;80%"))))</f>
        <v>41%-60%</v>
      </c>
      <c r="M1446" s="7" t="str">
        <f>IF(Table1[[#This Row],[discounted_price]]&lt;200, "&lt;200", IF(Table1[[#This Row],[discounted_price]]&lt;=500, "200-500", "&gt;500"))</f>
        <v>200-500</v>
      </c>
      <c r="N1446" s="5">
        <v>4.3</v>
      </c>
      <c r="O1446" s="8">
        <v>2664</v>
      </c>
      <c r="P1446" s="9" t="str">
        <f>IF(Table1[[#This Row],[rating_count]]&gt;1000, "More than 1000", "Fewer than 1000")</f>
        <v>More than 1000</v>
      </c>
      <c r="Q1446" s="8">
        <f>IFERROR( VALUE(Table1[[#This Row],[rating]]) * VALUE((Table1[[#This Row],[rating_count]]/1000)), 0)</f>
        <v>11.4552</v>
      </c>
      <c r="R1446" s="6">
        <f>IFERROR( VALUE(Table1[[#This Row],[actual_price]]) * VALUE(Table1[[#This Row],[rating_count]]), 0)</f>
        <v>1332000</v>
      </c>
      <c r="S1446" s="5" t="s">
        <v>12816</v>
      </c>
      <c r="T1446" s="5" t="s">
        <v>12817</v>
      </c>
      <c r="U1446" s="5" t="s">
        <v>12818</v>
      </c>
      <c r="V1446" s="5" t="s">
        <v>12819</v>
      </c>
      <c r="W1446" s="5" t="s">
        <v>12820</v>
      </c>
      <c r="X1446" s="5" t="s">
        <v>12821</v>
      </c>
      <c r="Y1446" s="5" t="s">
        <v>12822</v>
      </c>
      <c r="Z1446" s="5" t="s">
        <v>12823</v>
      </c>
    </row>
    <row r="1447" spans="1:26" ht="15.75">
      <c r="A1447" s="5" t="s">
        <v>12824</v>
      </c>
      <c r="B1447" s="5" t="s">
        <v>12825</v>
      </c>
      <c r="C1447" s="5" t="str">
        <f>LEFT(Table1[[#This Row],[product_name]], 27)</f>
        <v>Larrito wooden Cool Mist Hu</v>
      </c>
      <c r="D1447" s="5" t="s">
        <v>11105</v>
      </c>
      <c r="E1447" s="5" t="str">
        <f>TRIM(LEFT(Table1[[#This Row],[category]], FIND("|", Table1[[#This Row],[category]]) - 1))</f>
        <v>Home&amp;Kitchen</v>
      </c>
      <c r="F1447" s="5" t="str">
        <f>TRIM(MID(Table1[[#This Row],[category]], FIND("|", Table1[[#This Row],[category]]) + 1, FIND("|", Table1[[#This Row],[category]], FIND("|", Table1[[#This Row],[category]]) + 1) - FIND("|", Table1[[#This Row],[category]]) - 1))</f>
        <v>Heating,Cooling&amp;AirQuality</v>
      </c>
      <c r="G1447" s="5" t="e">
        <f>TRIM(MID(Table1[[#This Row],[category]], FIND("|", Table1[[#This Row],[category]], FIND("|", Table1[[#This Row],[category]]) + 1) + 1, FIND("|", Table1[[#This Row],[category]], FIND("|", Table1[[#This Row],[category]], FIND("|", Table1[[#This Row],[category]]) + 1) + 1) - FIND("|", Table1[[#This Row],[category]], FIND("|", Table1[[#This Row],[category]]) + 1) - 1))</f>
        <v>#VALUE!</v>
      </c>
      <c r="H1447" s="5">
        <v>499</v>
      </c>
      <c r="I1447" s="6">
        <v>799</v>
      </c>
      <c r="J1447" s="7">
        <v>0.38</v>
      </c>
      <c r="K1447" s="7" t="str">
        <f>IF(Table1[[#This Row],[discount_percentage]]&gt;=50%, "YES", "NO")</f>
        <v>NO</v>
      </c>
      <c r="L1447" s="7" t="str">
        <f>IF(Table1[[#This Row],[discount_percentage]]&lt;20%, "&lt;20%", IF(Table1[[#This Row],[discount_percentage]]&lt;=40%, "20%-40%", IF(Table1[[#This Row],[discount_percentage]]&lt;=60%, "41%-60%", IF(Table1[[#This Row],[discount_percentage]]&lt;=80%, "61%-80%", "&gt;80%"))))</f>
        <v>20%-40%</v>
      </c>
      <c r="M1447" s="7" t="str">
        <f>IF(Table1[[#This Row],[discounted_price]]&lt;200, "&lt;200", IF(Table1[[#This Row],[discounted_price]]&lt;=500, "200-500", "&gt;500"))</f>
        <v>200-500</v>
      </c>
      <c r="N1447" s="5">
        <v>3.6</v>
      </c>
      <c r="O1447" s="8">
        <v>212</v>
      </c>
      <c r="P1447" s="9" t="str">
        <f>IF(Table1[[#This Row],[rating_count]]&gt;1000, "More than 1000", "Fewer than 1000")</f>
        <v>Fewer than 1000</v>
      </c>
      <c r="Q1447" s="8">
        <f>IFERROR( VALUE(Table1[[#This Row],[rating]]) * VALUE((Table1[[#This Row],[rating_count]]/1000)), 0)</f>
        <v>0.76319999999999999</v>
      </c>
      <c r="R1447" s="6">
        <f>IFERROR( VALUE(Table1[[#This Row],[actual_price]]) * VALUE(Table1[[#This Row],[rating_count]]), 0)</f>
        <v>169388</v>
      </c>
      <c r="S1447" s="5" t="s">
        <v>12826</v>
      </c>
      <c r="T1447" s="5" t="s">
        <v>12827</v>
      </c>
      <c r="U1447" s="5" t="s">
        <v>12828</v>
      </c>
      <c r="V1447" s="5" t="s">
        <v>12829</v>
      </c>
      <c r="W1447" s="5" t="s">
        <v>12830</v>
      </c>
      <c r="X1447" s="5" t="s">
        <v>12831</v>
      </c>
      <c r="Y1447" s="5" t="s">
        <v>12832</v>
      </c>
      <c r="Z1447" s="5" t="s">
        <v>12833</v>
      </c>
    </row>
    <row r="1448" spans="1:26" ht="15.75">
      <c r="A1448" s="5" t="s">
        <v>12834</v>
      </c>
      <c r="B1448" s="5" t="s">
        <v>12835</v>
      </c>
      <c r="C1448" s="5" t="str">
        <f>LEFT(Table1[[#This Row],[product_name]], 27)</f>
        <v>Hilton Quartz Heater 400/80</v>
      </c>
      <c r="D1448" s="5" t="s">
        <v>8552</v>
      </c>
      <c r="E1448" s="5" t="str">
        <f>TRIM(LEFT(Table1[[#This Row],[category]], FIND("|", Table1[[#This Row],[category]]) - 1))</f>
        <v>Home&amp;Kitchen</v>
      </c>
      <c r="F1448" s="5" t="str">
        <f>TRIM(MID(Table1[[#This Row],[category]], FIND("|", Table1[[#This Row],[category]]) + 1, FIND("|", Table1[[#This Row],[category]], FIND("|", Table1[[#This Row],[category]]) + 1) - FIND("|", Table1[[#This Row],[category]]) - 1))</f>
        <v>Heating,Cooling&amp;AirQuality</v>
      </c>
      <c r="G1448" s="5" t="str">
        <f>TRIM(MID(Table1[[#This Row],[category]], FIND("|", Table1[[#This Row],[category]], FIND("|", Table1[[#This Row],[category]]) + 1) + 1, FIND("|", Table1[[#This Row],[category]], FIND("|", Table1[[#This Row],[category]], FIND("|", Table1[[#This Row],[category]]) + 1) + 1) - FIND("|", Table1[[#This Row],[category]], FIND("|", Table1[[#This Row],[category]]) + 1) - 1))</f>
        <v>RoomHeaters</v>
      </c>
      <c r="H1448" s="6">
        <v>1149</v>
      </c>
      <c r="I1448" s="6">
        <v>1899</v>
      </c>
      <c r="J1448" s="7">
        <v>0.39</v>
      </c>
      <c r="K1448" s="7" t="str">
        <f>IF(Table1[[#This Row],[discount_percentage]]&gt;=50%, "YES", "NO")</f>
        <v>NO</v>
      </c>
      <c r="L1448" s="7" t="str">
        <f>IF(Table1[[#This Row],[discount_percentage]]&lt;20%, "&lt;20%", IF(Table1[[#This Row],[discount_percentage]]&lt;=40%, "20%-40%", IF(Table1[[#This Row],[discount_percentage]]&lt;=60%, "41%-60%", IF(Table1[[#This Row],[discount_percentage]]&lt;=80%, "61%-80%", "&gt;80%"))))</f>
        <v>20%-40%</v>
      </c>
      <c r="M1448" s="7" t="str">
        <f>IF(Table1[[#This Row],[discounted_price]]&lt;200, "&lt;200", IF(Table1[[#This Row],[discounted_price]]&lt;=500, "200-500", "&gt;500"))</f>
        <v>&gt;500</v>
      </c>
      <c r="N1448" s="5">
        <v>3.5</v>
      </c>
      <c r="O1448" s="8">
        <v>24</v>
      </c>
      <c r="P1448" s="9" t="str">
        <f>IF(Table1[[#This Row],[rating_count]]&gt;1000, "More than 1000", "Fewer than 1000")</f>
        <v>Fewer than 1000</v>
      </c>
      <c r="Q1448" s="8">
        <f>IFERROR( VALUE(Table1[[#This Row],[rating]]) * VALUE((Table1[[#This Row],[rating_count]]/1000)), 0)</f>
        <v>8.4000000000000005E-2</v>
      </c>
      <c r="R1448" s="6">
        <f>IFERROR( VALUE(Table1[[#This Row],[actual_price]]) * VALUE(Table1[[#This Row],[rating_count]]), 0)</f>
        <v>45576</v>
      </c>
      <c r="S1448" s="5" t="s">
        <v>12836</v>
      </c>
      <c r="T1448" s="5" t="s">
        <v>12837</v>
      </c>
      <c r="U1448" s="5" t="s">
        <v>12838</v>
      </c>
      <c r="V1448" s="5" t="s">
        <v>12839</v>
      </c>
      <c r="W1448" s="5" t="s">
        <v>12840</v>
      </c>
      <c r="X1448" s="5" t="s">
        <v>12841</v>
      </c>
      <c r="Y1448" s="5" t="s">
        <v>12842</v>
      </c>
      <c r="Z1448" s="5" t="s">
        <v>12843</v>
      </c>
    </row>
    <row r="1449" spans="1:26" ht="15.75">
      <c r="A1449" s="5" t="s">
        <v>12844</v>
      </c>
      <c r="B1449" s="5" t="s">
        <v>12845</v>
      </c>
      <c r="C1449" s="5" t="str">
        <f>LEFT(Table1[[#This Row],[product_name]], 27)</f>
        <v>Syska SDI-07 1000 W Stellar</v>
      </c>
      <c r="D1449" s="5" t="s">
        <v>8699</v>
      </c>
      <c r="E1449" s="5" t="str">
        <f>TRIM(LEFT(Table1[[#This Row],[category]], FIND("|", Table1[[#This Row],[category]]) - 1))</f>
        <v>Home&amp;Kitchen</v>
      </c>
      <c r="F1449" s="5" t="str">
        <f>TRIM(MID(Table1[[#This Row],[category]], FIND("|", Table1[[#This Row],[category]]) + 1, FIND("|", Table1[[#This Row],[category]], FIND("|", Table1[[#This Row],[category]]) + 1) - FIND("|", Table1[[#This Row],[category]]) - 1))</f>
        <v>Kitchen&amp;HomeAppliances</v>
      </c>
      <c r="G1449"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49" s="5">
        <v>457</v>
      </c>
      <c r="I1449" s="6">
        <v>799</v>
      </c>
      <c r="J1449" s="7">
        <v>0.43</v>
      </c>
      <c r="K1449" s="7" t="str">
        <f>IF(Table1[[#This Row],[discount_percentage]]&gt;=50%, "YES", "NO")</f>
        <v>NO</v>
      </c>
      <c r="L1449" s="7" t="str">
        <f>IF(Table1[[#This Row],[discount_percentage]]&lt;20%, "&lt;20%", IF(Table1[[#This Row],[discount_percentage]]&lt;=40%, "20%-40%", IF(Table1[[#This Row],[discount_percentage]]&lt;=60%, "41%-60%", IF(Table1[[#This Row],[discount_percentage]]&lt;=80%, "61%-80%", "&gt;80%"))))</f>
        <v>41%-60%</v>
      </c>
      <c r="M1449" s="7" t="str">
        <f>IF(Table1[[#This Row],[discounted_price]]&lt;200, "&lt;200", IF(Table1[[#This Row],[discounted_price]]&lt;=500, "200-500", "&gt;500"))</f>
        <v>200-500</v>
      </c>
      <c r="N1449" s="5">
        <v>4.3</v>
      </c>
      <c r="O1449" s="8">
        <v>1868</v>
      </c>
      <c r="P1449" s="9" t="str">
        <f>IF(Table1[[#This Row],[rating_count]]&gt;1000, "More than 1000", "Fewer than 1000")</f>
        <v>More than 1000</v>
      </c>
      <c r="Q1449" s="8">
        <f>IFERROR( VALUE(Table1[[#This Row],[rating]]) * VALUE((Table1[[#This Row],[rating_count]]/1000)), 0)</f>
        <v>8.0324000000000009</v>
      </c>
      <c r="R1449" s="6">
        <f>IFERROR( VALUE(Table1[[#This Row],[actual_price]]) * VALUE(Table1[[#This Row],[rating_count]]), 0)</f>
        <v>1492532</v>
      </c>
      <c r="S1449" s="5" t="s">
        <v>12846</v>
      </c>
      <c r="T1449" s="5" t="s">
        <v>12847</v>
      </c>
      <c r="U1449" s="5" t="s">
        <v>12848</v>
      </c>
      <c r="V1449" s="5" t="s">
        <v>12849</v>
      </c>
      <c r="W1449" s="5" t="s">
        <v>12850</v>
      </c>
      <c r="X1449" s="5" t="s">
        <v>12851</v>
      </c>
      <c r="Y1449" s="5" t="s">
        <v>12852</v>
      </c>
      <c r="Z1449" s="5" t="s">
        <v>12853</v>
      </c>
    </row>
    <row r="1450" spans="1:26" ht="15.75">
      <c r="A1450" s="5" t="s">
        <v>12854</v>
      </c>
      <c r="B1450" s="5" t="s">
        <v>12855</v>
      </c>
      <c r="C1450" s="5" t="str">
        <f>LEFT(Table1[[#This Row],[product_name]], 27)</f>
        <v xml:space="preserve">IKEA Milk Frother for Your </v>
      </c>
      <c r="D1450" s="5" t="s">
        <v>11064</v>
      </c>
      <c r="E1450" s="5" t="str">
        <f>TRIM(LEFT(Table1[[#This Row],[category]], FIND("|", Table1[[#This Row],[category]]) - 1))</f>
        <v>Home&amp;Kitchen</v>
      </c>
      <c r="F1450" s="5" t="str">
        <f>TRIM(MID(Table1[[#This Row],[category]], FIND("|", Table1[[#This Row],[category]]) + 1, FIND("|", Table1[[#This Row],[category]], FIND("|", Table1[[#This Row],[category]]) + 1) - FIND("|", Table1[[#This Row],[category]]) - 1))</f>
        <v>Kitchen&amp;HomeAppliances</v>
      </c>
      <c r="G1450" s="5"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50" s="5">
        <v>229</v>
      </c>
      <c r="I1450" s="6">
        <v>399</v>
      </c>
      <c r="J1450" s="7">
        <v>0.43</v>
      </c>
      <c r="K1450" s="7" t="str">
        <f>IF(Table1[[#This Row],[discount_percentage]]&gt;=50%, "YES", "NO")</f>
        <v>NO</v>
      </c>
      <c r="L1450" s="7" t="str">
        <f>IF(Table1[[#This Row],[discount_percentage]]&lt;20%, "&lt;20%", IF(Table1[[#This Row],[discount_percentage]]&lt;=40%, "20%-40%", IF(Table1[[#This Row],[discount_percentage]]&lt;=60%, "41%-60%", IF(Table1[[#This Row],[discount_percentage]]&lt;=80%, "61%-80%", "&gt;80%"))))</f>
        <v>41%-60%</v>
      </c>
      <c r="M1450" s="7" t="str">
        <f>IF(Table1[[#This Row],[discounted_price]]&lt;200, "&lt;200", IF(Table1[[#This Row],[discounted_price]]&lt;=500, "200-500", "&gt;500"))</f>
        <v>200-500</v>
      </c>
      <c r="N1450" s="5">
        <v>3.6</v>
      </c>
      <c r="O1450" s="8">
        <v>451</v>
      </c>
      <c r="P1450" s="9" t="str">
        <f>IF(Table1[[#This Row],[rating_count]]&gt;1000, "More than 1000", "Fewer than 1000")</f>
        <v>Fewer than 1000</v>
      </c>
      <c r="Q1450" s="8">
        <f>IFERROR( VALUE(Table1[[#This Row],[rating]]) * VALUE((Table1[[#This Row],[rating_count]]/1000)), 0)</f>
        <v>1.6236000000000002</v>
      </c>
      <c r="R1450" s="6">
        <f>IFERROR( VALUE(Table1[[#This Row],[actual_price]]) * VALUE(Table1[[#This Row],[rating_count]]), 0)</f>
        <v>179949</v>
      </c>
      <c r="S1450" s="5" t="s">
        <v>12856</v>
      </c>
      <c r="T1450" s="5" t="s">
        <v>12857</v>
      </c>
      <c r="U1450" s="5" t="s">
        <v>12858</v>
      </c>
      <c r="V1450" s="5" t="s">
        <v>12859</v>
      </c>
      <c r="W1450" s="5" t="s">
        <v>12860</v>
      </c>
      <c r="X1450" s="5" t="s">
        <v>12861</v>
      </c>
      <c r="Y1450" s="5" t="s">
        <v>12862</v>
      </c>
      <c r="Z1450" s="5" t="s">
        <v>12863</v>
      </c>
    </row>
    <row r="1451" spans="1:26" ht="15.75">
      <c r="A1451" s="5" t="s">
        <v>12864</v>
      </c>
      <c r="B1451" s="5" t="s">
        <v>12865</v>
      </c>
      <c r="C1451" s="5" t="str">
        <f>LEFT(Table1[[#This Row],[product_name]], 27)</f>
        <v>IONIX Tap filter Multilayer</v>
      </c>
      <c r="D1451" s="5" t="s">
        <v>9633</v>
      </c>
      <c r="E1451" s="5" t="str">
        <f>TRIM(LEFT(Table1[[#This Row],[category]], FIND("|", Table1[[#This Row],[category]]) - 1))</f>
        <v>Home&amp;Kitchen</v>
      </c>
      <c r="F1451" s="5" t="str">
        <f>TRIM(MID(Table1[[#This Row],[category]], FIND("|", Table1[[#This Row],[category]]) + 1, FIND("|", Table1[[#This Row],[category]], FIND("|", Table1[[#This Row],[category]]) + 1) - FIND("|", Table1[[#This Row],[category]]) - 1))</f>
        <v>Kitchen&amp;HomeAppliances</v>
      </c>
      <c r="G1451"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51" s="5">
        <v>199</v>
      </c>
      <c r="I1451" s="6">
        <v>699</v>
      </c>
      <c r="J1451" s="7">
        <v>0.72</v>
      </c>
      <c r="K1451" s="7" t="str">
        <f>IF(Table1[[#This Row],[discount_percentage]]&gt;=50%, "YES", "NO")</f>
        <v>YES</v>
      </c>
      <c r="L1451" s="7" t="str">
        <f>IF(Table1[[#This Row],[discount_percentage]]&lt;20%, "&lt;20%", IF(Table1[[#This Row],[discount_percentage]]&lt;=40%, "20%-40%", IF(Table1[[#This Row],[discount_percentage]]&lt;=60%, "41%-60%", IF(Table1[[#This Row],[discount_percentage]]&lt;=80%, "61%-80%", "&gt;80%"))))</f>
        <v>61%-80%</v>
      </c>
      <c r="M1451" s="7" t="str">
        <f>IF(Table1[[#This Row],[discounted_price]]&lt;200, "&lt;200", IF(Table1[[#This Row],[discounted_price]]&lt;=500, "200-500", "&gt;500"))</f>
        <v>&lt;200</v>
      </c>
      <c r="N1451" s="5">
        <v>2.9</v>
      </c>
      <c r="O1451" s="8">
        <v>159</v>
      </c>
      <c r="P1451" s="9" t="str">
        <f>IF(Table1[[#This Row],[rating_count]]&gt;1000, "More than 1000", "Fewer than 1000")</f>
        <v>Fewer than 1000</v>
      </c>
      <c r="Q1451" s="8">
        <f>IFERROR( VALUE(Table1[[#This Row],[rating]]) * VALUE((Table1[[#This Row],[rating_count]]/1000)), 0)</f>
        <v>0.46110000000000001</v>
      </c>
      <c r="R1451" s="6">
        <f>IFERROR( VALUE(Table1[[#This Row],[actual_price]]) * VALUE(Table1[[#This Row],[rating_count]]), 0)</f>
        <v>111141</v>
      </c>
      <c r="S1451" s="5" t="s">
        <v>12866</v>
      </c>
      <c r="T1451" s="5" t="s">
        <v>12867</v>
      </c>
      <c r="U1451" s="5" t="s">
        <v>12868</v>
      </c>
      <c r="V1451" s="5" t="s">
        <v>12869</v>
      </c>
      <c r="W1451" s="5" t="s">
        <v>12870</v>
      </c>
      <c r="X1451" s="5" t="s">
        <v>12871</v>
      </c>
      <c r="Y1451" s="5" t="s">
        <v>12872</v>
      </c>
      <c r="Z1451" s="5" t="s">
        <v>12873</v>
      </c>
    </row>
    <row r="1452" spans="1:26" ht="15.75">
      <c r="A1452" s="5" t="s">
        <v>12874</v>
      </c>
      <c r="B1452" s="5" t="s">
        <v>12875</v>
      </c>
      <c r="C1452" s="5" t="str">
        <f>LEFT(Table1[[#This Row],[product_name]], 27)</f>
        <v xml:space="preserve">Kitchengenix's Mini Waffle </v>
      </c>
      <c r="D1452" s="5" t="s">
        <v>11990</v>
      </c>
      <c r="E1452" s="5" t="str">
        <f>TRIM(LEFT(Table1[[#This Row],[category]], FIND("|", Table1[[#This Row],[category]]) - 1))</f>
        <v>Home&amp;Kitchen</v>
      </c>
      <c r="F1452" s="5" t="str">
        <f>TRIM(MID(Table1[[#This Row],[category]], FIND("|", Table1[[#This Row],[category]]) + 1, FIND("|", Table1[[#This Row],[category]], FIND("|", Table1[[#This Row],[category]]) + 1) - FIND("|", Table1[[#This Row],[category]]) - 1))</f>
        <v>Kitchen&amp;HomeAppliances</v>
      </c>
      <c r="G1452"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2" s="5">
        <v>899</v>
      </c>
      <c r="I1452" s="6">
        <v>1999</v>
      </c>
      <c r="J1452" s="7">
        <v>0.55000000000000004</v>
      </c>
      <c r="K1452" s="7" t="str">
        <f>IF(Table1[[#This Row],[discount_percentage]]&gt;=50%, "YES", "NO")</f>
        <v>YES</v>
      </c>
      <c r="L1452" s="7" t="str">
        <f>IF(Table1[[#This Row],[discount_percentage]]&lt;20%, "&lt;20%", IF(Table1[[#This Row],[discount_percentage]]&lt;=40%, "20%-40%", IF(Table1[[#This Row],[discount_percentage]]&lt;=60%, "41%-60%", IF(Table1[[#This Row],[discount_percentage]]&lt;=80%, "61%-80%", "&gt;80%"))))</f>
        <v>41%-60%</v>
      </c>
      <c r="M1452" s="7" t="str">
        <f>IF(Table1[[#This Row],[discounted_price]]&lt;200, "&lt;200", IF(Table1[[#This Row],[discounted_price]]&lt;=500, "200-500", "&gt;500"))</f>
        <v>&gt;500</v>
      </c>
      <c r="N1452" s="5">
        <v>4.2</v>
      </c>
      <c r="O1452" s="8">
        <v>39</v>
      </c>
      <c r="P1452" s="9" t="str">
        <f>IF(Table1[[#This Row],[rating_count]]&gt;1000, "More than 1000", "Fewer than 1000")</f>
        <v>Fewer than 1000</v>
      </c>
      <c r="Q1452" s="8">
        <f>IFERROR( VALUE(Table1[[#This Row],[rating]]) * VALUE((Table1[[#This Row],[rating_count]]/1000)), 0)</f>
        <v>0.1638</v>
      </c>
      <c r="R1452" s="6">
        <f>IFERROR( VALUE(Table1[[#This Row],[actual_price]]) * VALUE(Table1[[#This Row],[rating_count]]), 0)</f>
        <v>77961</v>
      </c>
      <c r="S1452" s="5" t="s">
        <v>12876</v>
      </c>
      <c r="T1452" s="5" t="s">
        <v>12877</v>
      </c>
      <c r="U1452" s="5" t="s">
        <v>12878</v>
      </c>
      <c r="V1452" s="5" t="s">
        <v>12879</v>
      </c>
      <c r="W1452" s="5" t="s">
        <v>12880</v>
      </c>
      <c r="X1452" s="5" t="s">
        <v>12881</v>
      </c>
      <c r="Y1452" s="5" t="s">
        <v>12882</v>
      </c>
      <c r="Z1452" s="5" t="s">
        <v>12883</v>
      </c>
    </row>
    <row r="1453" spans="1:26" ht="15.75">
      <c r="A1453" s="5" t="s">
        <v>12884</v>
      </c>
      <c r="B1453" s="5" t="s">
        <v>12885</v>
      </c>
      <c r="C1453" s="5" t="str">
        <f>LEFT(Table1[[#This Row],[product_name]], 27)</f>
        <v>Bajaj HM-01 Powerful 250W H</v>
      </c>
      <c r="D1453" s="5" t="s">
        <v>10358</v>
      </c>
      <c r="E1453" s="5" t="str">
        <f>TRIM(LEFT(Table1[[#This Row],[category]], FIND("|", Table1[[#This Row],[category]]) - 1))</f>
        <v>Home&amp;Kitchen</v>
      </c>
      <c r="F1453" s="5" t="str">
        <f>TRIM(MID(Table1[[#This Row],[category]], FIND("|", Table1[[#This Row],[category]]) + 1, FIND("|", Table1[[#This Row],[category]], FIND("|", Table1[[#This Row],[category]]) + 1) - FIND("|", Table1[[#This Row],[category]]) - 1))</f>
        <v>Kitchen&amp;HomeAppliances</v>
      </c>
      <c r="G145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3" s="6">
        <v>1499</v>
      </c>
      <c r="I1453" s="6">
        <v>2199</v>
      </c>
      <c r="J1453" s="7">
        <v>0.32</v>
      </c>
      <c r="K1453" s="7" t="str">
        <f>IF(Table1[[#This Row],[discount_percentage]]&gt;=50%, "YES", "NO")</f>
        <v>NO</v>
      </c>
      <c r="L1453" s="7" t="str">
        <f>IF(Table1[[#This Row],[discount_percentage]]&lt;20%, "&lt;20%", IF(Table1[[#This Row],[discount_percentage]]&lt;=40%, "20%-40%", IF(Table1[[#This Row],[discount_percentage]]&lt;=60%, "41%-60%", IF(Table1[[#This Row],[discount_percentage]]&lt;=80%, "61%-80%", "&gt;80%"))))</f>
        <v>20%-40%</v>
      </c>
      <c r="M1453" s="7" t="str">
        <f>IF(Table1[[#This Row],[discounted_price]]&lt;200, "&lt;200", IF(Table1[[#This Row],[discounted_price]]&lt;=500, "200-500", "&gt;500"))</f>
        <v>&gt;500</v>
      </c>
      <c r="N1453" s="5">
        <v>4.4000000000000004</v>
      </c>
      <c r="O1453" s="8">
        <v>6531</v>
      </c>
      <c r="P1453" s="9" t="str">
        <f>IF(Table1[[#This Row],[rating_count]]&gt;1000, "More than 1000", "Fewer than 1000")</f>
        <v>More than 1000</v>
      </c>
      <c r="Q1453" s="8">
        <f>IFERROR( VALUE(Table1[[#This Row],[rating]]) * VALUE((Table1[[#This Row],[rating_count]]/1000)), 0)</f>
        <v>28.7364</v>
      </c>
      <c r="R1453" s="6">
        <f>IFERROR( VALUE(Table1[[#This Row],[actual_price]]) * VALUE(Table1[[#This Row],[rating_count]]), 0)</f>
        <v>14361669</v>
      </c>
      <c r="S1453" s="5" t="s">
        <v>12886</v>
      </c>
      <c r="T1453" s="5" t="s">
        <v>12887</v>
      </c>
      <c r="U1453" s="5" t="s">
        <v>12888</v>
      </c>
      <c r="V1453" s="5" t="s">
        <v>12889</v>
      </c>
      <c r="W1453" s="5" t="s">
        <v>12890</v>
      </c>
      <c r="X1453" s="5" t="s">
        <v>12891</v>
      </c>
      <c r="Y1453" s="5" t="s">
        <v>12892</v>
      </c>
      <c r="Z1453" s="5" t="s">
        <v>12893</v>
      </c>
    </row>
    <row r="1454" spans="1:26" ht="15.75">
      <c r="A1454" s="5" t="s">
        <v>12894</v>
      </c>
      <c r="B1454" s="5" t="s">
        <v>12895</v>
      </c>
      <c r="C1454" s="5" t="str">
        <f>LEFT(Table1[[#This Row],[product_name]], 27)</f>
        <v>KNOWZA Electric Handheld Mi</v>
      </c>
      <c r="D1454" s="5" t="s">
        <v>8688</v>
      </c>
      <c r="E1454" s="5" t="str">
        <f>TRIM(LEFT(Table1[[#This Row],[category]], FIND("|", Table1[[#This Row],[category]]) - 1))</f>
        <v>Home&amp;Kitchen</v>
      </c>
      <c r="F1454" s="5" t="str">
        <f>TRIM(MID(Table1[[#This Row],[category]], FIND("|", Table1[[#This Row],[category]]) + 1, FIND("|", Table1[[#This Row],[category]], FIND("|", Table1[[#This Row],[category]]) + 1) - FIND("|", Table1[[#This Row],[category]]) - 1))</f>
        <v>Kitchen&amp;HomeAppliances</v>
      </c>
      <c r="G1454"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4" s="5">
        <v>426</v>
      </c>
      <c r="I1454" s="6">
        <v>999</v>
      </c>
      <c r="J1454" s="7">
        <v>0.56999999999999995</v>
      </c>
      <c r="K1454" s="7" t="str">
        <f>IF(Table1[[#This Row],[discount_percentage]]&gt;=50%, "YES", "NO")</f>
        <v>YES</v>
      </c>
      <c r="L1454" s="7" t="str">
        <f>IF(Table1[[#This Row],[discount_percentage]]&lt;20%, "&lt;20%", IF(Table1[[#This Row],[discount_percentage]]&lt;=40%, "20%-40%", IF(Table1[[#This Row],[discount_percentage]]&lt;=60%, "41%-60%", IF(Table1[[#This Row],[discount_percentage]]&lt;=80%, "61%-80%", "&gt;80%"))))</f>
        <v>41%-60%</v>
      </c>
      <c r="M1454" s="7" t="str">
        <f>IF(Table1[[#This Row],[discounted_price]]&lt;200, "&lt;200", IF(Table1[[#This Row],[discounted_price]]&lt;=500, "200-500", "&gt;500"))</f>
        <v>200-500</v>
      </c>
      <c r="N1454" s="5">
        <v>4.0999999999999996</v>
      </c>
      <c r="O1454" s="8">
        <v>222</v>
      </c>
      <c r="P1454" s="9" t="str">
        <f>IF(Table1[[#This Row],[rating_count]]&gt;1000, "More than 1000", "Fewer than 1000")</f>
        <v>Fewer than 1000</v>
      </c>
      <c r="Q1454" s="8">
        <f>IFERROR( VALUE(Table1[[#This Row],[rating]]) * VALUE((Table1[[#This Row],[rating_count]]/1000)), 0)</f>
        <v>0.9101999999999999</v>
      </c>
      <c r="R1454" s="6">
        <f>IFERROR( VALUE(Table1[[#This Row],[actual_price]]) * VALUE(Table1[[#This Row],[rating_count]]), 0)</f>
        <v>221778</v>
      </c>
      <c r="S1454" s="5" t="s">
        <v>12896</v>
      </c>
      <c r="T1454" s="5" t="s">
        <v>12897</v>
      </c>
      <c r="U1454" s="5" t="s">
        <v>12898</v>
      </c>
      <c r="V1454" s="5" t="s">
        <v>12899</v>
      </c>
      <c r="W1454" s="5" t="s">
        <v>12900</v>
      </c>
      <c r="X1454" s="5" t="s">
        <v>12901</v>
      </c>
      <c r="Y1454" s="5" t="s">
        <v>12902</v>
      </c>
      <c r="Z1454" s="5" t="s">
        <v>12903</v>
      </c>
    </row>
    <row r="1455" spans="1:26" ht="15.75">
      <c r="A1455" s="5" t="s">
        <v>12904</v>
      </c>
      <c r="B1455" s="5" t="s">
        <v>12905</v>
      </c>
      <c r="C1455" s="5" t="str">
        <f>LEFT(Table1[[#This Row],[product_name]], 27)</f>
        <v>Usha Hc 812 T Thermo Fan Ro</v>
      </c>
      <c r="D1455" s="5" t="s">
        <v>8563</v>
      </c>
      <c r="E1455" s="5" t="str">
        <f>TRIM(LEFT(Table1[[#This Row],[category]], FIND("|", Table1[[#This Row],[category]]) - 1))</f>
        <v>Home&amp;Kitchen</v>
      </c>
      <c r="F1455" s="5" t="str">
        <f>TRIM(MID(Table1[[#This Row],[category]], FIND("|", Table1[[#This Row],[category]]) + 1, FIND("|", Table1[[#This Row],[category]], FIND("|", Table1[[#This Row],[category]]) + 1) - FIND("|", Table1[[#This Row],[category]]) - 1))</f>
        <v>Heating,Cooling&amp;AirQuality</v>
      </c>
      <c r="G1455" s="5" t="str">
        <f>TRIM(MID(Table1[[#This Row],[category]], FIND("|", Table1[[#This Row],[category]], FIND("|", Table1[[#This Row],[category]]) + 1) + 1, FIND("|", Table1[[#This Row],[category]], FIND("|", Table1[[#This Row],[category]], FIND("|", Table1[[#This Row],[category]]) + 1) + 1) - FIND("|", Table1[[#This Row],[category]], FIND("|", Table1[[#This Row],[category]]) + 1) - 1))</f>
        <v>RoomHeaters</v>
      </c>
      <c r="H1455" s="6">
        <v>2320</v>
      </c>
      <c r="I1455" s="6">
        <v>3290</v>
      </c>
      <c r="J1455" s="7">
        <v>0.28999999999999998</v>
      </c>
      <c r="K1455" s="7" t="str">
        <f>IF(Table1[[#This Row],[discount_percentage]]&gt;=50%, "YES", "NO")</f>
        <v>NO</v>
      </c>
      <c r="L1455" s="7" t="str">
        <f>IF(Table1[[#This Row],[discount_percentage]]&lt;20%, "&lt;20%", IF(Table1[[#This Row],[discount_percentage]]&lt;=40%, "20%-40%", IF(Table1[[#This Row],[discount_percentage]]&lt;=60%, "41%-60%", IF(Table1[[#This Row],[discount_percentage]]&lt;=80%, "61%-80%", "&gt;80%"))))</f>
        <v>20%-40%</v>
      </c>
      <c r="M1455" s="7" t="str">
        <f>IF(Table1[[#This Row],[discounted_price]]&lt;200, "&lt;200", IF(Table1[[#This Row],[discounted_price]]&lt;=500, "200-500", "&gt;500"))</f>
        <v>&gt;500</v>
      </c>
      <c r="N1455" s="5">
        <v>3.8</v>
      </c>
      <c r="O1455" s="8">
        <v>195</v>
      </c>
      <c r="P1455" s="9" t="str">
        <f>IF(Table1[[#This Row],[rating_count]]&gt;1000, "More than 1000", "Fewer than 1000")</f>
        <v>Fewer than 1000</v>
      </c>
      <c r="Q1455" s="8">
        <f>IFERROR( VALUE(Table1[[#This Row],[rating]]) * VALUE((Table1[[#This Row],[rating_count]]/1000)), 0)</f>
        <v>0.74099999999999999</v>
      </c>
      <c r="R1455" s="6">
        <f>IFERROR( VALUE(Table1[[#This Row],[actual_price]]) * VALUE(Table1[[#This Row],[rating_count]]), 0)</f>
        <v>641550</v>
      </c>
      <c r="S1455" s="5" t="s">
        <v>12906</v>
      </c>
      <c r="T1455" s="5" t="s">
        <v>12907</v>
      </c>
      <c r="U1455" s="5" t="s">
        <v>12908</v>
      </c>
      <c r="V1455" s="5" t="s">
        <v>12909</v>
      </c>
      <c r="W1455" s="5" t="s">
        <v>12910</v>
      </c>
      <c r="X1455" s="5" t="s">
        <v>12911</v>
      </c>
      <c r="Y1455" s="5" t="s">
        <v>12912</v>
      </c>
      <c r="Z1455" s="5" t="s">
        <v>12913</v>
      </c>
    </row>
    <row r="1456" spans="1:26" ht="15.75">
      <c r="A1456" s="5" t="s">
        <v>12914</v>
      </c>
      <c r="B1456" s="5" t="s">
        <v>12915</v>
      </c>
      <c r="C1456" s="5" t="str">
        <f>LEFT(Table1[[#This Row],[product_name]], 27)</f>
        <v>akiara - Makes life easy Mi</v>
      </c>
      <c r="D1456" s="5" t="s">
        <v>10266</v>
      </c>
      <c r="E1456" s="5" t="str">
        <f>TRIM(LEFT(Table1[[#This Row],[category]], FIND("|", Table1[[#This Row],[category]]) - 1))</f>
        <v>Home&amp;Kitchen</v>
      </c>
      <c r="F1456" s="5" t="str">
        <f>TRIM(MID(Table1[[#This Row],[category]], FIND("|", Table1[[#This Row],[category]]) + 1, FIND("|", Table1[[#This Row],[category]], FIND("|", Table1[[#This Row],[category]]) + 1) - FIND("|", Table1[[#This Row],[category]]) - 1))</f>
        <v>Kitchen&amp;HomeAppliances</v>
      </c>
      <c r="G1456" s="5" t="str">
        <f>TRIM(MID(Table1[[#This Row],[category]], FIND("|", Table1[[#This Row],[category]], FIND("|", Table1[[#This Row],[category]]) + 1) + 1, FIND("|", Table1[[#This Row],[category]], FIND("|", Table1[[#This Row],[category]], FIND("|", Table1[[#This Row],[category]]) + 1) + 1) - FIND("|", Table1[[#This Row],[category]], FIND("|", Table1[[#This Row],[category]]) + 1) - 1))</f>
        <v>SewingMachines&amp;Accessories</v>
      </c>
      <c r="H1456" s="6">
        <v>1563</v>
      </c>
      <c r="I1456" s="6">
        <v>3098</v>
      </c>
      <c r="J1456" s="7">
        <v>0.5</v>
      </c>
      <c r="K1456" s="7" t="str">
        <f>IF(Table1[[#This Row],[discount_percentage]]&gt;=50%, "YES", "NO")</f>
        <v>YES</v>
      </c>
      <c r="L1456" s="7" t="str">
        <f>IF(Table1[[#This Row],[discount_percentage]]&lt;20%, "&lt;20%", IF(Table1[[#This Row],[discount_percentage]]&lt;=40%, "20%-40%", IF(Table1[[#This Row],[discount_percentage]]&lt;=60%, "41%-60%", IF(Table1[[#This Row],[discount_percentage]]&lt;=80%, "61%-80%", "&gt;80%"))))</f>
        <v>41%-60%</v>
      </c>
      <c r="M1456" s="7" t="str">
        <f>IF(Table1[[#This Row],[discounted_price]]&lt;200, "&lt;200", IF(Table1[[#This Row],[discounted_price]]&lt;=500, "200-500", "&gt;500"))</f>
        <v>&gt;500</v>
      </c>
      <c r="N1456" s="5">
        <v>3.5</v>
      </c>
      <c r="O1456" s="8">
        <v>2283</v>
      </c>
      <c r="P1456" s="9" t="str">
        <f>IF(Table1[[#This Row],[rating_count]]&gt;1000, "More than 1000", "Fewer than 1000")</f>
        <v>More than 1000</v>
      </c>
      <c r="Q1456" s="8">
        <f>IFERROR( VALUE(Table1[[#This Row],[rating]]) * VALUE((Table1[[#This Row],[rating_count]]/1000)), 0)</f>
        <v>7.9904999999999999</v>
      </c>
      <c r="R1456" s="6">
        <f>IFERROR( VALUE(Table1[[#This Row],[actual_price]]) * VALUE(Table1[[#This Row],[rating_count]]), 0)</f>
        <v>7072734</v>
      </c>
      <c r="S1456" s="5" t="s">
        <v>12916</v>
      </c>
      <c r="T1456" s="5" t="s">
        <v>12917</v>
      </c>
      <c r="U1456" s="5" t="s">
        <v>12918</v>
      </c>
      <c r="V1456" s="5" t="s">
        <v>12919</v>
      </c>
      <c r="W1456" s="5" t="s">
        <v>12920</v>
      </c>
      <c r="X1456" s="5" t="s">
        <v>12921</v>
      </c>
      <c r="Y1456" s="5" t="s">
        <v>12922</v>
      </c>
      <c r="Z1456" s="5" t="s">
        <v>12923</v>
      </c>
    </row>
    <row r="1457" spans="1:26" ht="15.75">
      <c r="A1457" s="5" t="s">
        <v>12924</v>
      </c>
      <c r="B1457" s="5" t="s">
        <v>12925</v>
      </c>
      <c r="C1457" s="5" t="str">
        <f>LEFT(Table1[[#This Row],[product_name]], 27)</f>
        <v>USHA 1212 PTC with Adjustab</v>
      </c>
      <c r="D1457" s="5" t="s">
        <v>8552</v>
      </c>
      <c r="E1457" s="5" t="str">
        <f>TRIM(LEFT(Table1[[#This Row],[category]], FIND("|", Table1[[#This Row],[category]]) - 1))</f>
        <v>Home&amp;Kitchen</v>
      </c>
      <c r="F1457" s="5" t="str">
        <f>TRIM(MID(Table1[[#This Row],[category]], FIND("|", Table1[[#This Row],[category]]) + 1, FIND("|", Table1[[#This Row],[category]], FIND("|", Table1[[#This Row],[category]]) + 1) - FIND("|", Table1[[#This Row],[category]]) - 1))</f>
        <v>Heating,Cooling&amp;AirQuality</v>
      </c>
      <c r="G1457" s="5" t="str">
        <f>TRIM(MID(Table1[[#This Row],[category]], FIND("|", Table1[[#This Row],[category]], FIND("|", Table1[[#This Row],[category]]) + 1) + 1, FIND("|", Table1[[#This Row],[category]], FIND("|", Table1[[#This Row],[category]], FIND("|", Table1[[#This Row],[category]]) + 1) + 1) - FIND("|", Table1[[#This Row],[category]], FIND("|", Table1[[#This Row],[category]]) + 1) - 1))</f>
        <v>RoomHeaters</v>
      </c>
      <c r="H1457" s="10">
        <v>3487.77</v>
      </c>
      <c r="I1457" s="6">
        <v>4990</v>
      </c>
      <c r="J1457" s="7">
        <v>0.3</v>
      </c>
      <c r="K1457" s="7" t="str">
        <f>IF(Table1[[#This Row],[discount_percentage]]&gt;=50%, "YES", "NO")</f>
        <v>NO</v>
      </c>
      <c r="L1457" s="7" t="str">
        <f>IF(Table1[[#This Row],[discount_percentage]]&lt;20%, "&lt;20%", IF(Table1[[#This Row],[discount_percentage]]&lt;=40%, "20%-40%", IF(Table1[[#This Row],[discount_percentage]]&lt;=60%, "41%-60%", IF(Table1[[#This Row],[discount_percentage]]&lt;=80%, "61%-80%", "&gt;80%"))))</f>
        <v>20%-40%</v>
      </c>
      <c r="M1457" s="7" t="str">
        <f>IF(Table1[[#This Row],[discounted_price]]&lt;200, "&lt;200", IF(Table1[[#This Row],[discounted_price]]&lt;=500, "200-500", "&gt;500"))</f>
        <v>&gt;500</v>
      </c>
      <c r="N1457" s="5">
        <v>4.0999999999999996</v>
      </c>
      <c r="O1457" s="8">
        <v>1127</v>
      </c>
      <c r="P1457" s="9" t="str">
        <f>IF(Table1[[#This Row],[rating_count]]&gt;1000, "More than 1000", "Fewer than 1000")</f>
        <v>More than 1000</v>
      </c>
      <c r="Q1457" s="8">
        <f>IFERROR( VALUE(Table1[[#This Row],[rating]]) * VALUE((Table1[[#This Row],[rating_count]]/1000)), 0)</f>
        <v>4.6206999999999994</v>
      </c>
      <c r="R1457" s="6">
        <f>IFERROR( VALUE(Table1[[#This Row],[actual_price]]) * VALUE(Table1[[#This Row],[rating_count]]), 0)</f>
        <v>5623730</v>
      </c>
      <c r="S1457" s="5" t="s">
        <v>12926</v>
      </c>
      <c r="T1457" s="5" t="s">
        <v>12927</v>
      </c>
      <c r="U1457" s="5" t="s">
        <v>12928</v>
      </c>
      <c r="V1457" s="5" t="s">
        <v>12929</v>
      </c>
      <c r="W1457" s="5" t="s">
        <v>12930</v>
      </c>
      <c r="X1457" s="5" t="s">
        <v>12931</v>
      </c>
      <c r="Y1457" s="5" t="s">
        <v>12932</v>
      </c>
      <c r="Z1457" s="5" t="s">
        <v>12933</v>
      </c>
    </row>
    <row r="1458" spans="1:26" ht="15.75">
      <c r="A1458" s="5" t="s">
        <v>12934</v>
      </c>
      <c r="B1458" s="5" t="s">
        <v>12935</v>
      </c>
      <c r="C1458" s="5" t="str">
        <f>LEFT(Table1[[#This Row],[product_name]], 27)</f>
        <v>4 in 1 Handheld Electric Ve</v>
      </c>
      <c r="D1458" s="5" t="s">
        <v>9192</v>
      </c>
      <c r="E1458" s="5" t="str">
        <f>TRIM(LEFT(Table1[[#This Row],[category]], FIND("|", Table1[[#This Row],[category]]) - 1))</f>
        <v>Home&amp;Kitchen</v>
      </c>
      <c r="F1458" s="5" t="str">
        <f>TRIM(MID(Table1[[#This Row],[category]], FIND("|", Table1[[#This Row],[category]]) + 1, FIND("|", Table1[[#This Row],[category]], FIND("|", Table1[[#This Row],[category]]) + 1) - FIND("|", Table1[[#This Row],[category]]) - 1))</f>
        <v>Kitchen&amp;HomeAppliances</v>
      </c>
      <c r="G1458"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8" s="5">
        <v>498</v>
      </c>
      <c r="I1458" s="6">
        <v>1200</v>
      </c>
      <c r="J1458" s="7">
        <v>0.59</v>
      </c>
      <c r="K1458" s="7" t="str">
        <f>IF(Table1[[#This Row],[discount_percentage]]&gt;=50%, "YES", "NO")</f>
        <v>YES</v>
      </c>
      <c r="L1458" s="7" t="str">
        <f>IF(Table1[[#This Row],[discount_percentage]]&lt;20%, "&lt;20%", IF(Table1[[#This Row],[discount_percentage]]&lt;=40%, "20%-40%", IF(Table1[[#This Row],[discount_percentage]]&lt;=60%, "41%-60%", IF(Table1[[#This Row],[discount_percentage]]&lt;=80%, "61%-80%", "&gt;80%"))))</f>
        <v>41%-60%</v>
      </c>
      <c r="M1458" s="7" t="str">
        <f>IF(Table1[[#This Row],[discounted_price]]&lt;200, "&lt;200", IF(Table1[[#This Row],[discounted_price]]&lt;=500, "200-500", "&gt;500"))</f>
        <v>200-500</v>
      </c>
      <c r="N1458" s="5">
        <v>3.2</v>
      </c>
      <c r="O1458" s="8">
        <v>113</v>
      </c>
      <c r="P1458" s="9" t="str">
        <f>IF(Table1[[#This Row],[rating_count]]&gt;1000, "More than 1000", "Fewer than 1000")</f>
        <v>Fewer than 1000</v>
      </c>
      <c r="Q1458" s="8">
        <f>IFERROR( VALUE(Table1[[#This Row],[rating]]) * VALUE((Table1[[#This Row],[rating_count]]/1000)), 0)</f>
        <v>0.36160000000000003</v>
      </c>
      <c r="R1458" s="6">
        <f>IFERROR( VALUE(Table1[[#This Row],[actual_price]]) * VALUE(Table1[[#This Row],[rating_count]]), 0)</f>
        <v>135600</v>
      </c>
      <c r="S1458" s="5" t="s">
        <v>12936</v>
      </c>
      <c r="T1458" s="5" t="s">
        <v>12937</v>
      </c>
      <c r="U1458" s="5" t="s">
        <v>12938</v>
      </c>
      <c r="V1458" s="5" t="s">
        <v>12939</v>
      </c>
      <c r="W1458" s="5" t="s">
        <v>12940</v>
      </c>
      <c r="X1458" s="5" t="s">
        <v>12941</v>
      </c>
      <c r="Y1458" s="5" t="s">
        <v>12942</v>
      </c>
      <c r="Z1458" s="5" t="s">
        <v>12943</v>
      </c>
    </row>
    <row r="1459" spans="1:26" ht="15.75">
      <c r="A1459" s="5" t="s">
        <v>12944</v>
      </c>
      <c r="B1459" s="5" t="s">
        <v>12945</v>
      </c>
      <c r="C1459" s="5" t="str">
        <f>LEFT(Table1[[#This Row],[product_name]], 27)</f>
        <v>Philips HD9306/06 1.5-Litre</v>
      </c>
      <c r="D1459" s="5" t="s">
        <v>8541</v>
      </c>
      <c r="E1459" s="5" t="str">
        <f>TRIM(LEFT(Table1[[#This Row],[category]], FIND("|", Table1[[#This Row],[category]]) - 1))</f>
        <v>Home&amp;Kitchen</v>
      </c>
      <c r="F1459" s="5" t="str">
        <f>TRIM(MID(Table1[[#This Row],[category]], FIND("|", Table1[[#This Row],[category]]) + 1, FIND("|", Table1[[#This Row],[category]], FIND("|", Table1[[#This Row],[category]]) + 1) - FIND("|", Table1[[#This Row],[category]]) - 1))</f>
        <v>Kitchen&amp;HomeAppliances</v>
      </c>
      <c r="G1459"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9" s="6">
        <v>2695</v>
      </c>
      <c r="I1459" s="6">
        <v>2695</v>
      </c>
      <c r="J1459" s="7">
        <v>0</v>
      </c>
      <c r="K1459" s="7" t="str">
        <f>IF(Table1[[#This Row],[discount_percentage]]&gt;=50%, "YES", "NO")</f>
        <v>NO</v>
      </c>
      <c r="L1459" s="7" t="str">
        <f>IF(Table1[[#This Row],[discount_percentage]]&lt;20%, "&lt;20%", IF(Table1[[#This Row],[discount_percentage]]&lt;=40%, "20%-40%", IF(Table1[[#This Row],[discount_percentage]]&lt;=60%, "41%-60%", IF(Table1[[#This Row],[discount_percentage]]&lt;=80%, "61%-80%", "&gt;80%"))))</f>
        <v>&lt;20%</v>
      </c>
      <c r="M1459" s="7" t="str">
        <f>IF(Table1[[#This Row],[discounted_price]]&lt;200, "&lt;200", IF(Table1[[#This Row],[discounted_price]]&lt;=500, "200-500", "&gt;500"))</f>
        <v>&gt;500</v>
      </c>
      <c r="N1459" s="5">
        <v>4.4000000000000004</v>
      </c>
      <c r="O1459" s="8">
        <v>2518</v>
      </c>
      <c r="P1459" s="9" t="str">
        <f>IF(Table1[[#This Row],[rating_count]]&gt;1000, "More than 1000", "Fewer than 1000")</f>
        <v>More than 1000</v>
      </c>
      <c r="Q1459" s="8">
        <f>IFERROR( VALUE(Table1[[#This Row],[rating]]) * VALUE((Table1[[#This Row],[rating_count]]/1000)), 0)</f>
        <v>11.0792</v>
      </c>
      <c r="R1459" s="6">
        <f>IFERROR( VALUE(Table1[[#This Row],[actual_price]]) * VALUE(Table1[[#This Row],[rating_count]]), 0)</f>
        <v>6786010</v>
      </c>
      <c r="S1459" s="5" t="s">
        <v>12946</v>
      </c>
      <c r="T1459" s="5" t="s">
        <v>12947</v>
      </c>
      <c r="U1459" s="5" t="s">
        <v>12948</v>
      </c>
      <c r="V1459" s="5" t="s">
        <v>12949</v>
      </c>
      <c r="W1459" s="5" t="s">
        <v>12950</v>
      </c>
      <c r="X1459" s="5" t="s">
        <v>12951</v>
      </c>
      <c r="Y1459" s="5" t="s">
        <v>12952</v>
      </c>
      <c r="Z1459" s="5" t="s">
        <v>12953</v>
      </c>
    </row>
    <row r="1460" spans="1:26" ht="15.75">
      <c r="A1460" s="5" t="s">
        <v>12954</v>
      </c>
      <c r="B1460" s="5" t="s">
        <v>12955</v>
      </c>
      <c r="C1460" s="5" t="str">
        <f>LEFT(Table1[[#This Row],[product_name]], 27)</f>
        <v>Libra Room Heater for Home,</v>
      </c>
      <c r="D1460" s="5" t="s">
        <v>8552</v>
      </c>
      <c r="E1460" s="5" t="str">
        <f>TRIM(LEFT(Table1[[#This Row],[category]], FIND("|", Table1[[#This Row],[category]]) - 1))</f>
        <v>Home&amp;Kitchen</v>
      </c>
      <c r="F1460" s="5" t="str">
        <f>TRIM(MID(Table1[[#This Row],[category]], FIND("|", Table1[[#This Row],[category]]) + 1, FIND("|", Table1[[#This Row],[category]], FIND("|", Table1[[#This Row],[category]]) + 1) - FIND("|", Table1[[#This Row],[category]]) - 1))</f>
        <v>Heating,Cooling&amp;AirQuality</v>
      </c>
      <c r="G1460" s="5" t="str">
        <f>TRIM(MID(Table1[[#This Row],[category]], FIND("|", Table1[[#This Row],[category]], FIND("|", Table1[[#This Row],[category]]) + 1) + 1, FIND("|", Table1[[#This Row],[category]], FIND("|", Table1[[#This Row],[category]], FIND("|", Table1[[#This Row],[category]]) + 1) + 1) - FIND("|", Table1[[#This Row],[category]], FIND("|", Table1[[#This Row],[category]]) + 1) - 1))</f>
        <v>RoomHeaters</v>
      </c>
      <c r="H1460" s="5">
        <v>949</v>
      </c>
      <c r="I1460" s="6">
        <v>2299</v>
      </c>
      <c r="J1460" s="7">
        <v>0.59</v>
      </c>
      <c r="K1460" s="7" t="str">
        <f>IF(Table1[[#This Row],[discount_percentage]]&gt;=50%, "YES", "NO")</f>
        <v>YES</v>
      </c>
      <c r="L1460" s="7" t="str">
        <f>IF(Table1[[#This Row],[discount_percentage]]&lt;20%, "&lt;20%", IF(Table1[[#This Row],[discount_percentage]]&lt;=40%, "20%-40%", IF(Table1[[#This Row],[discount_percentage]]&lt;=60%, "41%-60%", IF(Table1[[#This Row],[discount_percentage]]&lt;=80%, "61%-80%", "&gt;80%"))))</f>
        <v>41%-60%</v>
      </c>
      <c r="M1460" s="7" t="str">
        <f>IF(Table1[[#This Row],[discounted_price]]&lt;200, "&lt;200", IF(Table1[[#This Row],[discounted_price]]&lt;=500, "200-500", "&gt;500"))</f>
        <v>&gt;500</v>
      </c>
      <c r="N1460" s="5">
        <v>3.6</v>
      </c>
      <c r="O1460" s="8">
        <v>550</v>
      </c>
      <c r="P1460" s="9" t="str">
        <f>IF(Table1[[#This Row],[rating_count]]&gt;1000, "More than 1000", "Fewer than 1000")</f>
        <v>Fewer than 1000</v>
      </c>
      <c r="Q1460" s="8">
        <f>IFERROR( VALUE(Table1[[#This Row],[rating]]) * VALUE((Table1[[#This Row],[rating_count]]/1000)), 0)</f>
        <v>1.9800000000000002</v>
      </c>
      <c r="R1460" s="6">
        <f>IFERROR( VALUE(Table1[[#This Row],[actual_price]]) * VALUE(Table1[[#This Row],[rating_count]]), 0)</f>
        <v>1264450</v>
      </c>
      <c r="S1460" s="5" t="s">
        <v>12956</v>
      </c>
      <c r="T1460" s="5" t="s">
        <v>12957</v>
      </c>
      <c r="U1460" s="5" t="s">
        <v>12958</v>
      </c>
      <c r="V1460" s="5" t="s">
        <v>12959</v>
      </c>
      <c r="W1460" s="5" t="s">
        <v>12960</v>
      </c>
      <c r="X1460" s="5" t="s">
        <v>12961</v>
      </c>
      <c r="Y1460" s="5" t="s">
        <v>12962</v>
      </c>
      <c r="Z1460" s="5" t="s">
        <v>12963</v>
      </c>
    </row>
    <row r="1461" spans="1:26" ht="15.75">
      <c r="A1461" s="5" t="s">
        <v>12964</v>
      </c>
      <c r="B1461" s="5" t="s">
        <v>12965</v>
      </c>
      <c r="C1461" s="5" t="str">
        <f>LEFT(Table1[[#This Row],[product_name]], 27)</f>
        <v>NGI Store 2 Pieces Pet Hair</v>
      </c>
      <c r="D1461" s="5" t="s">
        <v>8574</v>
      </c>
      <c r="E1461" s="5" t="str">
        <f>TRIM(LEFT(Table1[[#This Row],[category]], FIND("|", Table1[[#This Row],[category]]) - 1))</f>
        <v>Home&amp;Kitchen</v>
      </c>
      <c r="F1461" s="5" t="str">
        <f>TRIM(MID(Table1[[#This Row],[category]], FIND("|", Table1[[#This Row],[category]]) + 1, FIND("|", Table1[[#This Row],[category]], FIND("|", Table1[[#This Row],[category]]) + 1) - FIND("|", Table1[[#This Row],[category]]) - 1))</f>
        <v>Kitchen&amp;HomeAppliances</v>
      </c>
      <c r="G1461" s="5"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61" s="5">
        <v>199</v>
      </c>
      <c r="I1461" s="6">
        <v>999</v>
      </c>
      <c r="J1461" s="7">
        <v>0.8</v>
      </c>
      <c r="K1461" s="7" t="str">
        <f>IF(Table1[[#This Row],[discount_percentage]]&gt;=50%, "YES", "NO")</f>
        <v>YES</v>
      </c>
      <c r="L1461" s="7" t="str">
        <f>IF(Table1[[#This Row],[discount_percentage]]&lt;20%, "&lt;20%", IF(Table1[[#This Row],[discount_percentage]]&lt;=40%, "20%-40%", IF(Table1[[#This Row],[discount_percentage]]&lt;=60%, "41%-60%", IF(Table1[[#This Row],[discount_percentage]]&lt;=80%, "61%-80%", "&gt;80%"))))</f>
        <v>61%-80%</v>
      </c>
      <c r="M1461" s="7" t="str">
        <f>IF(Table1[[#This Row],[discounted_price]]&lt;200, "&lt;200", IF(Table1[[#This Row],[discounted_price]]&lt;=500, "200-500", "&gt;500"))</f>
        <v>&lt;200</v>
      </c>
      <c r="N1461" s="5">
        <v>3.1</v>
      </c>
      <c r="O1461" s="8">
        <v>2</v>
      </c>
      <c r="P1461" s="9" t="str">
        <f>IF(Table1[[#This Row],[rating_count]]&gt;1000, "More than 1000", "Fewer than 1000")</f>
        <v>Fewer than 1000</v>
      </c>
      <c r="Q1461" s="8">
        <f>IFERROR( VALUE(Table1[[#This Row],[rating]]) * VALUE((Table1[[#This Row],[rating_count]]/1000)), 0)</f>
        <v>6.2000000000000006E-3</v>
      </c>
      <c r="R1461" s="6">
        <f>IFERROR( VALUE(Table1[[#This Row],[actual_price]]) * VALUE(Table1[[#This Row],[rating_count]]), 0)</f>
        <v>1998</v>
      </c>
      <c r="S1461" s="5" t="s">
        <v>12966</v>
      </c>
      <c r="T1461" s="5" t="s">
        <v>12967</v>
      </c>
      <c r="U1461" s="5" t="s">
        <v>12968</v>
      </c>
      <c r="V1461" s="5" t="s">
        <v>12969</v>
      </c>
      <c r="W1461" s="5" t="s">
        <v>12970</v>
      </c>
      <c r="X1461" s="5" t="s">
        <v>12971</v>
      </c>
      <c r="Y1461" s="5" t="s">
        <v>12972</v>
      </c>
      <c r="Z1461" s="5" t="s">
        <v>12973</v>
      </c>
    </row>
    <row r="1462" spans="1:26" ht="15.75">
      <c r="A1462" s="5" t="s">
        <v>12974</v>
      </c>
      <c r="B1462" s="5" t="s">
        <v>12975</v>
      </c>
      <c r="C1462" s="5" t="str">
        <f>LEFT(Table1[[#This Row],[product_name]], 27)</f>
        <v>Noir Aqua - 5pcs PP Spun Fi</v>
      </c>
      <c r="D1462" s="5" t="s">
        <v>9633</v>
      </c>
      <c r="E1462" s="5" t="str">
        <f>TRIM(LEFT(Table1[[#This Row],[category]], FIND("|", Table1[[#This Row],[category]]) - 1))</f>
        <v>Home&amp;Kitchen</v>
      </c>
      <c r="F1462" s="5" t="str">
        <f>TRIM(MID(Table1[[#This Row],[category]], FIND("|", Table1[[#This Row],[category]]) + 1, FIND("|", Table1[[#This Row],[category]], FIND("|", Table1[[#This Row],[category]]) + 1) - FIND("|", Table1[[#This Row],[category]]) - 1))</f>
        <v>Kitchen&amp;HomeAppliances</v>
      </c>
      <c r="G1462" s="5"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62" s="5">
        <v>379</v>
      </c>
      <c r="I1462" s="6">
        <v>919</v>
      </c>
      <c r="J1462" s="7">
        <v>0.59</v>
      </c>
      <c r="K1462" s="7" t="str">
        <f>IF(Table1[[#This Row],[discount_percentage]]&gt;=50%, "YES", "NO")</f>
        <v>YES</v>
      </c>
      <c r="L1462" s="7" t="str">
        <f>IF(Table1[[#This Row],[discount_percentage]]&lt;20%, "&lt;20%", IF(Table1[[#This Row],[discount_percentage]]&lt;=40%, "20%-40%", IF(Table1[[#This Row],[discount_percentage]]&lt;=60%, "41%-60%", IF(Table1[[#This Row],[discount_percentage]]&lt;=80%, "61%-80%", "&gt;80%"))))</f>
        <v>41%-60%</v>
      </c>
      <c r="M1462" s="7" t="str">
        <f>IF(Table1[[#This Row],[discounted_price]]&lt;200, "&lt;200", IF(Table1[[#This Row],[discounted_price]]&lt;=500, "200-500", "&gt;500"))</f>
        <v>200-500</v>
      </c>
      <c r="N1462" s="5">
        <v>4</v>
      </c>
      <c r="O1462" s="8">
        <v>1090</v>
      </c>
      <c r="P1462" s="9" t="str">
        <f>IF(Table1[[#This Row],[rating_count]]&gt;1000, "More than 1000", "Fewer than 1000")</f>
        <v>More than 1000</v>
      </c>
      <c r="Q1462" s="8">
        <f>IFERROR( VALUE(Table1[[#This Row],[rating]]) * VALUE((Table1[[#This Row],[rating_count]]/1000)), 0)</f>
        <v>4.3600000000000003</v>
      </c>
      <c r="R1462" s="6">
        <f>IFERROR( VALUE(Table1[[#This Row],[actual_price]]) * VALUE(Table1[[#This Row],[rating_count]]), 0)</f>
        <v>1001710</v>
      </c>
      <c r="S1462" s="5" t="s">
        <v>12976</v>
      </c>
      <c r="T1462" s="5" t="s">
        <v>12977</v>
      </c>
      <c r="U1462" s="5" t="s">
        <v>12978</v>
      </c>
      <c r="V1462" s="5" t="s">
        <v>12979</v>
      </c>
      <c r="W1462" s="5" t="s">
        <v>12980</v>
      </c>
      <c r="X1462" s="5" t="s">
        <v>12981</v>
      </c>
      <c r="Y1462" s="5" t="s">
        <v>12982</v>
      </c>
      <c r="Z1462" s="5" t="s">
        <v>12983</v>
      </c>
    </row>
    <row r="1463" spans="1:26" ht="15.75">
      <c r="A1463" s="5" t="s">
        <v>12984</v>
      </c>
      <c r="B1463" s="5" t="s">
        <v>12985</v>
      </c>
      <c r="C1463" s="5" t="str">
        <f>LEFT(Table1[[#This Row],[product_name]], 27)</f>
        <v>Prestige Delight PRWO Elect</v>
      </c>
      <c r="D1463" s="5" t="s">
        <v>9695</v>
      </c>
      <c r="E1463" s="5" t="str">
        <f>TRIM(LEFT(Table1[[#This Row],[category]], FIND("|", Table1[[#This Row],[category]]) - 1))</f>
        <v>Home&amp;Kitchen</v>
      </c>
      <c r="F1463" s="5" t="str">
        <f>TRIM(MID(Table1[[#This Row],[category]], FIND("|", Table1[[#This Row],[category]]) + 1, FIND("|", Table1[[#This Row],[category]], FIND("|", Table1[[#This Row],[category]]) + 1) - FIND("|", Table1[[#This Row],[category]]) - 1))</f>
        <v>Kitchen&amp;HomeAppliances</v>
      </c>
      <c r="G1463"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63" s="6">
        <v>2280</v>
      </c>
      <c r="I1463" s="6">
        <v>3045</v>
      </c>
      <c r="J1463" s="7">
        <v>0.25</v>
      </c>
      <c r="K1463" s="7" t="str">
        <f>IF(Table1[[#This Row],[discount_percentage]]&gt;=50%, "YES", "NO")</f>
        <v>NO</v>
      </c>
      <c r="L1463" s="7" t="str">
        <f>IF(Table1[[#This Row],[discount_percentage]]&lt;20%, "&lt;20%", IF(Table1[[#This Row],[discount_percentage]]&lt;=40%, "20%-40%", IF(Table1[[#This Row],[discount_percentage]]&lt;=60%, "41%-60%", IF(Table1[[#This Row],[discount_percentage]]&lt;=80%, "61%-80%", "&gt;80%"))))</f>
        <v>20%-40%</v>
      </c>
      <c r="M1463" s="7" t="str">
        <f>IF(Table1[[#This Row],[discounted_price]]&lt;200, "&lt;200", IF(Table1[[#This Row],[discounted_price]]&lt;=500, "200-500", "&gt;500"))</f>
        <v>&gt;500</v>
      </c>
      <c r="N1463" s="5">
        <v>4.0999999999999996</v>
      </c>
      <c r="O1463" s="8">
        <v>4118</v>
      </c>
      <c r="P1463" s="9" t="str">
        <f>IF(Table1[[#This Row],[rating_count]]&gt;1000, "More than 1000", "Fewer than 1000")</f>
        <v>More than 1000</v>
      </c>
      <c r="Q1463" s="8">
        <f>IFERROR( VALUE(Table1[[#This Row],[rating]]) * VALUE((Table1[[#This Row],[rating_count]]/1000)), 0)</f>
        <v>16.883800000000001</v>
      </c>
      <c r="R1463" s="6">
        <f>IFERROR( VALUE(Table1[[#This Row],[actual_price]]) * VALUE(Table1[[#This Row],[rating_count]]), 0)</f>
        <v>12539310</v>
      </c>
      <c r="S1463" s="5" t="s">
        <v>12986</v>
      </c>
      <c r="T1463" s="5" t="s">
        <v>12987</v>
      </c>
      <c r="U1463" s="5" t="s">
        <v>12988</v>
      </c>
      <c r="V1463" s="5" t="s">
        <v>12989</v>
      </c>
      <c r="W1463" s="5" t="s">
        <v>12990</v>
      </c>
      <c r="X1463" s="5" t="s">
        <v>12991</v>
      </c>
      <c r="Y1463" s="5" t="s">
        <v>12992</v>
      </c>
      <c r="Z1463" s="5" t="s">
        <v>12993</v>
      </c>
    </row>
    <row r="1464" spans="1:26" ht="15.75">
      <c r="A1464" s="5" t="s">
        <v>12994</v>
      </c>
      <c r="B1464" s="5" t="s">
        <v>12995</v>
      </c>
      <c r="C1464" s="5" t="str">
        <f>LEFT(Table1[[#This Row],[product_name]], 27)</f>
        <v>Bajaj Majesty RX10 2000 Wat</v>
      </c>
      <c r="D1464" s="5" t="s">
        <v>9479</v>
      </c>
      <c r="E1464" s="5" t="str">
        <f>TRIM(LEFT(Table1[[#This Row],[category]], FIND("|", Table1[[#This Row],[category]]) - 1))</f>
        <v>Home&amp;Kitchen</v>
      </c>
      <c r="F1464" s="5" t="str">
        <f>TRIM(MID(Table1[[#This Row],[category]], FIND("|", Table1[[#This Row],[category]]) + 1, FIND("|", Table1[[#This Row],[category]], FIND("|", Table1[[#This Row],[category]]) + 1) - FIND("|", Table1[[#This Row],[category]]) - 1))</f>
        <v>Heating,Cooling&amp;AirQuality</v>
      </c>
      <c r="G1464" s="5" t="str">
        <f>TRIM(MID(Table1[[#This Row],[category]], FIND("|", Table1[[#This Row],[category]], FIND("|", Table1[[#This Row],[category]]) + 1) + 1, FIND("|", Table1[[#This Row],[category]], FIND("|", Table1[[#This Row],[category]], FIND("|", Table1[[#This Row],[category]]) + 1) + 1) - FIND("|", Table1[[#This Row],[category]], FIND("|", Table1[[#This Row],[category]]) + 1) - 1))</f>
        <v>RoomHeaters</v>
      </c>
      <c r="H1464" s="6">
        <v>2219</v>
      </c>
      <c r="I1464" s="6">
        <v>3080</v>
      </c>
      <c r="J1464" s="7">
        <v>0.28000000000000003</v>
      </c>
      <c r="K1464" s="7" t="str">
        <f>IF(Table1[[#This Row],[discount_percentage]]&gt;=50%, "YES", "NO")</f>
        <v>NO</v>
      </c>
      <c r="L1464" s="7" t="str">
        <f>IF(Table1[[#This Row],[discount_percentage]]&lt;20%, "&lt;20%", IF(Table1[[#This Row],[discount_percentage]]&lt;=40%, "20%-40%", IF(Table1[[#This Row],[discount_percentage]]&lt;=60%, "41%-60%", IF(Table1[[#This Row],[discount_percentage]]&lt;=80%, "61%-80%", "&gt;80%"))))</f>
        <v>20%-40%</v>
      </c>
      <c r="M1464" s="7" t="str">
        <f>IF(Table1[[#This Row],[discounted_price]]&lt;200, "&lt;200", IF(Table1[[#This Row],[discounted_price]]&lt;=500, "200-500", "&gt;500"))</f>
        <v>&gt;500</v>
      </c>
      <c r="N1464" s="5">
        <v>3.6</v>
      </c>
      <c r="O1464" s="8">
        <v>468</v>
      </c>
      <c r="P1464" s="9" t="str">
        <f>IF(Table1[[#This Row],[rating_count]]&gt;1000, "More than 1000", "Fewer than 1000")</f>
        <v>Fewer than 1000</v>
      </c>
      <c r="Q1464" s="8">
        <f>IFERROR( VALUE(Table1[[#This Row],[rating]]) * VALUE((Table1[[#This Row],[rating_count]]/1000)), 0)</f>
        <v>1.6848000000000001</v>
      </c>
      <c r="R1464" s="6">
        <f>IFERROR( VALUE(Table1[[#This Row],[actual_price]]) * VALUE(Table1[[#This Row],[rating_count]]), 0)</f>
        <v>1441440</v>
      </c>
      <c r="S1464" s="5" t="s">
        <v>12996</v>
      </c>
      <c r="T1464" s="5" t="s">
        <v>12997</v>
      </c>
      <c r="U1464" s="5" t="s">
        <v>12998</v>
      </c>
      <c r="V1464" s="5" t="s">
        <v>12999</v>
      </c>
      <c r="W1464" s="5" t="s">
        <v>13000</v>
      </c>
      <c r="X1464" s="5" t="s">
        <v>13001</v>
      </c>
      <c r="Y1464" s="5" t="s">
        <v>13002</v>
      </c>
      <c r="Z1464" s="5" t="s">
        <v>13003</v>
      </c>
    </row>
    <row r="1465" spans="1:26" ht="15.75">
      <c r="A1465" s="5" t="s">
        <v>13004</v>
      </c>
      <c r="B1465" s="5" t="s">
        <v>13005</v>
      </c>
      <c r="C1465" s="5" t="str">
        <f>LEFT(Table1[[#This Row],[product_name]], 27)</f>
        <v>Havells Ventil Air DSP 230m</v>
      </c>
      <c r="D1465" s="5" t="s">
        <v>9591</v>
      </c>
      <c r="E1465" s="5" t="str">
        <f>TRIM(LEFT(Table1[[#This Row],[category]], FIND("|", Table1[[#This Row],[category]]) - 1))</f>
        <v>Home&amp;Kitchen</v>
      </c>
      <c r="F1465" s="5" t="str">
        <f>TRIM(MID(Table1[[#This Row],[category]], FIND("|", Table1[[#This Row],[category]]) + 1, FIND("|", Table1[[#This Row],[category]], FIND("|", Table1[[#This Row],[category]]) + 1) - FIND("|", Table1[[#This Row],[category]]) - 1))</f>
        <v>Heating,Cooling&amp;AirQuality</v>
      </c>
      <c r="G1465" s="5" t="str">
        <f>TRIM(MID(Table1[[#This Row],[category]], FIND("|", Table1[[#This Row],[category]], FIND("|", Table1[[#This Row],[category]]) + 1) + 1, FIND("|", Table1[[#This Row],[category]], FIND("|", Table1[[#This Row],[category]], FIND("|", Table1[[#This Row],[category]]) + 1) + 1) - FIND("|", Table1[[#This Row],[category]], FIND("|", Table1[[#This Row],[category]]) + 1) - 1))</f>
        <v>Fans</v>
      </c>
      <c r="H1465" s="6">
        <v>1399</v>
      </c>
      <c r="I1465" s="6">
        <v>1890</v>
      </c>
      <c r="J1465" s="7">
        <v>0.26</v>
      </c>
      <c r="K1465" s="7" t="str">
        <f>IF(Table1[[#This Row],[discount_percentage]]&gt;=50%, "YES", "NO")</f>
        <v>NO</v>
      </c>
      <c r="L1465" s="7" t="str">
        <f>IF(Table1[[#This Row],[discount_percentage]]&lt;20%, "&lt;20%", IF(Table1[[#This Row],[discount_percentage]]&lt;=40%, "20%-40%", IF(Table1[[#This Row],[discount_percentage]]&lt;=60%, "41%-60%", IF(Table1[[#This Row],[discount_percentage]]&lt;=80%, "61%-80%", "&gt;80%"))))</f>
        <v>20%-40%</v>
      </c>
      <c r="M1465" s="7" t="str">
        <f>IF(Table1[[#This Row],[discounted_price]]&lt;200, "&lt;200", IF(Table1[[#This Row],[discounted_price]]&lt;=500, "200-500", "&gt;500"))</f>
        <v>&gt;500</v>
      </c>
      <c r="N1465" s="5">
        <v>4</v>
      </c>
      <c r="O1465" s="8">
        <v>8031</v>
      </c>
      <c r="P1465" s="9" t="str">
        <f>IF(Table1[[#This Row],[rating_count]]&gt;1000, "More than 1000", "Fewer than 1000")</f>
        <v>More than 1000</v>
      </c>
      <c r="Q1465" s="8">
        <f>IFERROR( VALUE(Table1[[#This Row],[rating]]) * VALUE((Table1[[#This Row],[rating_count]]/1000)), 0)</f>
        <v>32.124000000000002</v>
      </c>
      <c r="R1465" s="6">
        <f>IFERROR( VALUE(Table1[[#This Row],[actual_price]]) * VALUE(Table1[[#This Row],[rating_count]]), 0)</f>
        <v>15178590</v>
      </c>
      <c r="S1465" s="5" t="s">
        <v>13006</v>
      </c>
      <c r="T1465" s="5" t="s">
        <v>13007</v>
      </c>
      <c r="U1465" s="5" t="s">
        <v>13008</v>
      </c>
      <c r="V1465" s="5" t="s">
        <v>13009</v>
      </c>
      <c r="W1465" s="5" t="s">
        <v>13010</v>
      </c>
      <c r="X1465" s="5" t="s">
        <v>13011</v>
      </c>
      <c r="Y1465" s="5" t="s">
        <v>13012</v>
      </c>
      <c r="Z1465" s="5" t="s">
        <v>13013</v>
      </c>
    </row>
    <row r="1466" spans="1:26" ht="15.75">
      <c r="A1466" s="5" t="s">
        <v>13014</v>
      </c>
      <c r="B1466" s="5" t="s">
        <v>13015</v>
      </c>
      <c r="C1466" s="5" t="str">
        <f>LEFT(Table1[[#This Row],[product_name]], 27)</f>
        <v>Borosil Jumbo 1000-Watt Gri</v>
      </c>
      <c r="D1466" s="5" t="s">
        <v>9061</v>
      </c>
      <c r="E1466" s="5" t="str">
        <f>TRIM(LEFT(Table1[[#This Row],[category]], FIND("|", Table1[[#This Row],[category]]) - 1))</f>
        <v>Home&amp;Kitchen</v>
      </c>
      <c r="F1466" s="5" t="str">
        <f>TRIM(MID(Table1[[#This Row],[category]], FIND("|", Table1[[#This Row],[category]]) + 1, FIND("|", Table1[[#This Row],[category]], FIND("|", Table1[[#This Row],[category]]) + 1) - FIND("|", Table1[[#This Row],[category]]) - 1))</f>
        <v>Kitchen&amp;HomeAppliances</v>
      </c>
      <c r="G1466" s="5"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66" s="6">
        <v>2863</v>
      </c>
      <c r="I1466" s="6">
        <v>3690</v>
      </c>
      <c r="J1466" s="7">
        <v>0.22</v>
      </c>
      <c r="K1466" s="7" t="str">
        <f>IF(Table1[[#This Row],[discount_percentage]]&gt;=50%, "YES", "NO")</f>
        <v>NO</v>
      </c>
      <c r="L1466" s="7" t="str">
        <f>IF(Table1[[#This Row],[discount_percentage]]&lt;20%, "&lt;20%", IF(Table1[[#This Row],[discount_percentage]]&lt;=40%, "20%-40%", IF(Table1[[#This Row],[discount_percentage]]&lt;=60%, "41%-60%", IF(Table1[[#This Row],[discount_percentage]]&lt;=80%, "61%-80%", "&gt;80%"))))</f>
        <v>20%-40%</v>
      </c>
      <c r="M1466" s="7" t="str">
        <f>IF(Table1[[#This Row],[discounted_price]]&lt;200, "&lt;200", IF(Table1[[#This Row],[discounted_price]]&lt;=500, "200-500", "&gt;500"))</f>
        <v>&gt;500</v>
      </c>
      <c r="N1466" s="5">
        <v>4.3</v>
      </c>
      <c r="O1466" s="8">
        <v>6987</v>
      </c>
      <c r="P1466" s="9" t="str">
        <f>IF(Table1[[#This Row],[rating_count]]&gt;1000, "More than 1000", "Fewer than 1000")</f>
        <v>More than 1000</v>
      </c>
      <c r="Q1466" s="8">
        <f>IFERROR( VALUE(Table1[[#This Row],[rating]]) * VALUE((Table1[[#This Row],[rating_count]]/1000)), 0)</f>
        <v>30.0441</v>
      </c>
      <c r="R1466" s="6">
        <f>IFERROR( VALUE(Table1[[#This Row],[actual_price]]) * VALUE(Table1[[#This Row],[rating_count]]), 0)</f>
        <v>25782030</v>
      </c>
      <c r="S1466" s="5" t="s">
        <v>13016</v>
      </c>
      <c r="T1466" s="5" t="s">
        <v>13017</v>
      </c>
      <c r="U1466" s="5" t="s">
        <v>13018</v>
      </c>
      <c r="V1466" s="5" t="s">
        <v>13019</v>
      </c>
      <c r="W1466" s="5" t="s">
        <v>13020</v>
      </c>
      <c r="X1466" s="5" t="s">
        <v>13074</v>
      </c>
      <c r="Y1466" s="5" t="s">
        <v>13021</v>
      </c>
      <c r="Z1466" s="5" t="s">
        <v>13022</v>
      </c>
    </row>
  </sheetData>
  <phoneticPr fontId="19" type="noConversion"/>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 PIVOT TABLE</vt:lpstr>
      <vt:lpstr>DASHBOARD</vt:lpstr>
      <vt:lpstr>AMAZON DASHBOARD</vt:lpstr>
      <vt:lpstr>amazon 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Abby's Laboratory</cp:lastModifiedBy>
  <dcterms:created xsi:type="dcterms:W3CDTF">2025-05-26T18:46:29Z</dcterms:created>
  <dcterms:modified xsi:type="dcterms:W3CDTF">2025-07-04T07:16:00Z</dcterms:modified>
</cp:coreProperties>
</file>