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0A437205-E582-4EDD-AB7B-D316F48F3FA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G3" i="6" a="1"/>
  <c r="G3" i="6" s="1"/>
  <c r="H45" i="1"/>
  <c r="I45" i="1"/>
  <c r="J45" i="1"/>
  <c r="K45" i="1"/>
  <c r="H36" i="1"/>
  <c r="I36" i="1"/>
  <c r="J36" i="1"/>
  <c r="K36" i="1"/>
  <c r="H35" i="1"/>
  <c r="I35" i="1"/>
  <c r="J35" i="1"/>
  <c r="K35" i="1"/>
  <c r="H37" i="1"/>
  <c r="I37" i="1"/>
  <c r="J37" i="1"/>
  <c r="K37" i="1"/>
  <c r="A7" i="6"/>
  <c r="A6" i="6"/>
  <c r="A5" i="6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A105" i="1"/>
  <c r="J104" i="1"/>
  <c r="A104" i="1"/>
  <c r="J103" i="1"/>
  <c r="A103" i="1"/>
  <c r="J102" i="1"/>
  <c r="A102" i="1"/>
  <c r="J101" i="1"/>
  <c r="A101" i="1"/>
  <c r="J100" i="1"/>
  <c r="A100" i="1"/>
  <c r="J99" i="1"/>
  <c r="A99" i="1"/>
  <c r="J98" i="1"/>
  <c r="A98" i="1"/>
  <c r="J97" i="1"/>
  <c r="A97" i="1"/>
  <c r="J96" i="1"/>
  <c r="A96" i="1"/>
  <c r="J95" i="1"/>
  <c r="A95" i="1"/>
  <c r="J94" i="1"/>
  <c r="A94" i="1"/>
  <c r="J93" i="1"/>
  <c r="A93" i="1"/>
  <c r="J92" i="1"/>
  <c r="A92" i="1"/>
  <c r="J91" i="1"/>
  <c r="E91" i="1"/>
  <c r="A91" i="1"/>
  <c r="J90" i="1"/>
  <c r="E90" i="1"/>
  <c r="J89" i="1"/>
  <c r="I89" i="1"/>
  <c r="H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I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A13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F4" i="6"/>
  <c r="H4" i="6"/>
  <c r="G4" i="6" s="1" a="1"/>
  <c r="G4" i="6" s="1"/>
  <c r="F5" i="6"/>
  <c r="H5" i="6"/>
  <c r="G5" i="6" s="1" a="1"/>
  <c r="G5" i="6" s="1"/>
  <c r="F6" i="6"/>
  <c r="H6" i="6"/>
  <c r="G6" i="6" s="1" a="1"/>
  <c r="G6" i="6" s="1"/>
  <c r="F7" i="6"/>
  <c r="H7" i="6"/>
  <c r="G7" i="6" s="1" a="1"/>
  <c r="G7" i="6" s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G4" i="4" l="1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<sst xmlns="http://schemas.openxmlformats.org/spreadsheetml/2006/main" count="256" uniqueCount="196">
  <si>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</si>
  <si>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</si>
  <si>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</si>
  <si>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</si>
  <si>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</si>
  <si>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</si>
  <si>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</si>
  <si>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</si>
  <si>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</si>
  <si>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</si>
  <si>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</si>
  <si>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</si>
  <si>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</si>
  <si>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</si>
  <si>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</si>
  <si>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</si>
  <si>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</si>
  <si>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</si>
  <si>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</si>
  <si>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</si>
  <si>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</si>
  <si>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</si>
  <si>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</si>
  <si>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</si>
  <si>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</si>
  <si>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</si>
  <si>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</si>
  <si>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</si>
  <si>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</si>
  <si>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</si>
  <si>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</si>
  <si>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</si>
  <si>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</si>
  <si>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</si>
  <si>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</si>
  <si>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</si>
  <si>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</si>
  <si>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</si>
  <si>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</si>
  <si>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</si>
  <si>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</si>
  <si>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</si>
  <si>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</si>
  <si>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</si>
  <si>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</si>
  <si>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</si>
  <si>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</si>
  <si>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</si>
  <si>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</si>
  <si>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</si>
  <si>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</si>
  <si>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</si>
  <si>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</si>
  <si>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</si>
  <si>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</si>
  <si>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</si>
  <si>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</si>
  <si>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</si>
  <si>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</si>
  <si>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</si>
  <si>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</si>
  <si>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</si>
  <si>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</si>
  <si>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</si>
  <si>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</si>
  <si>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</si>
  <si>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</si>
  <si>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</si>
  <si>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</si>
  <si>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</si>
  <si>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</si>
  <si>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</si>
  <si>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</si>
  <si>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</si>
  <si>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</si>
  <si>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</si>
  <si>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</si>
  <si>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</si>
  <si>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</si>
  <si>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</si>
  <si>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</si>
  <si>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</si>
  <si>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</si>
  <si>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</si>
  <si>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</si>
  <si>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</si>
  <si>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</si>
  <si>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</si>
  <si>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</si>
  <si>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</si>
  <si>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</si>
  <si>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</si>
  <si>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</si>
  <si>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</si>
  <si>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</si>
  <si>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</si>
  <si>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</si>
  <si>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</si>
  <si>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</si>
  <si>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</si>
  <si>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</si>
  <si>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</si>
  <si>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</si>
  <si>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</si>
  <si>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</si>
  <si>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</si>
  <si>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</si>
  <si>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</si>
  <si>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</si>
  <si>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</si>
  <si>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</si>
  <si>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</si>
  <si>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</si>
  <si>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</si>
  <si>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</si>
  <si>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</si>
  <si>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</si>
  <si>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</si>
  <si>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</si>
  <si>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</si>
  <si>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</si>
  <si>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</si>
  <si>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</si>
  <si>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</si>
  <si>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</si>
  <si>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</si>
  <si>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</si>
  <si>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</si>
  <si>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</si>
  <si>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</si>
  <si>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</si>
  <si>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</si>
  <si>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</si>
  <si>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</si>
  <si>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</si>
  <si>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</si>
  <si>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</si>
  <si>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</si>
  <si>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</si>
  <si>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</si>
  <si>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</si>
  <si>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</si>
  <si>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</si>
  <si>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</si>
  <si>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</si>
  <si>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</si>
  <si>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</si>
  <si>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</si>
  <si>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</si>
  <si>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</si>
  <si>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</si>
  <si>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</si>
  <si>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</si>
  <si>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</si>
  <si>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</si>
  <si>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</si>
  <si>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</si>
  <si>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</si>
  <si>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</si>
  <si>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</si>
  <si>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</si>
  <si>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</si>
  <si>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</si>
  <si>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</si>
  <si>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</si>
  <si>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</si>
  <si>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</si>
  <si>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</si>
  <si>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</si>
  <si>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</si>
  <si>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</si>
  <si>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</si>
  <si>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</si>
  <si>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</si>
  <si>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</si>
  <si>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</si>
  <si>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</si>
  <si>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</si>
  <si>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</si>
  <si>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</si>
  <si>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</si>
  <si>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</si>
  <si>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</si>
  <si>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</si>
  <si>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12-09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</si>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</sst>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opLeftCell="A10" workbookViewId="0">
      <selection activeCell="C32" sqref="C32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28" t="s">
        <v>0</v>
      </c>
      <c r="B1" s="29"/>
      <c r="C1" s="29"/>
      <c r="D1" s="31"/>
      <c r="E1" s="31"/>
      <c r="F1" s="31"/>
      <c r="G1" s="7"/>
      <c r="H1" s="28" t="s">
        <v>1</v>
      </c>
      <c r="I1" s="29"/>
      <c r="J1" s="29"/>
      <c r="K1" s="30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12-09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12-09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.95" customHeight="1" x14ac:dyDescent="0.25">
      <c r="A28" s="21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21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21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9600077240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12-09</v>
      </c>
      <c r="J31" s="3" t="str">
        <f>IF(ISBLANK(F31), "",INDEX(Roles!A$3:B$1048576,MATCH(F31, Roles!A$3:A$1048576, 0), 2))</f>
        <v>Вожатый</v>
      </c>
      <c r="K31" s="3">
        <f t="shared" si="1"/>
        <v>9600077240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12-09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12-09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12-09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189</v>
      </c>
      <c r="C35" s="24" t="s">
        <v>190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12-09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191</v>
      </c>
      <c r="C36" s="24" t="s">
        <v>192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12-09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187</v>
      </c>
      <c r="C37" s="24" t="s">
        <v>188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12-09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12-09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12-09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12-09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12-09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12-09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75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Хинатба Алина</v>
      </c>
      <c r="I43" s="3" t="str">
        <f>IF(ISBLANK(E43), "",INDEX(Squads!A$3:B$1048576,MATCH(E43, Squads!A$3:A$1048576, 0), 2))</f>
        <v>12-09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76</v>
      </c>
      <c r="C44" s="7" t="s">
        <v>77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12-09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193</v>
      </c>
      <c r="C45" s="24" t="s">
        <v>89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12-09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78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12-09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79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12-09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81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12-09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82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12-09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194</v>
      </c>
      <c r="C50" s="7" t="s">
        <v>195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12-09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84</v>
      </c>
      <c r="C51" s="7" t="s">
        <v>85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86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87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88</v>
      </c>
      <c r="C54" s="7" t="s">
        <v>89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90</v>
      </c>
      <c r="C55" s="7" t="s">
        <v>91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92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93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94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95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96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97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98</v>
      </c>
      <c r="C62" s="7" t="s">
        <v>99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100</v>
      </c>
      <c r="C63" s="7" t="s">
        <v>101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102</v>
      </c>
      <c r="C64" s="7" t="s">
        <v>83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103</v>
      </c>
      <c r="C65" s="7" t="s">
        <v>104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105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106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107</v>
      </c>
      <c r="C68" s="7" t="s">
        <v>108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109</v>
      </c>
      <c r="C69" s="7" t="s">
        <v>77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110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111</v>
      </c>
      <c r="C71" s="7" t="s">
        <v>112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113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114</v>
      </c>
      <c r="C73" s="7" t="s">
        <v>104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115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116</v>
      </c>
      <c r="C75" s="7" t="s">
        <v>99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117</v>
      </c>
      <c r="C76" s="7" t="s">
        <v>99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118</v>
      </c>
      <c r="C77" s="7" t="s">
        <v>119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120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121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122</v>
      </c>
      <c r="C80" s="7" t="s">
        <v>123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124</v>
      </c>
      <c r="C81" s="7" t="s">
        <v>125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126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127</v>
      </c>
      <c r="C83" s="7" t="s">
        <v>128</v>
      </c>
      <c r="D83" s="8">
        <v>9116721129</v>
      </c>
      <c r="E83">
        <v>4</v>
      </c>
      <c r="F83">
        <v>2</v>
      </c>
      <c r="H83" s="20" t="str">
        <f t="shared" si="9"/>
        <v>Браницка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129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80</v>
      </c>
      <c r="C85" s="7" t="s">
        <v>108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130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Угромова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131</v>
      </c>
      <c r="C87" s="7" t="s">
        <v>24</v>
      </c>
      <c r="D87" s="8">
        <v>9642936307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9642936307</v>
      </c>
    </row>
    <row r="88" spans="1:11" x14ac:dyDescent="0.25">
      <c r="A88" s="26">
        <f t="shared" si="11"/>
        <v>86</v>
      </c>
      <c r="B88" s="7" t="s">
        <v>132</v>
      </c>
      <c r="C88" s="7" t="s">
        <v>99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163</v>
      </c>
      <c r="D89" s="6">
        <v>9210861421</v>
      </c>
      <c r="F89" s="6">
        <v>1</v>
      </c>
      <c r="H89" s="7" t="str">
        <f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Squads!A$3:A$1048576, 0), 2))</f>
        <v>Вожатый</v>
      </c>
      <c r="K89" s="3">
        <f t="shared" si="10"/>
        <v>9210861421</v>
      </c>
    </row>
    <row r="90" spans="1:11" x14ac:dyDescent="0.25">
      <c r="A90" s="26">
        <f t="shared" si="11"/>
        <v>88</v>
      </c>
      <c r="C90" s="7" t="s">
        <v>178</v>
      </c>
      <c r="D90" s="8">
        <v>9532602200</v>
      </c>
      <c r="E90" s="6" t="str">
        <f>IF(ISBLANK(F90), "",INDEX(Squads!A$3:B$1048576,MATCH(F90, Squads!B$3:B$1048576, 0), 1))</f>
        <v/>
      </c>
      <c r="H90" s="20" t="str">
        <f>IF(AND(ISBLANK(B90),ISBLANK(C90)), "",TRIM(_xlfn.CONCAT($B90," ",$C90)))</f>
        <v>Лариса Васильевна</v>
      </c>
      <c r="I90" s="3"/>
      <c r="J90" s="3" t="str">
        <f>IF(ISBLANK(F90), "",INDEX(Roles!A$3:B$1048576,MATCH(F90, Squads!A$3:A$1048576, 0), 2))</f>
        <v/>
      </c>
      <c r="K90" s="3">
        <f t="shared" si="10"/>
        <v>9532602200</v>
      </c>
    </row>
    <row r="91" spans="1:11" x14ac:dyDescent="0.25">
      <c r="A91" s="21" t="str">
        <f t="shared" ref="A91:A117" si="12">IF(AND(ISBLANK(B91),ISBLANK(C91)), "", A90 + 1)</f>
        <v/>
      </c>
      <c r="E91" s="6" t="str">
        <f>IF(ISBLANK(F91), "",INDEX(Squads!A$3:B$1048576,MATCH(F91, Squads!B$3:B$1048576, 0), 1))</f>
        <v/>
      </c>
      <c r="I91" s="3"/>
      <c r="J91" s="3" t="str">
        <f>IF(ISBLANK(F91), "",INDEX(Roles!A$3:B$1048576,MATCH(F91, Squads!A$3:A$1048576, 0), 2))</f>
        <v/>
      </c>
      <c r="K91" s="3">
        <f t="shared" si="10"/>
        <v>0</v>
      </c>
    </row>
    <row r="92" spans="1:11" x14ac:dyDescent="0.25">
      <c r="A92" s="21" t="str">
        <f t="shared" si="12"/>
        <v/>
      </c>
      <c r="D92" s="23"/>
      <c r="I92" s="3"/>
      <c r="J92" s="3" t="str">
        <f>IF(ISBLANK(F92), "",INDEX(Roles!A$3:B$1048576,MATCH(F92, Squads!A$3:A$1048576, 0), 2))</f>
        <v/>
      </c>
      <c r="K92" s="3">
        <f t="shared" si="10"/>
        <v>0</v>
      </c>
    </row>
    <row r="93" spans="1:11" x14ac:dyDescent="0.25">
      <c r="A93" s="21" t="str">
        <f t="shared" si="12"/>
        <v/>
      </c>
      <c r="I93" s="3"/>
      <c r="J93" s="3" t="str">
        <f>IF(ISBLANK(F93), "",INDEX(Roles!A$3:B$1048576,MATCH(F93, Squads!A$3:A$1048576, 0), 2))</f>
        <v/>
      </c>
      <c r="K93" s="3">
        <f t="shared" si="10"/>
        <v>0</v>
      </c>
    </row>
    <row r="94" spans="1:11" x14ac:dyDescent="0.25">
      <c r="A94" s="21" t="str">
        <f t="shared" si="12"/>
        <v/>
      </c>
      <c r="I94" s="3"/>
      <c r="J94" s="3" t="str">
        <f>IF(ISBLANK(F94), "",INDEX(Roles!A$3:B$1048576,MATCH(F94, Squads!A$3:A$1048576, 0), 2))</f>
        <v/>
      </c>
      <c r="K94" s="3">
        <f t="shared" si="10"/>
        <v>0</v>
      </c>
    </row>
    <row r="95" spans="1:11" x14ac:dyDescent="0.25">
      <c r="A95" s="21" t="str">
        <f t="shared" si="12"/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5">
      <c r="A96" s="21" t="str">
        <f t="shared" si="12"/>
        <v/>
      </c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5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5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5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5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5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5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5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5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5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5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5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5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5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5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5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5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5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5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3">D117</f>
        <v>0</v>
      </c>
    </row>
    <row r="118" spans="1:11" x14ac:dyDescent="0.25">
      <c r="A118" s="21" t="str">
        <f t="shared" ref="A118:A181" si="14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3"/>
        <v>0</v>
      </c>
    </row>
    <row r="119" spans="1:11" x14ac:dyDescent="0.25">
      <c r="A119" s="21" t="str">
        <f t="shared" si="14"/>
        <v/>
      </c>
      <c r="I119" s="3"/>
      <c r="J119" s="3" t="str">
        <f>IF(ISBLANK(F119), "",INDEX(Roles!A$3:B$1048576,MATCH(F119, Squads!A$3:A$1048576, 0), 2))</f>
        <v/>
      </c>
      <c r="K119" s="3">
        <f t="shared" si="13"/>
        <v>0</v>
      </c>
    </row>
    <row r="120" spans="1:11" x14ac:dyDescent="0.25">
      <c r="A120" s="21" t="str">
        <f t="shared" si="14"/>
        <v/>
      </c>
      <c r="I120" s="3"/>
      <c r="J120" s="3" t="str">
        <f>IF(ISBLANK(F120), "",INDEX(Roles!A$3:B$1048576,MATCH(F120, Squads!A$3:A$1048576, 0), 2))</f>
        <v/>
      </c>
      <c r="K120" s="3">
        <f t="shared" si="13"/>
        <v>0</v>
      </c>
    </row>
    <row r="121" spans="1:11" x14ac:dyDescent="0.25">
      <c r="A121" s="21" t="str">
        <f t="shared" si="14"/>
        <v/>
      </c>
      <c r="I121" s="3"/>
      <c r="J121" s="3" t="str">
        <f>IF(ISBLANK(F121), "",INDEX(Roles!A$3:B$1048576,MATCH(F121, Squads!A$3:A$1048576, 0), 2))</f>
        <v/>
      </c>
      <c r="K121" s="3">
        <f t="shared" si="13"/>
        <v>0</v>
      </c>
    </row>
    <row r="122" spans="1:11" x14ac:dyDescent="0.25">
      <c r="A122" s="21" t="str">
        <f t="shared" si="14"/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5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5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5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5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5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5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5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5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5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5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5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5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5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5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5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5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5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5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5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5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5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5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5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5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5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5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5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5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5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5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5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5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5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5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5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5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5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5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5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5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5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5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5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5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5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5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5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5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5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16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16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16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16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16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16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16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16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16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16"/>
        <v/>
      </c>
      <c r="E293" s="6" t="str">
        <f>IF(ISBLANK(F293), "",INDEX(Squads!A$3:B$1048576,MATCH(F293, Squads!B$3:B$1048576, 0), 1))</f>
        <v/>
      </c>
      <c r="H293" s="7" t="str">
        <f t="shared" ref="H293:H356" si="17">IF(ISBLANK(B293), "",_xlfn.CONCAT($B293," ",$C293))</f>
        <v/>
      </c>
    </row>
    <row r="294" spans="1:8" x14ac:dyDescent="0.25">
      <c r="A294" s="21" t="str">
        <f t="shared" si="16"/>
        <v/>
      </c>
      <c r="E294" s="6" t="str">
        <f>IF(ISBLANK(F294), "",INDEX(Squads!A$3:B$1048576,MATCH(F294, Squads!B$3:B$1048576, 0), 1))</f>
        <v/>
      </c>
      <c r="H294" s="7" t="str">
        <f t="shared" si="17"/>
        <v/>
      </c>
    </row>
    <row r="295" spans="1:8" x14ac:dyDescent="0.25">
      <c r="A295" s="21" t="str">
        <f t="shared" si="16"/>
        <v/>
      </c>
      <c r="E295" s="6" t="str">
        <f>IF(ISBLANK(F295), "",INDEX(Squads!A$3:B$1048576,MATCH(F295, Squads!B$3:B$1048576, 0), 1))</f>
        <v/>
      </c>
      <c r="H295" s="7" t="str">
        <f t="shared" si="17"/>
        <v/>
      </c>
    </row>
    <row r="296" spans="1:8" x14ac:dyDescent="0.25">
      <c r="A296" s="21" t="str">
        <f t="shared" si="16"/>
        <v/>
      </c>
      <c r="E296" s="6" t="str">
        <f>IF(ISBLANK(F296), "",INDEX(Squads!A$3:B$1048576,MATCH(F296, Squads!B$3:B$1048576, 0), 1))</f>
        <v/>
      </c>
      <c r="H296" s="7" t="str">
        <f t="shared" si="17"/>
        <v/>
      </c>
    </row>
    <row r="297" spans="1:8" x14ac:dyDescent="0.25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si="17"/>
        <v/>
      </c>
    </row>
    <row r="298" spans="1:8" x14ac:dyDescent="0.25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5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5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5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5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5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5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5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5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5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5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5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5">
      <c r="A310" s="21" t="str">
        <f t="shared" ref="A310:A373" si="18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5">
      <c r="A311" s="21" t="str">
        <f t="shared" si="18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5">
      <c r="A312" s="21" t="str">
        <f t="shared" si="18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5">
      <c r="A313" s="21" t="str">
        <f t="shared" si="18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5">
      <c r="A314" s="21" t="str">
        <f t="shared" si="18"/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5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5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5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5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5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5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5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5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5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5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5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5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5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5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5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5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5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5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5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5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5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5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5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5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5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5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5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5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5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5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5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5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5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5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5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5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5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5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5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5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5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5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5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ref="H357:H420" si="19">IF(ISBLANK(B357), "",_xlfn.CONCAT($B357," ",$C357))</f>
        <v/>
      </c>
    </row>
    <row r="358" spans="1:8" x14ac:dyDescent="0.25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9"/>
        <v/>
      </c>
    </row>
    <row r="359" spans="1:8" x14ac:dyDescent="0.25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9"/>
        <v/>
      </c>
    </row>
    <row r="360" spans="1:8" x14ac:dyDescent="0.25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9"/>
        <v/>
      </c>
    </row>
    <row r="361" spans="1:8" x14ac:dyDescent="0.25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si="19"/>
        <v/>
      </c>
    </row>
    <row r="362" spans="1:8" x14ac:dyDescent="0.25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5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5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5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5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5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5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5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5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5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5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5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5">
      <c r="A374" s="21" t="str">
        <f t="shared" ref="A374:A437" si="20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5">
      <c r="A375" s="21" t="str">
        <f t="shared" si="20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5">
      <c r="A376" s="21" t="str">
        <f t="shared" si="20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5">
      <c r="A377" s="21" t="str">
        <f t="shared" si="20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5">
      <c r="A378" s="21" t="str">
        <f t="shared" si="20"/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5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5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5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5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5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5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5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5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5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5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5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5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5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5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5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5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5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5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5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5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5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5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5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5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5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5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5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5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5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5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5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5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5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5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5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5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5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5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5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5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5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5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5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ref="H421:H484" si="21">IF(ISBLANK(B421), "",_xlfn.CONCAT($B421," ",$C421))</f>
        <v/>
      </c>
    </row>
    <row r="422" spans="1:8" x14ac:dyDescent="0.25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21"/>
        <v/>
      </c>
    </row>
    <row r="423" spans="1:8" x14ac:dyDescent="0.25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21"/>
        <v/>
      </c>
    </row>
    <row r="424" spans="1:8" x14ac:dyDescent="0.25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21"/>
        <v/>
      </c>
    </row>
    <row r="425" spans="1:8" x14ac:dyDescent="0.25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si="21"/>
        <v/>
      </c>
    </row>
    <row r="426" spans="1:8" x14ac:dyDescent="0.25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5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5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5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5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5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5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5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5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5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5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5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5">
      <c r="A438" s="21" t="str">
        <f t="shared" ref="A438:A473" si="22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5">
      <c r="A439" s="21" t="str">
        <f t="shared" si="22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5">
      <c r="A440" s="21" t="str">
        <f t="shared" si="22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5">
      <c r="A441" s="21" t="str">
        <f t="shared" si="22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5">
      <c r="A442" s="21" t="str">
        <f t="shared" si="22"/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5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5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5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5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5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5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5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5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5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5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5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5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5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5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5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5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5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5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5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5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5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5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5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5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5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5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5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5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5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5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5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3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3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3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3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3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4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4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4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4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4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5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5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5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5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5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28" t="s">
        <v>0</v>
      </c>
      <c r="B1" s="29"/>
    </row>
    <row r="2" spans="1:3" x14ac:dyDescent="0.25">
      <c r="A2" s="7" t="s">
        <v>2</v>
      </c>
      <c r="B2" s="7" t="s">
        <v>133</v>
      </c>
      <c r="C2" t="s">
        <v>180</v>
      </c>
    </row>
    <row r="3" spans="1:3" x14ac:dyDescent="0.25">
      <c r="A3" s="6">
        <v>1</v>
      </c>
      <c r="B3" s="7" t="s">
        <v>134</v>
      </c>
      <c r="C3" t="s">
        <v>181</v>
      </c>
    </row>
    <row r="4" spans="1:3" x14ac:dyDescent="0.25">
      <c r="A4" s="6">
        <f>IF(ISBLANK(B4), "", A3 + 1)</f>
        <v>2</v>
      </c>
      <c r="B4" s="7" t="s">
        <v>135</v>
      </c>
      <c r="C4" t="s">
        <v>182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2" t="s">
        <v>0</v>
      </c>
      <c r="B1" s="30"/>
    </row>
    <row r="2" spans="1:2" x14ac:dyDescent="0.25">
      <c r="A2" s="7" t="s">
        <v>136</v>
      </c>
      <c r="B2" s="6">
        <f>COUNT(People!A3:A1048576)</f>
        <v>88</v>
      </c>
    </row>
    <row r="3" spans="1:2" x14ac:dyDescent="0.25">
      <c r="A3" s="7" t="s">
        <v>169</v>
      </c>
      <c r="B3">
        <v>63</v>
      </c>
    </row>
    <row r="4" spans="1:2" x14ac:dyDescent="0.25">
      <c r="A4" s="7" t="s">
        <v>177</v>
      </c>
      <c r="B4">
        <v>9115765926</v>
      </c>
    </row>
    <row r="5" spans="1:2" x14ac:dyDescent="0.25">
      <c r="A5" s="7" t="s">
        <v>174</v>
      </c>
      <c r="B5" t="s">
        <v>176</v>
      </c>
    </row>
    <row r="6" spans="1:2" x14ac:dyDescent="0.25">
      <c r="A6" s="7" t="s">
        <v>170</v>
      </c>
      <c r="B6" s="16" t="s">
        <v>175</v>
      </c>
    </row>
    <row r="7" spans="1:2" x14ac:dyDescent="0.25">
      <c r="A7" s="7" t="s">
        <v>171</v>
      </c>
      <c r="B7" s="16" t="s">
        <v>172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28" t="s">
        <v>0</v>
      </c>
      <c r="B1" s="28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167</v>
      </c>
      <c r="B2" s="15" t="s">
        <v>166</v>
      </c>
      <c r="C2" s="15"/>
      <c r="D2" s="15"/>
      <c r="E2" s="15"/>
      <c r="F2" s="15" t="s">
        <v>140</v>
      </c>
      <c r="H2" s="12"/>
    </row>
    <row r="3" spans="1:8" x14ac:dyDescent="0.25">
      <c r="A3" s="14" t="s">
        <v>164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165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18" sqref="G18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28" t="s">
        <v>0</v>
      </c>
      <c r="B1" s="29"/>
      <c r="C1" s="31"/>
      <c r="D1" s="31"/>
      <c r="E1" s="7"/>
      <c r="F1" s="28" t="s">
        <v>1</v>
      </c>
      <c r="G1" s="29"/>
    </row>
    <row r="2" spans="1:7" x14ac:dyDescent="0.25">
      <c r="A2" s="15" t="s">
        <v>2</v>
      </c>
      <c r="B2" s="15" t="s">
        <v>133</v>
      </c>
      <c r="C2" s="15" t="s">
        <v>137</v>
      </c>
      <c r="D2" s="15" t="s">
        <v>138</v>
      </c>
      <c r="E2" s="15"/>
      <c r="F2" s="15" t="s">
        <v>134</v>
      </c>
      <c r="G2" s="15" t="s">
        <v>139</v>
      </c>
    </row>
    <row r="3" spans="1:7" x14ac:dyDescent="0.25">
      <c r="A3" s="6">
        <v>1</v>
      </c>
      <c r="B3" s="7" t="s">
        <v>185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184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183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tabSelected="1" workbookViewId="0">
      <selection activeCell="E23" sqref="E23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28" t="s">
        <v>0</v>
      </c>
      <c r="B1" s="33"/>
      <c r="C1" s="15"/>
      <c r="D1" s="15" t="s">
        <v>1</v>
      </c>
    </row>
    <row r="2" spans="1:4" x14ac:dyDescent="0.25">
      <c r="A2" s="15" t="s">
        <v>168</v>
      </c>
      <c r="B2" s="15" t="s">
        <v>166</v>
      </c>
      <c r="C2" s="15"/>
      <c r="D2" s="15" t="s">
        <v>140</v>
      </c>
    </row>
    <row r="3" spans="1:4" x14ac:dyDescent="0.25">
      <c r="A3" s="7" t="s">
        <v>141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154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142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143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144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179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145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146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147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148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149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150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151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152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153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155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156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157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158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C30" sqref="C30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28" t="s">
        <v>0</v>
      </c>
      <c r="B1" s="29"/>
      <c r="C1" s="31"/>
      <c r="D1" s="7"/>
      <c r="E1" s="7"/>
      <c r="F1" s="28" t="s">
        <v>1</v>
      </c>
      <c r="G1" s="29"/>
      <c r="H1" s="30"/>
    </row>
    <row r="2" spans="1:8" x14ac:dyDescent="0.25">
      <c r="A2" s="24" t="s">
        <v>167</v>
      </c>
      <c r="B2" s="24" t="s">
        <v>159</v>
      </c>
      <c r="C2" s="24" t="s">
        <v>6</v>
      </c>
      <c r="D2" s="24"/>
      <c r="E2" s="24"/>
      <c r="F2" s="24" t="s">
        <v>160</v>
      </c>
      <c r="G2" s="24" t="s">
        <v>161</v>
      </c>
      <c r="H2" s="24" t="s">
        <v>162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30</v>
      </c>
      <c r="C3" s="26"/>
      <c r="D3" s="26"/>
      <c r="E3" s="25"/>
      <c r="F3" s="24" t="str">
        <f>IF(ISBLANK(B3), "",INDEX(People!$A$3:$K$1048576,MATCH(B3, People!$A$3:$A$1048576, 0), 8))</f>
        <v>Архипова Лера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5</v>
      </c>
      <c r="C4" s="26">
        <v>1</v>
      </c>
      <c r="D4" s="26"/>
      <c r="E4" s="25"/>
      <c r="F4" s="24" t="str">
        <f>IF(ISBLANK(B4), "",INDEX(People!$A$3:$K$1048576,MATCH(B4, People!$A$3:$A$1048576, 0), 8))</f>
        <v>Олексюк Полина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'12-09'</v>
      </c>
      <c r="B5" s="26">
        <v>6</v>
      </c>
      <c r="C5" s="26">
        <v>2</v>
      </c>
      <c r="D5" s="26"/>
      <c r="E5" s="25"/>
      <c r="F5" s="24" t="str">
        <f>IF(ISBLANK(B5), "",INDEX(People!$A$3:$K$1048576,MATCH(B5, People!$A$3:$A$1048576, 0), 8))</f>
        <v>Мурзин Илья</v>
      </c>
      <c r="G5" s="25" t="str">
        <f t="array" ref="G5">IF(ISBLANK(B5), "",INDEX(Squads!$A$3:$D$6, H5, 2))</f>
        <v>12-09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7</v>
      </c>
      <c r="C6" s="26">
        <v>3</v>
      </c>
      <c r="D6" s="26"/>
      <c r="E6" s="25"/>
      <c r="F6" s="24" t="str">
        <f>IF(ISBLANK(B6), "",INDEX(People!$A$3:$K$1048576,MATCH(B6, People!$A$3:$A$1048576, 0), 8))</f>
        <v>Боговая Лиза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8</v>
      </c>
      <c r="C7" s="26">
        <v>4</v>
      </c>
      <c r="D7" s="26"/>
      <c r="E7" s="25"/>
      <c r="F7" s="24" t="str">
        <f>IF(ISBLANK(B7), "",INDEX(People!$A$3:$K$1048576,MATCH(B7, People!$A$3:$A$1048576, 0), 8))</f>
        <v>Унгарова Любава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2022-07-04T14:51:54Z</dcterms:modified>
</cp:coreProperties>
</file>