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UD\RA\sodimm-ddr5-tester\doc\"/>
    </mc:Choice>
  </mc:AlternateContent>
  <xr:revisionPtr revIDLastSave="0" documentId="13_ncr:1_{1CA395E1-6FA8-4FEE-8729-E565F12C6232}" xr6:coauthVersionLast="47" xr6:coauthVersionMax="47" xr10:uidLastSave="{00000000-0000-0000-0000-000000000000}"/>
  <bookViews>
    <workbookView xWindow="-108" yWindow="-108" windowWidth="23256" windowHeight="12456" xr2:uid="{A5954AE6-8131-470A-90A7-AC4C45026ACC}"/>
  </bookViews>
  <sheets>
    <sheet name="pre-length-tuning-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1" l="1"/>
  <c r="Z78" i="1"/>
  <c r="X78" i="1"/>
  <c r="X80" i="1"/>
  <c r="Z80" i="1" s="1"/>
  <c r="X77" i="1"/>
  <c r="Z77" i="1" s="1"/>
  <c r="Z74" i="1"/>
  <c r="X74" i="1"/>
  <c r="AA22" i="1"/>
  <c r="AC22" i="1" s="1"/>
  <c r="AA11" i="1"/>
  <c r="Z15" i="1"/>
  <c r="Z7" i="1"/>
  <c r="X27" i="1"/>
  <c r="Z27" i="1" s="1"/>
  <c r="X26" i="1"/>
  <c r="Z26" i="1" s="1"/>
  <c r="X25" i="1"/>
  <c r="Z25" i="1" s="1"/>
  <c r="X24" i="1"/>
  <c r="Z24" i="1" s="1"/>
  <c r="X23" i="1"/>
  <c r="Z23" i="1" s="1"/>
  <c r="X22" i="1"/>
  <c r="Z22" i="1" s="1"/>
  <c r="X21" i="1"/>
  <c r="Z21" i="1" s="1"/>
  <c r="X20" i="1"/>
  <c r="Z20" i="1" s="1"/>
  <c r="X19" i="1"/>
  <c r="Z19" i="1" s="1"/>
  <c r="X18" i="1"/>
  <c r="Z18" i="1" s="1"/>
  <c r="X17" i="1"/>
  <c r="Z17" i="1" s="1"/>
  <c r="X16" i="1"/>
  <c r="Z16" i="1" s="1"/>
  <c r="X15" i="1"/>
  <c r="X14" i="1"/>
  <c r="Z14" i="1" s="1"/>
  <c r="X13" i="1"/>
  <c r="Z13" i="1" s="1"/>
  <c r="X12" i="1"/>
  <c r="Z12" i="1" s="1"/>
  <c r="X11" i="1"/>
  <c r="Z11" i="1" s="1"/>
  <c r="X10" i="1"/>
  <c r="Z10" i="1" s="1"/>
  <c r="X9" i="1"/>
  <c r="Z9" i="1" s="1"/>
  <c r="X7" i="1"/>
  <c r="X6" i="1"/>
  <c r="Z6" i="1" s="1"/>
  <c r="X8" i="1"/>
  <c r="Z8" i="1" s="1"/>
  <c r="X134" i="1"/>
  <c r="Z134" i="1" s="1"/>
  <c r="X133" i="1"/>
  <c r="Z133" i="1" s="1"/>
  <c r="X132" i="1"/>
  <c r="Z132" i="1" s="1"/>
  <c r="X131" i="1"/>
  <c r="Z131" i="1" s="1"/>
  <c r="X130" i="1"/>
  <c r="Z130" i="1" s="1"/>
  <c r="X129" i="1"/>
  <c r="Z129" i="1" s="1"/>
  <c r="X128" i="1"/>
  <c r="Z128" i="1" s="1"/>
  <c r="X127" i="1"/>
  <c r="Z127" i="1" s="1"/>
  <c r="X126" i="1"/>
  <c r="Z126" i="1" s="1"/>
  <c r="X125" i="1"/>
  <c r="Z125" i="1" s="1"/>
  <c r="X124" i="1"/>
  <c r="Z124" i="1" s="1"/>
  <c r="AA140" i="1"/>
  <c r="AC140" i="1" s="1"/>
  <c r="X144" i="1"/>
  <c r="Z144" i="1" s="1"/>
  <c r="X143" i="1"/>
  <c r="Z143" i="1" s="1"/>
  <c r="X142" i="1"/>
  <c r="Z142" i="1" s="1"/>
  <c r="X141" i="1"/>
  <c r="Z141" i="1" s="1"/>
  <c r="X140" i="1"/>
  <c r="Z140" i="1" s="1"/>
  <c r="X139" i="1"/>
  <c r="Z139" i="1" s="1"/>
  <c r="X138" i="1"/>
  <c r="Z138" i="1" s="1"/>
  <c r="X137" i="1"/>
  <c r="Z137" i="1" s="1"/>
  <c r="X136" i="1"/>
  <c r="Z136" i="1" s="1"/>
  <c r="X135" i="1"/>
  <c r="Z135" i="1" s="1"/>
  <c r="X145" i="1"/>
  <c r="Z145" i="1" s="1"/>
  <c r="AC123" i="1"/>
  <c r="AC121" i="1"/>
  <c r="AE118" i="1"/>
  <c r="AF119" i="1" s="1"/>
  <c r="AF120" i="1" s="1"/>
  <c r="AA117" i="1"/>
  <c r="AB118" i="1" s="1"/>
  <c r="AE110" i="1"/>
  <c r="AE109" i="1" s="1"/>
  <c r="AE106" i="1"/>
  <c r="AE107" i="1"/>
  <c r="AE112" i="1" s="1"/>
  <c r="AA107" i="1"/>
  <c r="AB108" i="1" s="1"/>
  <c r="Z115" i="1"/>
  <c r="AA115" i="1" s="1"/>
  <c r="Z114" i="1"/>
  <c r="AA114" i="1" s="1"/>
  <c r="Z111" i="1"/>
  <c r="Z110" i="1"/>
  <c r="Z105" i="1"/>
  <c r="X122" i="1"/>
  <c r="Z122" i="1" s="1"/>
  <c r="AA122" i="1" s="1"/>
  <c r="AB122" i="1" s="1"/>
  <c r="X121" i="1"/>
  <c r="Z121" i="1" s="1"/>
  <c r="AA121" i="1" s="1"/>
  <c r="X120" i="1"/>
  <c r="Z120" i="1" s="1"/>
  <c r="AA120" i="1" s="1"/>
  <c r="X119" i="1"/>
  <c r="Z119" i="1" s="1"/>
  <c r="AA119" i="1" s="1"/>
  <c r="X118" i="1"/>
  <c r="Z118" i="1" s="1"/>
  <c r="X117" i="1"/>
  <c r="Z117" i="1" s="1"/>
  <c r="X116" i="1"/>
  <c r="Z116" i="1" s="1"/>
  <c r="AA116" i="1" s="1"/>
  <c r="X115" i="1"/>
  <c r="X114" i="1"/>
  <c r="X113" i="1"/>
  <c r="Z113" i="1" s="1"/>
  <c r="AA113" i="1" s="1"/>
  <c r="X112" i="1"/>
  <c r="Z112" i="1" s="1"/>
  <c r="X111" i="1"/>
  <c r="X110" i="1"/>
  <c r="X109" i="1"/>
  <c r="Z109" i="1" s="1"/>
  <c r="X108" i="1"/>
  <c r="Z108" i="1" s="1"/>
  <c r="X107" i="1"/>
  <c r="Z107" i="1" s="1"/>
  <c r="X106" i="1"/>
  <c r="Z106" i="1" s="1"/>
  <c r="X105" i="1"/>
  <c r="X104" i="1"/>
  <c r="Z104" i="1" s="1"/>
  <c r="X103" i="1"/>
  <c r="Z103" i="1" s="1"/>
  <c r="X102" i="1"/>
  <c r="Z102" i="1" s="1"/>
  <c r="X123" i="1"/>
  <c r="Z123" i="1" s="1"/>
  <c r="X72" i="1"/>
  <c r="Z72" i="1" s="1"/>
  <c r="X71" i="1"/>
  <c r="Z71" i="1" s="1"/>
  <c r="X70" i="1"/>
  <c r="Z70" i="1" s="1"/>
  <c r="X69" i="1"/>
  <c r="Z69" i="1" s="1"/>
  <c r="X68" i="1"/>
  <c r="Z68" i="1" s="1"/>
  <c r="X67" i="1"/>
  <c r="Z67" i="1" s="1"/>
  <c r="X66" i="1"/>
  <c r="Z66" i="1" s="1"/>
  <c r="X65" i="1"/>
  <c r="Z65" i="1" s="1"/>
  <c r="X64" i="1"/>
  <c r="Z64" i="1" s="1"/>
  <c r="X63" i="1"/>
  <c r="Z63" i="1" s="1"/>
  <c r="X62" i="1"/>
  <c r="Z62" i="1" s="1"/>
  <c r="X61" i="1"/>
  <c r="Z61" i="1" s="1"/>
  <c r="X60" i="1"/>
  <c r="Z60" i="1" s="1"/>
  <c r="X93" i="1"/>
  <c r="Z93" i="1" s="1"/>
  <c r="X92" i="1"/>
  <c r="Z92" i="1" s="1"/>
  <c r="X91" i="1"/>
  <c r="Z91" i="1" s="1"/>
  <c r="X90" i="1"/>
  <c r="Z90" i="1" s="1"/>
  <c r="X89" i="1"/>
  <c r="Z89" i="1" s="1"/>
  <c r="X88" i="1"/>
  <c r="Z88" i="1" s="1"/>
  <c r="X87" i="1"/>
  <c r="Z87" i="1" s="1"/>
  <c r="X86" i="1"/>
  <c r="Z86" i="1" s="1"/>
  <c r="X85" i="1"/>
  <c r="Z85" i="1" s="1"/>
  <c r="X84" i="1"/>
  <c r="Z84" i="1" s="1"/>
  <c r="X83" i="1"/>
  <c r="Z83" i="1" s="1"/>
  <c r="X82" i="1"/>
  <c r="Z82" i="1" s="1"/>
  <c r="X81" i="1"/>
  <c r="Z81" i="1" s="1"/>
  <c r="X101" i="1"/>
  <c r="Z101" i="1" s="1"/>
  <c r="X100" i="1"/>
  <c r="Z100" i="1" s="1"/>
  <c r="X99" i="1"/>
  <c r="Z99" i="1" s="1"/>
  <c r="X98" i="1"/>
  <c r="Z98" i="1" s="1"/>
  <c r="X97" i="1"/>
  <c r="Z97" i="1" s="1"/>
  <c r="X54" i="1"/>
  <c r="Z54" i="1" s="1"/>
  <c r="X53" i="1"/>
  <c r="Z53" i="1" s="1"/>
  <c r="X52" i="1"/>
  <c r="Z52" i="1" s="1"/>
  <c r="X51" i="1"/>
  <c r="Z51" i="1" s="1"/>
  <c r="X50" i="1"/>
  <c r="Z50" i="1" s="1"/>
  <c r="AC33" i="1"/>
  <c r="AC34" i="1" s="1"/>
  <c r="AC43" i="1"/>
  <c r="AE43" i="1" s="1"/>
  <c r="X49" i="1"/>
  <c r="Z49" i="1" s="1"/>
  <c r="X48" i="1"/>
  <c r="Z48" i="1" s="1"/>
  <c r="X47" i="1"/>
  <c r="Z47" i="1" s="1"/>
  <c r="X46" i="1"/>
  <c r="Z46" i="1" s="1"/>
  <c r="X45" i="1"/>
  <c r="Z45" i="1" s="1"/>
  <c r="X44" i="1"/>
  <c r="Z44" i="1" s="1"/>
  <c r="X43" i="1"/>
  <c r="Z43" i="1" s="1"/>
  <c r="AA43" i="1" s="1"/>
  <c r="X42" i="1"/>
  <c r="Z42" i="1" s="1"/>
  <c r="X41" i="1"/>
  <c r="Z41" i="1" s="1"/>
  <c r="X40" i="1"/>
  <c r="Z40" i="1" s="1"/>
  <c r="X39" i="1"/>
  <c r="Z39" i="1" s="1"/>
  <c r="X37" i="1"/>
  <c r="Z37" i="1" s="1"/>
  <c r="X36" i="1"/>
  <c r="Z36" i="1" s="1"/>
  <c r="X35" i="1"/>
  <c r="Z35" i="1" s="1"/>
  <c r="X34" i="1"/>
  <c r="Z34" i="1" s="1"/>
  <c r="X33" i="1"/>
  <c r="Z33" i="1" s="1"/>
  <c r="X32" i="1"/>
  <c r="Z32" i="1" s="1"/>
  <c r="X31" i="1"/>
  <c r="Z31" i="1" s="1"/>
  <c r="X30" i="1"/>
  <c r="Z30" i="1" s="1"/>
  <c r="X29" i="1"/>
  <c r="Z29" i="1" s="1"/>
  <c r="X28" i="1"/>
  <c r="Z28" i="1" s="1"/>
  <c r="X38" i="1"/>
  <c r="Z38" i="1" s="1"/>
  <c r="AF106" i="1" l="1"/>
  <c r="AE108" i="1"/>
</calcChain>
</file>

<file path=xl/sharedStrings.xml><?xml version="1.0" encoding="utf-8"?>
<sst xmlns="http://schemas.openxmlformats.org/spreadsheetml/2006/main" count="191" uniqueCount="189">
  <si>
    <t>Net Code</t>
  </si>
  <si>
    <t>Net Name</t>
  </si>
  <si>
    <t>Pad Count</t>
  </si>
  <si>
    <t>Via Count</t>
  </si>
  <si>
    <t>Via Length</t>
  </si>
  <si>
    <t>Track Length</t>
  </si>
  <si>
    <t>Die Length</t>
  </si>
  <si>
    <t>Net Length</t>
  </si>
  <si>
    <t>F.Cu</t>
  </si>
  <si>
    <t>In1.Cu</t>
  </si>
  <si>
    <t>In2.Cu</t>
  </si>
  <si>
    <t>In3.Cu</t>
  </si>
  <si>
    <t>In4.Cu</t>
  </si>
  <si>
    <t>In5.Cu</t>
  </si>
  <si>
    <t>In6.Cu</t>
  </si>
  <si>
    <t>In7.Cu</t>
  </si>
  <si>
    <t>In8.Cu</t>
  </si>
  <si>
    <t>In9.Cu</t>
  </si>
  <si>
    <t>In10.Cu</t>
  </si>
  <si>
    <t>B.Cu</t>
  </si>
  <si>
    <t>/DDR5 SODIMM/HSA</t>
  </si>
  <si>
    <t>/DDR5 SODIMM/DDR.SCL</t>
  </si>
  <si>
    <t>/DDR5 SODIMM/DDR.SDA</t>
  </si>
  <si>
    <t>/DDR5 SODIMM/A.DQ0</t>
  </si>
  <si>
    <t>/DDR5 SODIMM/A.DQ1</t>
  </si>
  <si>
    <t>/DDR5 SODIMM/A.DQ2</t>
  </si>
  <si>
    <t>/DDR5 SODIMM/A.DQ3</t>
  </si>
  <si>
    <t>/DDR5 SODIMM/A.~{DM0}</t>
  </si>
  <si>
    <t>/DDR5 SODIMM/A.DQS0_N</t>
  </si>
  <si>
    <t>/DDR5 SODIMM/A.DQS0_P</t>
  </si>
  <si>
    <t>/DDR5 SODIMM/A.DQ4</t>
  </si>
  <si>
    <t>/DDR5 SODIMM/A.DQ5</t>
  </si>
  <si>
    <t>/DDR5 SODIMM/A.DQ6</t>
  </si>
  <si>
    <t>/DDR5 SODIMM/A.DQ7</t>
  </si>
  <si>
    <t>/DDR5 SODIMM/A.DQ8</t>
  </si>
  <si>
    <t>/DDR5 SODIMM/A.DQ9</t>
  </si>
  <si>
    <t>/DDR5 SODIMM/A.DQ10</t>
  </si>
  <si>
    <t>/DDR5 SODIMM/A.DQ11</t>
  </si>
  <si>
    <t>/DDR5 SODIMM/A.DQS1_N</t>
  </si>
  <si>
    <t>/DDR5 SODIMM/A.DQS1_P</t>
  </si>
  <si>
    <t>/DDR5 SODIMM/A.~{DM1}</t>
  </si>
  <si>
    <t>/DDR5 SODIMM/A.DQ12</t>
  </si>
  <si>
    <t>/DDR5 SODIMM/A.DQ13</t>
  </si>
  <si>
    <t>/DDR5 SODIMM/A.DQ14</t>
  </si>
  <si>
    <t>/DDR5 SODIMM/A.DQ15</t>
  </si>
  <si>
    <t>/DDR5 SODIMM/A.DQ16</t>
  </si>
  <si>
    <t>/DDR5 SODIMM/A.DQ17</t>
  </si>
  <si>
    <t>/DDR5 SODIMM/A.DQ18</t>
  </si>
  <si>
    <t>/DDR5 SODIMM/A.DQ19</t>
  </si>
  <si>
    <t>/DDR5 SODIMM/A.~{DM2}</t>
  </si>
  <si>
    <t>/DDR5 SODIMM/A.DQS2_N</t>
  </si>
  <si>
    <t>/DDR5 SODIMM/A.DQS2_P</t>
  </si>
  <si>
    <t>/DDR5 SODIMM/A.DQ20</t>
  </si>
  <si>
    <t>/DDR5 SODIMM/A.DQ21</t>
  </si>
  <si>
    <t>/DDR5 SODIMM/A.DQ22</t>
  </si>
  <si>
    <t>/DDR5 SODIMM/A.DQ23</t>
  </si>
  <si>
    <t>/DDR5 SODIMM/A.DQ24</t>
  </si>
  <si>
    <t>/DDR5 SODIMM/A.DQ25</t>
  </si>
  <si>
    <t>/DDR5 SODIMM/A.DQ26</t>
  </si>
  <si>
    <t>/DDR5 SODIMM/A.DQ27</t>
  </si>
  <si>
    <t>/DDR5 SODIMM/A.DQS3_N</t>
  </si>
  <si>
    <t>/DDR5 SODIMM/A.DQS3_P</t>
  </si>
  <si>
    <t>/DDR5 SODIMM/A.~{DM3}</t>
  </si>
  <si>
    <t>/DDR5 SODIMM/A.DQ28</t>
  </si>
  <si>
    <t>/DDR5 SODIMM/A.DQ29</t>
  </si>
  <si>
    <t>/DDR5 SODIMM/A.DQ30</t>
  </si>
  <si>
    <t>/DDR5 SODIMM/A.DQ31</t>
  </si>
  <si>
    <t>/DDR5 SODIMM/A.CB0</t>
  </si>
  <si>
    <t>/DDR5 SODIMM/A.CB1</t>
  </si>
  <si>
    <t>/DDR5 SODIMM/A.CB2</t>
  </si>
  <si>
    <t>/DDR5 SODIMM/A.DQS4_N</t>
  </si>
  <si>
    <t>/DDR5 SODIMM/A.DQS4_P</t>
  </si>
  <si>
    <t>/DDR5 SODIMM/A.CB3</t>
  </si>
  <si>
    <t>/DDR5 SODIMM/A.~{CS0}</t>
  </si>
  <si>
    <t>/DDR5 SODIMM/A.CA0</t>
  </si>
  <si>
    <t>/DDR5 SODIMM/Control.~{ALERT}</t>
  </si>
  <si>
    <t>/DDR5 SODIMM/A.CA1</t>
  </si>
  <si>
    <t>/DDR5 SODIMM/A.~{CS1}</t>
  </si>
  <si>
    <t>/DDR5 SODIMM/A.CA2</t>
  </si>
  <si>
    <t>/DDR5 SODIMM/A.CA3</t>
  </si>
  <si>
    <t>/DDR5 SODIMM/A.CA4</t>
  </si>
  <si>
    <t>/DDR5 SODIMM/A.CA5</t>
  </si>
  <si>
    <t>/DDR5 SODIMM/A.CA6</t>
  </si>
  <si>
    <t>/DDR5 SODIMM/A.CA7</t>
  </si>
  <si>
    <t>/DDR5 SODIMM/A.CA8</t>
  </si>
  <si>
    <t>/DDR5 SODIMM/A.CA9</t>
  </si>
  <si>
    <t>/DDR5 SODIMM/A.CA10</t>
  </si>
  <si>
    <t>/DDR5 SODIMM/A.CA11</t>
  </si>
  <si>
    <t>/DDR5 SODIMM/A.CA12</t>
  </si>
  <si>
    <t>/DDR5 SODIMM/A.CK0_P</t>
  </si>
  <si>
    <t>/DDR5 SODIMM/A.CK1_P</t>
  </si>
  <si>
    <t>/DDR5 SODIMM/A.CK0_N</t>
  </si>
  <si>
    <t>/DDR5 SODIMM/A.CK1_N</t>
  </si>
  <si>
    <t>/DDR5 SODIMM/B.CK0_P</t>
  </si>
  <si>
    <t>/DDR5 SODIMM/B.CK1_P</t>
  </si>
  <si>
    <t>/DDR5 SODIMM/B.CK0_N</t>
  </si>
  <si>
    <t>/DDR5 SODIMM/B.CK1_N</t>
  </si>
  <si>
    <t>/DDR5 SODIMM/B.CA12</t>
  </si>
  <si>
    <t>/DDR5 SODIMM/B.CA11</t>
  </si>
  <si>
    <t>/DDR5 SODIMM/B.CA10</t>
  </si>
  <si>
    <t>/DDR5 SODIMM/B.CA9</t>
  </si>
  <si>
    <t>/DDR5 SODIMM/B.CA8</t>
  </si>
  <si>
    <t>/DDR5 SODIMM/B.CA7</t>
  </si>
  <si>
    <t>/DDR5 SODIMM/B.CA6</t>
  </si>
  <si>
    <t>/DDR5 SODIMM/B.CA5</t>
  </si>
  <si>
    <t>/DDR5 SODIMM/B.CA4</t>
  </si>
  <si>
    <t>/DDR5 SODIMM/B.CA3</t>
  </si>
  <si>
    <t>/DDR5 SODIMM/B.CA2</t>
  </si>
  <si>
    <t>/DDR5 SODIMM/B.~{CS0}</t>
  </si>
  <si>
    <t>/DDR5 SODIMM/B.CA1</t>
  </si>
  <si>
    <t>/DDR5 SODIMM/Control.~{RESET}</t>
  </si>
  <si>
    <t>/DDR5 SODIMM/B.CA0</t>
  </si>
  <si>
    <t>/DDR5 SODIMM/B.~{CS1}</t>
  </si>
  <si>
    <t>/DDR5 SODIMM/B.CB0</t>
  </si>
  <si>
    <t>/DDR5 SODIMM/B.DQS4_N</t>
  </si>
  <si>
    <t>/DDR5 SODIMM/B.DQS4_P</t>
  </si>
  <si>
    <t>/DDR5 SODIMM/B.CB1</t>
  </si>
  <si>
    <t>/DDR5 SODIMM/B.CB3</t>
  </si>
  <si>
    <t>/DDR5 SODIMM/B.CB2</t>
  </si>
  <si>
    <t>/DDR5 SODIMM/B.DQ0</t>
  </si>
  <si>
    <t>/DDR5 SODIMM/B.DQ1</t>
  </si>
  <si>
    <t>/DDR5 SODIMM/B.DQ2</t>
  </si>
  <si>
    <t>/DDR5 SODIMM/B.DQ3</t>
  </si>
  <si>
    <t>/DDR5 SODIMM/B.~{DM0}</t>
  </si>
  <si>
    <t>/DDR5 SODIMM/B.DQS0_N</t>
  </si>
  <si>
    <t>/DDR5 SODIMM/B.DQS0_P</t>
  </si>
  <si>
    <t>/DDR5 SODIMM/B.DQ4</t>
  </si>
  <si>
    <t>/DDR5 SODIMM/B.DQ5</t>
  </si>
  <si>
    <t>/DDR5 SODIMM/B.DQ6</t>
  </si>
  <si>
    <t>/DDR5 SODIMM/B.DQ7</t>
  </si>
  <si>
    <t>/DDR5 SODIMM/B.DQ8</t>
  </si>
  <si>
    <t>/DDR5 SODIMM/B.DQ9</t>
  </si>
  <si>
    <t>/DDR5 SODIMM/B.DQ10</t>
  </si>
  <si>
    <t>/DDR5 SODIMM/B.DQ11</t>
  </si>
  <si>
    <t>/DDR5 SODIMM/B.DQS1_N</t>
  </si>
  <si>
    <t>/DDR5 SODIMM/B.DQS1_P</t>
  </si>
  <si>
    <t>/DDR5 SODIMM/B.~{DM1}</t>
  </si>
  <si>
    <t>/DDR5 SODIMM/B.DQ12</t>
  </si>
  <si>
    <t>/DDR5 SODIMM/B.DQ13</t>
  </si>
  <si>
    <t>/DDR5 SODIMM/B.DQ14</t>
  </si>
  <si>
    <t>/DDR5 SODIMM/B.DQ15</t>
  </si>
  <si>
    <t>/DDR5 SODIMM/B.DQ16</t>
  </si>
  <si>
    <t>/DDR5 SODIMM/B.DQ17</t>
  </si>
  <si>
    <t>/DDR5 SODIMM/B.DQ18</t>
  </si>
  <si>
    <t>/DDR5 SODIMM/B.DQ19</t>
  </si>
  <si>
    <t>/DDR5 SODIMM/B.~{DM2}</t>
  </si>
  <si>
    <t>/DDR5 SODIMM/B.DQS2_N</t>
  </si>
  <si>
    <t>/DDR5 SODIMM/B.DQS2_P</t>
  </si>
  <si>
    <t>/DDR5 SODIMM/B.DQ20</t>
  </si>
  <si>
    <t>/DDR5 SODIMM/B.DQ21</t>
  </si>
  <si>
    <t>/DDR5 SODIMM/B.DQ22</t>
  </si>
  <si>
    <t>/DDR5 SODIMM/B.DQ23</t>
  </si>
  <si>
    <t>/DDR5 SODIMM/B.DQ24</t>
  </si>
  <si>
    <t>/DDR5 SODIMM/B.DQ25</t>
  </si>
  <si>
    <t>/DDR5 SODIMM/B.DQ26</t>
  </si>
  <si>
    <t>/DDR5 SODIMM/B.DQ27</t>
  </si>
  <si>
    <t>/DDR5 SODIMM/B.DQS3_N</t>
  </si>
  <si>
    <t>/DDR5 SODIMM/B.DQS3_P</t>
  </si>
  <si>
    <t>/DDR5 SODIMM/B.~{DM3}</t>
  </si>
  <si>
    <t>/DDR5 SODIMM/B.DQ28</t>
  </si>
  <si>
    <t>/DDR5 SODIMM/B.DQ29</t>
  </si>
  <si>
    <t>/DDR5 SODIMM/B.DQ30</t>
  </si>
  <si>
    <t>/DDR5 SODIMM/B.DQ31</t>
  </si>
  <si>
    <t>/DDR5 SODIMM/Control.PWR_GOOD</t>
  </si>
  <si>
    <t>/DDR5 SODIMM/Control.PWR_EN</t>
  </si>
  <si>
    <t>Note: All lengths in0</t>
  </si>
  <si>
    <t>Class Name</t>
  </si>
  <si>
    <t>I2C</t>
  </si>
  <si>
    <t>Bank A Byte 0 &amp; 1</t>
  </si>
  <si>
    <t>Bank A Byte 2 &amp; 3</t>
  </si>
  <si>
    <t>Bank A CB</t>
  </si>
  <si>
    <t>Bank A ??</t>
  </si>
  <si>
    <t>Bank A Chip Select</t>
  </si>
  <si>
    <t>Control Sig</t>
  </si>
  <si>
    <t>Bank A CA</t>
  </si>
  <si>
    <t>Bank A CLK</t>
  </si>
  <si>
    <t>Bank B CLK</t>
  </si>
  <si>
    <t>Bank B CA</t>
  </si>
  <si>
    <t>Bank B Chip Select</t>
  </si>
  <si>
    <t>Bank B ??</t>
  </si>
  <si>
    <t>Bank B CB</t>
  </si>
  <si>
    <t>Bank B Byte 0 &amp; 1</t>
  </si>
  <si>
    <t>Bank B Byte 2 &amp; 3</t>
  </si>
  <si>
    <t>Power</t>
  </si>
  <si>
    <t>Target</t>
  </si>
  <si>
    <t>NA</t>
  </si>
  <si>
    <t>Length 7</t>
  </si>
  <si>
    <t>Diff</t>
  </si>
  <si>
    <t>Tunned Len (mil)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</si>
</sst>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34" borderId="11" xfId="0" quotePrefix="1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0" xfId="0" quotePrefix="1" applyFill="1"/>
    <xf numFmtId="0" fontId="0" fillId="34" borderId="0" xfId="0" applyFill="1"/>
    <xf numFmtId="0" fontId="0" fillId="34" borderId="13" xfId="0" applyFill="1" applyBorder="1"/>
    <xf numFmtId="0" fontId="0" fillId="34" borderId="14" xfId="0" quotePrefix="1" applyFill="1" applyBorder="1"/>
    <xf numFmtId="0" fontId="0" fillId="34" borderId="14" xfId="0" applyFill="1" applyBorder="1"/>
    <xf numFmtId="0" fontId="0" fillId="34" borderId="15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0" xfId="0" applyFill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1" xfId="0" quotePrefix="1" applyFill="1" applyBorder="1"/>
    <xf numFmtId="0" fontId="0" fillId="35" borderId="0" xfId="0" quotePrefix="1" applyFill="1"/>
    <xf numFmtId="0" fontId="0" fillId="35" borderId="14" xfId="0" quotePrefix="1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1" xfId="0" quotePrefix="1" applyFill="1" applyBorder="1"/>
    <xf numFmtId="0" fontId="0" fillId="36" borderId="0" xfId="0" quotePrefix="1" applyFill="1"/>
    <xf numFmtId="0" fontId="0" fillId="36" borderId="0" xfId="0" applyFill="1"/>
    <xf numFmtId="0" fontId="0" fillId="36" borderId="13" xfId="0" applyFill="1" applyBorder="1"/>
    <xf numFmtId="0" fontId="0" fillId="36" borderId="14" xfId="0" quotePrefix="1" applyFill="1" applyBorder="1"/>
    <xf numFmtId="0" fontId="0" fillId="0" borderId="0" xfId="0" applyAlignment="1">
      <alignment horizontal="right"/>
    </xf>
    <xf numFmtId="0" fontId="0" fillId="37" borderId="0" xfId="0" applyFill="1"/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35" borderId="16" xfId="0" applyFill="1" applyBorder="1" applyAlignment="1">
      <alignment horizontal="center" vertical="center" wrapText="1"/>
    </xf>
    <xf numFmtId="0" fontId="0" fillId="35" borderId="17" xfId="0" applyFill="1" applyBorder="1" applyAlignment="1">
      <alignment horizontal="center" vertical="center" wrapText="1"/>
    </xf>
    <xf numFmtId="0" fontId="0" fillId="35" borderId="18" xfId="0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6" borderId="18" xfId="0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8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38" borderId="0" xfId="0" applyFill="1"/>
    <xf numFmtId="0" fontId="0" fillId="37" borderId="11" xfId="0" quotePrefix="1" applyFill="1" applyBorder="1"/>
    <xf numFmtId="0" fontId="0" fillId="37" borderId="11" xfId="0" applyFill="1" applyBorder="1"/>
    <xf numFmtId="0" fontId="0" fillId="37" borderId="12" xfId="0" applyFill="1" applyBorder="1"/>
    <xf numFmtId="2" fontId="0" fillId="0" borderId="0" xfId="0" applyNumberFormat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3E52-6B47-4CBC-A55D-DA4914986950}">
  <dimension ref="A1:AF151"/>
  <sheetViews>
    <sheetView tabSelected="1" zoomScale="130" zoomScaleNormal="130" workbookViewId="0">
      <selection activeCell="W4" sqref="W4"/>
    </sheetView>
  </sheetViews>
  <sheetFormatPr defaultRowHeight="15" x14ac:dyDescent="0.25"/>
  <cols>
    <col min="1" max="1" width="11.28515625" bestFit="1" customWidth="1"/>
    <col min="3" max="3" width="31" bestFit="1" customWidth="1"/>
    <col min="4" max="4" width="9.7109375" hidden="1" customWidth="1"/>
    <col min="5" max="5" width="9.140625" hidden="1" customWidth="1"/>
    <col min="6" max="6" width="10.140625" hidden="1" customWidth="1"/>
    <col min="7" max="7" width="11.7109375" hidden="1" customWidth="1"/>
    <col min="8" max="8" width="11.140625" hidden="1" customWidth="1"/>
    <col min="9" max="9" width="12.140625" hidden="1" customWidth="1"/>
    <col min="10" max="21" width="8.85546875" hidden="1" customWidth="1"/>
    <col min="24" max="25" width="11" bestFit="1" customWidth="1"/>
  </cols>
  <sheetData>
    <row r="1" spans="1:27" x14ac:dyDescent="0.25">
      <c r="B1" s="39" t="s">
        <v>165</v>
      </c>
      <c r="C1" s="39"/>
      <c r="V1" s="43" t="s">
        <v>188</v>
      </c>
      <c r="W1">
        <f>MAX(V3:V147)</f>
        <v>4158.13</v>
      </c>
    </row>
    <row r="2" spans="1:27" ht="15.75" thickBot="1" x14ac:dyDescent="0.3">
      <c r="A2" t="s">
        <v>166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s="43"/>
      <c r="W2" t="s">
        <v>184</v>
      </c>
    </row>
    <row r="3" spans="1:27" x14ac:dyDescent="0.25">
      <c r="A3" s="40" t="s">
        <v>167</v>
      </c>
      <c r="B3" s="24">
        <v>30</v>
      </c>
      <c r="C3" s="20" t="s">
        <v>20</v>
      </c>
      <c r="D3" s="20">
        <v>2</v>
      </c>
      <c r="E3" s="20">
        <v>2</v>
      </c>
      <c r="F3" s="20">
        <v>0.56899999999999995</v>
      </c>
      <c r="G3" s="20">
        <v>14.9756</v>
      </c>
      <c r="H3" s="20">
        <v>0</v>
      </c>
      <c r="I3" s="21">
        <v>15.544600000000001</v>
      </c>
      <c r="J3">
        <v>2.0889000000000002</v>
      </c>
      <c r="K3">
        <v>0</v>
      </c>
      <c r="L3">
        <v>12.886699999999999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44">
        <v>611.99</v>
      </c>
      <c r="W3" s="29"/>
      <c r="X3" s="48"/>
    </row>
    <row r="4" spans="1:27" x14ac:dyDescent="0.25">
      <c r="A4" s="41"/>
      <c r="B4" s="25">
        <v>31</v>
      </c>
      <c r="C4" s="26" t="s">
        <v>21</v>
      </c>
      <c r="D4" s="26">
        <v>3</v>
      </c>
      <c r="E4" s="26">
        <v>2</v>
      </c>
      <c r="F4" s="26">
        <v>1.8394999999999999</v>
      </c>
      <c r="G4" s="26">
        <v>13.6449</v>
      </c>
      <c r="H4" s="26">
        <v>0</v>
      </c>
      <c r="I4" s="27">
        <v>15.484400000000001</v>
      </c>
      <c r="J4">
        <v>4.3739999999999997</v>
      </c>
      <c r="K4">
        <v>0</v>
      </c>
      <c r="L4">
        <v>9.2353000000000005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3.56E-2</v>
      </c>
      <c r="V4" s="44">
        <v>609.62</v>
      </c>
      <c r="W4" s="29"/>
    </row>
    <row r="5" spans="1:27" ht="15.75" thickBot="1" x14ac:dyDescent="0.3">
      <c r="A5" s="42"/>
      <c r="B5" s="28">
        <v>35</v>
      </c>
      <c r="C5" s="22" t="s">
        <v>22</v>
      </c>
      <c r="D5" s="22">
        <v>3</v>
      </c>
      <c r="E5" s="22">
        <v>2</v>
      </c>
      <c r="F5" s="22">
        <v>0.56899999999999995</v>
      </c>
      <c r="G5" s="22">
        <v>13.0915</v>
      </c>
      <c r="H5" s="22">
        <v>0</v>
      </c>
      <c r="I5" s="23">
        <v>13.660500000000001</v>
      </c>
      <c r="J5">
        <v>4.3746999999999998</v>
      </c>
      <c r="K5">
        <v>0</v>
      </c>
      <c r="L5">
        <v>8.7169000000000008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44">
        <v>537.82000000000005</v>
      </c>
      <c r="X5" t="s">
        <v>187</v>
      </c>
      <c r="Y5" t="s">
        <v>186</v>
      </c>
      <c r="Z5" t="s">
        <v>184</v>
      </c>
    </row>
    <row r="6" spans="1:27" x14ac:dyDescent="0.25">
      <c r="A6" s="34" t="s">
        <v>168</v>
      </c>
      <c r="B6" s="17">
        <v>36</v>
      </c>
      <c r="C6" s="11" t="s">
        <v>23</v>
      </c>
      <c r="D6" s="11">
        <v>2</v>
      </c>
      <c r="E6" s="11">
        <v>2</v>
      </c>
      <c r="F6" s="11">
        <v>0.56899999999999995</v>
      </c>
      <c r="G6" s="11">
        <v>82.505200000000002</v>
      </c>
      <c r="H6" s="11">
        <v>12.558</v>
      </c>
      <c r="I6" s="12">
        <v>95.632199999999997</v>
      </c>
      <c r="J6">
        <v>2.3115000000000001</v>
      </c>
      <c r="K6">
        <v>0</v>
      </c>
      <c r="L6">
        <v>80.193700000000007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44">
        <v>4023.26</v>
      </c>
      <c r="W6">
        <v>3763.29</v>
      </c>
      <c r="X6">
        <f t="shared" ref="X6:X7" si="0">$W$8-W6</f>
        <v>259.97000000000025</v>
      </c>
      <c r="Y6">
        <v>3700.46</v>
      </c>
      <c r="Z6">
        <f>Y6+X6</f>
        <v>3960.4300000000003</v>
      </c>
    </row>
    <row r="7" spans="1:27" x14ac:dyDescent="0.25">
      <c r="A7" s="35"/>
      <c r="B7" s="18">
        <v>38</v>
      </c>
      <c r="C7" s="13" t="s">
        <v>24</v>
      </c>
      <c r="D7" s="13">
        <v>2</v>
      </c>
      <c r="E7" s="13">
        <v>2</v>
      </c>
      <c r="F7" s="13">
        <v>0.56899999999999995</v>
      </c>
      <c r="G7" s="13">
        <v>75.228300000000004</v>
      </c>
      <c r="H7" s="13">
        <v>18.818000000000001</v>
      </c>
      <c r="I7" s="14">
        <v>94.615300000000005</v>
      </c>
      <c r="J7">
        <v>2.3102999999999998</v>
      </c>
      <c r="K7">
        <v>0</v>
      </c>
      <c r="L7">
        <v>72.917900000000003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44">
        <v>4023.26</v>
      </c>
      <c r="W7">
        <v>3713.88</v>
      </c>
      <c r="X7">
        <f t="shared" si="0"/>
        <v>309.38000000000011</v>
      </c>
      <c r="Y7">
        <v>3713.67</v>
      </c>
      <c r="Z7">
        <f t="shared" ref="Z7:Z27" si="1">Y7+X7</f>
        <v>4023.05</v>
      </c>
    </row>
    <row r="8" spans="1:27" x14ac:dyDescent="0.25">
      <c r="A8" s="35"/>
      <c r="B8" s="18">
        <v>40</v>
      </c>
      <c r="C8" s="13" t="s">
        <v>25</v>
      </c>
      <c r="D8" s="13">
        <v>2</v>
      </c>
      <c r="E8" s="13">
        <v>2</v>
      </c>
      <c r="F8" s="13">
        <v>0.56899999999999995</v>
      </c>
      <c r="G8" s="13">
        <v>83.345299999999995</v>
      </c>
      <c r="H8" s="13">
        <v>18.47</v>
      </c>
      <c r="I8" s="14">
        <v>102.3843</v>
      </c>
      <c r="J8">
        <v>2.1095999999999999</v>
      </c>
      <c r="K8">
        <v>0</v>
      </c>
      <c r="L8">
        <v>81.235699999999994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44">
        <v>4023.26</v>
      </c>
      <c r="W8" s="49">
        <v>4023.26</v>
      </c>
      <c r="X8">
        <f>$W$8-W8</f>
        <v>0</v>
      </c>
      <c r="Z8">
        <f t="shared" si="1"/>
        <v>0</v>
      </c>
    </row>
    <row r="9" spans="1:27" x14ac:dyDescent="0.25">
      <c r="A9" s="35"/>
      <c r="B9" s="18">
        <v>42</v>
      </c>
      <c r="C9" s="13" t="s">
        <v>26</v>
      </c>
      <c r="D9" s="13">
        <v>2</v>
      </c>
      <c r="E9" s="13">
        <v>2</v>
      </c>
      <c r="F9" s="13">
        <v>0.56899999999999995</v>
      </c>
      <c r="G9" s="13">
        <v>77.219499999999996</v>
      </c>
      <c r="H9" s="13">
        <v>17.507000000000001</v>
      </c>
      <c r="I9" s="14">
        <v>95.295500000000004</v>
      </c>
      <c r="J9">
        <v>2.1103000000000001</v>
      </c>
      <c r="K9">
        <v>0</v>
      </c>
      <c r="L9">
        <v>75.109200000000001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44">
        <v>4023.25</v>
      </c>
      <c r="W9">
        <v>3737.2</v>
      </c>
      <c r="X9">
        <f t="shared" ref="X9:X27" si="2">$W$8-W9</f>
        <v>286.0600000000004</v>
      </c>
      <c r="Y9">
        <v>2534.29</v>
      </c>
      <c r="Z9">
        <f t="shared" si="1"/>
        <v>2820.3500000000004</v>
      </c>
    </row>
    <row r="10" spans="1:27" x14ac:dyDescent="0.25">
      <c r="A10" s="35"/>
      <c r="B10" s="18">
        <v>46</v>
      </c>
      <c r="C10" s="13" t="s">
        <v>27</v>
      </c>
      <c r="D10" s="13">
        <v>2</v>
      </c>
      <c r="E10" s="13">
        <v>2</v>
      </c>
      <c r="F10" s="13">
        <v>0.56899999999999995</v>
      </c>
      <c r="G10" s="13">
        <v>74.391999999999996</v>
      </c>
      <c r="H10" s="13">
        <v>18.004999999999999</v>
      </c>
      <c r="I10" s="14">
        <v>92.965999999999994</v>
      </c>
      <c r="J10">
        <v>2.1105999999999998</v>
      </c>
      <c r="K10">
        <v>0</v>
      </c>
      <c r="L10">
        <v>72.281400000000005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44">
        <v>4023.27</v>
      </c>
      <c r="W10">
        <v>3626.93</v>
      </c>
      <c r="X10">
        <f t="shared" si="2"/>
        <v>396.33000000000038</v>
      </c>
      <c r="Y10">
        <v>3626.3429999999998</v>
      </c>
      <c r="Z10">
        <f t="shared" si="1"/>
        <v>4022.6730000000002</v>
      </c>
    </row>
    <row r="11" spans="1:27" x14ac:dyDescent="0.25">
      <c r="A11" s="35"/>
      <c r="B11" s="18">
        <v>49</v>
      </c>
      <c r="C11" s="13" t="s">
        <v>28</v>
      </c>
      <c r="D11" s="13">
        <v>2</v>
      </c>
      <c r="E11" s="13">
        <v>2</v>
      </c>
      <c r="F11" s="13">
        <v>0.56899999999999995</v>
      </c>
      <c r="G11" s="13">
        <v>70.649500000000003</v>
      </c>
      <c r="H11" s="13">
        <v>16.437000000000001</v>
      </c>
      <c r="I11" s="14">
        <v>87.655500000000004</v>
      </c>
      <c r="J11">
        <v>2.4289000000000001</v>
      </c>
      <c r="K11">
        <v>0</v>
      </c>
      <c r="L11">
        <v>68.220600000000005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44">
        <v>4023.25</v>
      </c>
      <c r="W11">
        <v>3421.13</v>
      </c>
      <c r="X11">
        <f t="shared" si="2"/>
        <v>602.13000000000011</v>
      </c>
      <c r="Z11">
        <f t="shared" si="1"/>
        <v>602.13000000000011</v>
      </c>
      <c r="AA11">
        <f>W11-W12+2381.7</f>
        <v>2381.69</v>
      </c>
    </row>
    <row r="12" spans="1:27" x14ac:dyDescent="0.25">
      <c r="A12" s="35"/>
      <c r="B12" s="18">
        <v>50</v>
      </c>
      <c r="C12" s="13" t="s">
        <v>29</v>
      </c>
      <c r="D12" s="13">
        <v>2</v>
      </c>
      <c r="E12" s="13">
        <v>2</v>
      </c>
      <c r="F12" s="13">
        <v>0.56899999999999995</v>
      </c>
      <c r="G12" s="13">
        <v>70.543700000000001</v>
      </c>
      <c r="H12" s="13">
        <v>16.431000000000001</v>
      </c>
      <c r="I12" s="14">
        <v>87.543700000000001</v>
      </c>
      <c r="J12">
        <v>2.4289000000000001</v>
      </c>
      <c r="K12">
        <v>0</v>
      </c>
      <c r="L12">
        <v>68.114800000000002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44">
        <v>4023.27</v>
      </c>
      <c r="W12">
        <v>3421.14</v>
      </c>
      <c r="X12">
        <f t="shared" si="2"/>
        <v>602.12000000000035</v>
      </c>
      <c r="Y12">
        <v>2397.35</v>
      </c>
      <c r="Z12">
        <f t="shared" si="1"/>
        <v>2999.4700000000003</v>
      </c>
    </row>
    <row r="13" spans="1:27" x14ac:dyDescent="0.25">
      <c r="A13" s="35"/>
      <c r="B13" s="18">
        <v>51</v>
      </c>
      <c r="C13" s="13" t="s">
        <v>30</v>
      </c>
      <c r="D13" s="13">
        <v>2</v>
      </c>
      <c r="E13" s="13">
        <v>2</v>
      </c>
      <c r="F13" s="13">
        <v>0.56899999999999995</v>
      </c>
      <c r="G13" s="13">
        <v>70.039699999999996</v>
      </c>
      <c r="H13" s="13">
        <v>13.547000000000001</v>
      </c>
      <c r="I13" s="14">
        <v>84.155699999999996</v>
      </c>
      <c r="J13">
        <v>2.2968999999999999</v>
      </c>
      <c r="K13">
        <v>0</v>
      </c>
      <c r="L13">
        <v>67.742800000000003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44">
        <v>4023.26</v>
      </c>
      <c r="W13">
        <v>3280.41</v>
      </c>
      <c r="X13">
        <f t="shared" si="2"/>
        <v>742.85000000000036</v>
      </c>
      <c r="Y13">
        <v>2457.4499999999998</v>
      </c>
      <c r="Z13">
        <f t="shared" si="1"/>
        <v>3200.3</v>
      </c>
    </row>
    <row r="14" spans="1:27" x14ac:dyDescent="0.25">
      <c r="A14" s="35"/>
      <c r="B14" s="18">
        <v>52</v>
      </c>
      <c r="C14" s="13" t="s">
        <v>31</v>
      </c>
      <c r="D14" s="13">
        <v>2</v>
      </c>
      <c r="E14" s="13">
        <v>2</v>
      </c>
      <c r="F14" s="13">
        <v>0.56899999999999995</v>
      </c>
      <c r="G14" s="13">
        <v>64.813299999999998</v>
      </c>
      <c r="H14" s="13">
        <v>15.853</v>
      </c>
      <c r="I14" s="14">
        <v>81.235299999999995</v>
      </c>
      <c r="J14">
        <v>2.2879999999999998</v>
      </c>
      <c r="K14">
        <v>0</v>
      </c>
      <c r="L14">
        <v>62.525300000000001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44">
        <v>4023.26</v>
      </c>
      <c r="W14">
        <v>3162.51</v>
      </c>
      <c r="X14">
        <f t="shared" si="2"/>
        <v>860.75</v>
      </c>
      <c r="Y14">
        <v>2351.69</v>
      </c>
      <c r="Z14">
        <f t="shared" si="1"/>
        <v>3212.44</v>
      </c>
    </row>
    <row r="15" spans="1:27" x14ac:dyDescent="0.25">
      <c r="A15" s="35"/>
      <c r="B15" s="18">
        <v>53</v>
      </c>
      <c r="C15" s="13" t="s">
        <v>32</v>
      </c>
      <c r="D15" s="13">
        <v>2</v>
      </c>
      <c r="E15" s="13">
        <v>2</v>
      </c>
      <c r="F15" s="13">
        <v>0.56899999999999995</v>
      </c>
      <c r="G15" s="13">
        <v>72.366299999999995</v>
      </c>
      <c r="H15" s="13">
        <v>15.068</v>
      </c>
      <c r="I15" s="14">
        <v>88.003299999999996</v>
      </c>
      <c r="J15">
        <v>2.1118000000000001</v>
      </c>
      <c r="K15">
        <v>0</v>
      </c>
      <c r="L15">
        <v>70.254499999999993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44">
        <v>4023.27</v>
      </c>
      <c r="W15">
        <v>3427.79</v>
      </c>
      <c r="X15">
        <f t="shared" si="2"/>
        <v>595.47000000000025</v>
      </c>
      <c r="Y15">
        <v>2648.02</v>
      </c>
      <c r="Z15">
        <f t="shared" si="1"/>
        <v>3243.4900000000002</v>
      </c>
    </row>
    <row r="16" spans="1:27" x14ac:dyDescent="0.25">
      <c r="A16" s="35"/>
      <c r="B16" s="18">
        <v>54</v>
      </c>
      <c r="C16" s="13" t="s">
        <v>33</v>
      </c>
      <c r="D16" s="13">
        <v>2</v>
      </c>
      <c r="E16" s="13">
        <v>2</v>
      </c>
      <c r="F16" s="13">
        <v>0.56899999999999995</v>
      </c>
      <c r="G16" s="13">
        <v>72.722999999999999</v>
      </c>
      <c r="H16" s="13">
        <v>12.441000000000001</v>
      </c>
      <c r="I16" s="14">
        <v>85.733000000000004</v>
      </c>
      <c r="J16">
        <v>2.1107999999999998</v>
      </c>
      <c r="K16">
        <v>0</v>
      </c>
      <c r="L16">
        <v>70.612200000000001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44">
        <v>4023.26</v>
      </c>
      <c r="W16">
        <v>3340.17</v>
      </c>
      <c r="X16">
        <f t="shared" si="2"/>
        <v>683.09000000000015</v>
      </c>
      <c r="Y16">
        <v>2516.0500000000002</v>
      </c>
      <c r="Z16">
        <f t="shared" si="1"/>
        <v>3199.1400000000003</v>
      </c>
    </row>
    <row r="17" spans="1:29" x14ac:dyDescent="0.25">
      <c r="A17" s="35"/>
      <c r="B17" s="18">
        <v>55</v>
      </c>
      <c r="C17" s="13" t="s">
        <v>34</v>
      </c>
      <c r="D17" s="13">
        <v>2</v>
      </c>
      <c r="E17" s="13">
        <v>2</v>
      </c>
      <c r="F17" s="13">
        <v>1.121</v>
      </c>
      <c r="G17" s="13">
        <v>68.832599999999999</v>
      </c>
      <c r="H17" s="13">
        <v>16.709</v>
      </c>
      <c r="I17" s="14">
        <v>86.662599999999998</v>
      </c>
      <c r="J17">
        <v>2.2867999999999999</v>
      </c>
      <c r="K17">
        <v>0</v>
      </c>
      <c r="L17">
        <v>0</v>
      </c>
      <c r="M17">
        <v>0</v>
      </c>
      <c r="N17">
        <v>66.5458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44">
        <v>4023.26</v>
      </c>
      <c r="W17">
        <v>3359.78</v>
      </c>
      <c r="X17">
        <f t="shared" si="2"/>
        <v>663.48</v>
      </c>
      <c r="Y17">
        <v>3359.32</v>
      </c>
      <c r="Z17">
        <f t="shared" si="1"/>
        <v>4022.8</v>
      </c>
    </row>
    <row r="18" spans="1:29" x14ac:dyDescent="0.25">
      <c r="A18" s="35"/>
      <c r="B18" s="18">
        <v>58</v>
      </c>
      <c r="C18" s="13" t="s">
        <v>35</v>
      </c>
      <c r="D18" s="13">
        <v>2</v>
      </c>
      <c r="E18" s="13">
        <v>2</v>
      </c>
      <c r="F18" s="13">
        <v>1.121</v>
      </c>
      <c r="G18" s="13">
        <v>58.931100000000001</v>
      </c>
      <c r="H18" s="13">
        <v>21.053000000000001</v>
      </c>
      <c r="I18" s="14">
        <v>81.105099999999993</v>
      </c>
      <c r="J18">
        <v>2.2860999999999998</v>
      </c>
      <c r="K18">
        <v>0</v>
      </c>
      <c r="L18">
        <v>0</v>
      </c>
      <c r="M18">
        <v>0</v>
      </c>
      <c r="N18">
        <v>56.645000000000003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44">
        <v>4023.26</v>
      </c>
      <c r="W18">
        <v>3149.23</v>
      </c>
      <c r="X18">
        <f t="shared" si="2"/>
        <v>874.0300000000002</v>
      </c>
      <c r="Y18">
        <v>3148.87</v>
      </c>
      <c r="Z18">
        <f t="shared" si="1"/>
        <v>4022.9</v>
      </c>
    </row>
    <row r="19" spans="1:29" x14ac:dyDescent="0.25">
      <c r="A19" s="35"/>
      <c r="B19" s="18">
        <v>60</v>
      </c>
      <c r="C19" s="13" t="s">
        <v>36</v>
      </c>
      <c r="D19" s="13">
        <v>2</v>
      </c>
      <c r="E19" s="13">
        <v>2</v>
      </c>
      <c r="F19" s="13">
        <v>1.121</v>
      </c>
      <c r="G19" s="13">
        <v>67.867000000000004</v>
      </c>
      <c r="H19" s="13">
        <v>19.388999999999999</v>
      </c>
      <c r="I19" s="14">
        <v>88.376999999999995</v>
      </c>
      <c r="J19">
        <v>2.1133000000000002</v>
      </c>
      <c r="K19">
        <v>0</v>
      </c>
      <c r="L19">
        <v>0</v>
      </c>
      <c r="M19">
        <v>0</v>
      </c>
      <c r="N19">
        <v>65.753699999999995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44">
        <v>4023.26</v>
      </c>
      <c r="W19">
        <v>3425</v>
      </c>
      <c r="X19">
        <f t="shared" si="2"/>
        <v>598.26000000000022</v>
      </c>
      <c r="Y19">
        <v>2660.7</v>
      </c>
      <c r="Z19">
        <f t="shared" si="1"/>
        <v>3258.96</v>
      </c>
    </row>
    <row r="20" spans="1:29" x14ac:dyDescent="0.25">
      <c r="A20" s="35"/>
      <c r="B20" s="18">
        <v>61</v>
      </c>
      <c r="C20" s="13" t="s">
        <v>37</v>
      </c>
      <c r="D20" s="13">
        <v>2</v>
      </c>
      <c r="E20" s="13">
        <v>2</v>
      </c>
      <c r="F20" s="13">
        <v>1.121</v>
      </c>
      <c r="G20" s="13">
        <v>62.312600000000003</v>
      </c>
      <c r="H20" s="13">
        <v>21.632000000000001</v>
      </c>
      <c r="I20" s="14">
        <v>85.065600000000003</v>
      </c>
      <c r="J20">
        <v>2.1343000000000001</v>
      </c>
      <c r="K20">
        <v>0</v>
      </c>
      <c r="L20">
        <v>0</v>
      </c>
      <c r="M20">
        <v>0</v>
      </c>
      <c r="N20">
        <v>60.1783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44">
        <v>4023.26</v>
      </c>
      <c r="W20">
        <v>3314.48</v>
      </c>
      <c r="X20">
        <f t="shared" si="2"/>
        <v>708.7800000000002</v>
      </c>
      <c r="Y20">
        <v>3314.12</v>
      </c>
      <c r="Z20">
        <f t="shared" si="1"/>
        <v>4022.9</v>
      </c>
    </row>
    <row r="21" spans="1:29" x14ac:dyDescent="0.25">
      <c r="A21" s="35"/>
      <c r="B21" s="18">
        <v>62</v>
      </c>
      <c r="C21" s="13" t="s">
        <v>38</v>
      </c>
      <c r="D21" s="13">
        <v>2</v>
      </c>
      <c r="E21" s="13">
        <v>2</v>
      </c>
      <c r="F21" s="13">
        <v>1.121</v>
      </c>
      <c r="G21" s="13">
        <v>61.018999999999998</v>
      </c>
      <c r="H21" s="13">
        <v>21.92</v>
      </c>
      <c r="I21" s="14">
        <v>84.06</v>
      </c>
      <c r="J21">
        <v>2.202</v>
      </c>
      <c r="K21">
        <v>0</v>
      </c>
      <c r="L21">
        <v>0</v>
      </c>
      <c r="M21">
        <v>0</v>
      </c>
      <c r="N21">
        <v>58.817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44">
        <v>4023.26</v>
      </c>
      <c r="W21">
        <v>3243.84</v>
      </c>
      <c r="X21">
        <f t="shared" si="2"/>
        <v>779.42000000000007</v>
      </c>
      <c r="Y21">
        <v>1991.14</v>
      </c>
      <c r="Z21">
        <f t="shared" si="1"/>
        <v>2770.5600000000004</v>
      </c>
    </row>
    <row r="22" spans="1:29" x14ac:dyDescent="0.25">
      <c r="A22" s="35"/>
      <c r="B22" s="18">
        <v>63</v>
      </c>
      <c r="C22" s="13" t="s">
        <v>39</v>
      </c>
      <c r="D22" s="13">
        <v>2</v>
      </c>
      <c r="E22" s="13">
        <v>2</v>
      </c>
      <c r="F22" s="13">
        <v>1.121</v>
      </c>
      <c r="G22" s="13">
        <v>60.127400000000002</v>
      </c>
      <c r="H22" s="13">
        <v>22.213999999999999</v>
      </c>
      <c r="I22" s="14">
        <v>83.462400000000002</v>
      </c>
      <c r="J22">
        <v>2.202</v>
      </c>
      <c r="K22">
        <v>0</v>
      </c>
      <c r="L22">
        <v>0</v>
      </c>
      <c r="M22">
        <v>0</v>
      </c>
      <c r="N22">
        <v>57.925400000000003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44">
        <v>4023.25</v>
      </c>
      <c r="W22">
        <v>3220.31</v>
      </c>
      <c r="X22">
        <f t="shared" si="2"/>
        <v>802.95000000000027</v>
      </c>
      <c r="Z22">
        <f t="shared" si="1"/>
        <v>802.95000000000027</v>
      </c>
      <c r="AA22">
        <f>W21-W22</f>
        <v>23.5300000000002</v>
      </c>
      <c r="AB22">
        <v>1967.61</v>
      </c>
      <c r="AC22">
        <f>AB22+AA22</f>
        <v>1991.14</v>
      </c>
    </row>
    <row r="23" spans="1:29" x14ac:dyDescent="0.25">
      <c r="A23" s="35"/>
      <c r="B23" s="18">
        <v>64</v>
      </c>
      <c r="C23" s="13" t="s">
        <v>40</v>
      </c>
      <c r="D23" s="13">
        <v>2</v>
      </c>
      <c r="E23" s="13">
        <v>2</v>
      </c>
      <c r="F23" s="13">
        <v>1.121</v>
      </c>
      <c r="G23" s="13">
        <v>55.991900000000001</v>
      </c>
      <c r="H23" s="13">
        <v>22.343</v>
      </c>
      <c r="I23" s="14">
        <v>79.4559</v>
      </c>
      <c r="J23">
        <v>2.2858000000000001</v>
      </c>
      <c r="K23">
        <v>0</v>
      </c>
      <c r="L23">
        <v>0</v>
      </c>
      <c r="M23">
        <v>0</v>
      </c>
      <c r="N23">
        <v>53.706099999999999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44">
        <v>4023.26</v>
      </c>
      <c r="W23">
        <v>3081.91</v>
      </c>
      <c r="X23">
        <f t="shared" si="2"/>
        <v>941.35000000000036</v>
      </c>
      <c r="Y23">
        <v>3081.59</v>
      </c>
      <c r="Z23">
        <f t="shared" si="1"/>
        <v>4022.9400000000005</v>
      </c>
    </row>
    <row r="24" spans="1:29" x14ac:dyDescent="0.25">
      <c r="A24" s="35"/>
      <c r="B24" s="18">
        <v>65</v>
      </c>
      <c r="C24" s="13" t="s">
        <v>41</v>
      </c>
      <c r="D24" s="13">
        <v>2</v>
      </c>
      <c r="E24" s="13">
        <v>2</v>
      </c>
      <c r="F24" s="13">
        <v>1.121</v>
      </c>
      <c r="G24" s="13">
        <v>52.811</v>
      </c>
      <c r="H24" s="13">
        <v>20.751999999999999</v>
      </c>
      <c r="I24" s="14">
        <v>74.683999999999997</v>
      </c>
      <c r="J24">
        <v>2.2927</v>
      </c>
      <c r="K24">
        <v>0</v>
      </c>
      <c r="L24">
        <v>0</v>
      </c>
      <c r="M24">
        <v>0</v>
      </c>
      <c r="N24">
        <v>50.518300000000004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44">
        <v>4023.26</v>
      </c>
      <c r="W24">
        <v>2911.61</v>
      </c>
      <c r="X24">
        <f t="shared" si="2"/>
        <v>1111.6500000000001</v>
      </c>
      <c r="Y24">
        <v>2850.41</v>
      </c>
      <c r="Z24">
        <f t="shared" si="1"/>
        <v>3962.06</v>
      </c>
    </row>
    <row r="25" spans="1:29" x14ac:dyDescent="0.25">
      <c r="A25" s="35"/>
      <c r="B25" s="18">
        <v>66</v>
      </c>
      <c r="C25" s="13" t="s">
        <v>42</v>
      </c>
      <c r="D25" s="13">
        <v>2</v>
      </c>
      <c r="E25" s="13">
        <v>2</v>
      </c>
      <c r="F25" s="13">
        <v>1.121</v>
      </c>
      <c r="G25" s="13">
        <v>53.305999999999997</v>
      </c>
      <c r="H25" s="13">
        <v>20.422999999999998</v>
      </c>
      <c r="I25" s="14">
        <v>74.849999999999994</v>
      </c>
      <c r="J25">
        <v>2.2843</v>
      </c>
      <c r="K25">
        <v>0</v>
      </c>
      <c r="L25">
        <v>0</v>
      </c>
      <c r="M25">
        <v>0</v>
      </c>
      <c r="N25">
        <v>51.021799999999999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44">
        <v>4023.26</v>
      </c>
      <c r="W25">
        <v>2932.21</v>
      </c>
      <c r="X25">
        <f t="shared" si="2"/>
        <v>1091.0500000000002</v>
      </c>
      <c r="Y25">
        <v>2932.09</v>
      </c>
      <c r="Z25">
        <f t="shared" si="1"/>
        <v>4023.1400000000003</v>
      </c>
    </row>
    <row r="26" spans="1:29" x14ac:dyDescent="0.25">
      <c r="A26" s="35"/>
      <c r="B26" s="18">
        <v>68</v>
      </c>
      <c r="C26" s="13" t="s">
        <v>43</v>
      </c>
      <c r="D26" s="13">
        <v>2</v>
      </c>
      <c r="E26" s="13">
        <v>2</v>
      </c>
      <c r="F26" s="13">
        <v>1.121</v>
      </c>
      <c r="G26" s="13">
        <v>59.182600000000001</v>
      </c>
      <c r="H26" s="13">
        <v>20.007999999999999</v>
      </c>
      <c r="I26" s="14">
        <v>80.311599999999999</v>
      </c>
      <c r="J26">
        <v>2.0851999999999999</v>
      </c>
      <c r="K26">
        <v>0</v>
      </c>
      <c r="L26">
        <v>0</v>
      </c>
      <c r="M26">
        <v>0</v>
      </c>
      <c r="N26">
        <v>57.0974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44">
        <v>4023.27</v>
      </c>
      <c r="W26">
        <v>3135.51</v>
      </c>
      <c r="X26">
        <f t="shared" si="2"/>
        <v>887.75</v>
      </c>
      <c r="Y26">
        <v>3134.92</v>
      </c>
      <c r="Z26">
        <f t="shared" si="1"/>
        <v>4022.67</v>
      </c>
    </row>
    <row r="27" spans="1:29" ht="15.75" thickBot="1" x14ac:dyDescent="0.3">
      <c r="A27" s="36"/>
      <c r="B27" s="19">
        <v>69</v>
      </c>
      <c r="C27" s="15" t="s">
        <v>44</v>
      </c>
      <c r="D27" s="15">
        <v>2</v>
      </c>
      <c r="E27" s="15">
        <v>2</v>
      </c>
      <c r="F27" s="15">
        <v>1.121</v>
      </c>
      <c r="G27" s="15">
        <v>59.902700000000003</v>
      </c>
      <c r="H27" s="15">
        <v>17.38</v>
      </c>
      <c r="I27" s="16">
        <v>78.403700000000001</v>
      </c>
      <c r="J27">
        <v>2.0855999999999999</v>
      </c>
      <c r="K27">
        <v>0</v>
      </c>
      <c r="L27">
        <v>0</v>
      </c>
      <c r="M27">
        <v>0</v>
      </c>
      <c r="N27">
        <v>57.817100000000003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44">
        <v>4023.26</v>
      </c>
      <c r="W27">
        <v>3038.47</v>
      </c>
      <c r="X27">
        <f t="shared" si="2"/>
        <v>984.79000000000042</v>
      </c>
      <c r="Y27">
        <v>2353.58</v>
      </c>
      <c r="Z27">
        <f t="shared" si="1"/>
        <v>3338.3700000000003</v>
      </c>
    </row>
    <row r="28" spans="1:29" x14ac:dyDescent="0.25">
      <c r="A28" s="31" t="s">
        <v>169</v>
      </c>
      <c r="B28" s="2">
        <v>70</v>
      </c>
      <c r="C28" s="3" t="s">
        <v>45</v>
      </c>
      <c r="D28" s="3">
        <v>2</v>
      </c>
      <c r="E28" s="3">
        <v>2</v>
      </c>
      <c r="F28" s="3">
        <v>0.56899999999999995</v>
      </c>
      <c r="G28" s="3">
        <v>53.227800000000002</v>
      </c>
      <c r="H28" s="3">
        <v>14.747</v>
      </c>
      <c r="I28" s="4">
        <v>68.543800000000005</v>
      </c>
      <c r="J28">
        <v>2.3090999999999999</v>
      </c>
      <c r="K28">
        <v>0</v>
      </c>
      <c r="L28">
        <v>50.918700000000001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44">
        <v>3028.76</v>
      </c>
      <c r="W28">
        <v>71.084500000000006</v>
      </c>
      <c r="X28">
        <f t="shared" ref="X28:X37" si="3">$W$38-W28</f>
        <v>8.3866999999999905</v>
      </c>
      <c r="Y28">
        <v>48.8748</v>
      </c>
      <c r="Z28">
        <f>Y28+X28</f>
        <v>57.261499999999991</v>
      </c>
    </row>
    <row r="29" spans="1:29" x14ac:dyDescent="0.25">
      <c r="A29" s="32"/>
      <c r="B29" s="5">
        <v>72</v>
      </c>
      <c r="C29" s="6" t="s">
        <v>46</v>
      </c>
      <c r="D29" s="6">
        <v>2</v>
      </c>
      <c r="E29" s="6">
        <v>2</v>
      </c>
      <c r="F29" s="6">
        <v>0.56899999999999995</v>
      </c>
      <c r="G29" s="6">
        <v>52.413499999999999</v>
      </c>
      <c r="H29" s="6">
        <v>17.498000000000001</v>
      </c>
      <c r="I29" s="7">
        <v>70.480500000000006</v>
      </c>
      <c r="J29">
        <v>2.3098000000000001</v>
      </c>
      <c r="K29">
        <v>0</v>
      </c>
      <c r="L29">
        <v>50.103700000000003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44">
        <v>3028.79</v>
      </c>
      <c r="W29">
        <v>73.500399999999999</v>
      </c>
      <c r="X29">
        <f t="shared" si="3"/>
        <v>5.970799999999997</v>
      </c>
      <c r="Y29">
        <v>49.103299999999997</v>
      </c>
      <c r="Z29">
        <f>Y29+X29</f>
        <v>55.074099999999994</v>
      </c>
    </row>
    <row r="30" spans="1:29" x14ac:dyDescent="0.25">
      <c r="A30" s="32"/>
      <c r="B30" s="5">
        <v>73</v>
      </c>
      <c r="C30" s="6" t="s">
        <v>47</v>
      </c>
      <c r="D30" s="6">
        <v>2</v>
      </c>
      <c r="E30" s="6">
        <v>2</v>
      </c>
      <c r="F30" s="6">
        <v>0.56899999999999995</v>
      </c>
      <c r="G30" s="6">
        <v>58.529000000000003</v>
      </c>
      <c r="H30" s="6">
        <v>14.571999999999999</v>
      </c>
      <c r="I30" s="7">
        <v>73.67</v>
      </c>
      <c r="J30">
        <v>2.1107999999999998</v>
      </c>
      <c r="K30">
        <v>0</v>
      </c>
      <c r="L30">
        <v>56.418199999999999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44">
        <v>3028.93</v>
      </c>
      <c r="W30">
        <v>76.457700000000003</v>
      </c>
      <c r="X30">
        <f t="shared" si="3"/>
        <v>3.0134999999999934</v>
      </c>
      <c r="Y30">
        <v>54.0535</v>
      </c>
      <c r="Z30">
        <f>Y30+X30</f>
        <v>57.066999999999993</v>
      </c>
    </row>
    <row r="31" spans="1:29" x14ac:dyDescent="0.25">
      <c r="A31" s="32"/>
      <c r="B31" s="5">
        <v>74</v>
      </c>
      <c r="C31" s="6" t="s">
        <v>48</v>
      </c>
      <c r="D31" s="6">
        <v>2</v>
      </c>
      <c r="E31" s="6">
        <v>2</v>
      </c>
      <c r="F31" s="6">
        <v>0.56899999999999995</v>
      </c>
      <c r="G31" s="6">
        <v>55.8688</v>
      </c>
      <c r="H31" s="6">
        <v>17.396000000000001</v>
      </c>
      <c r="I31" s="7">
        <v>73.833799999999997</v>
      </c>
      <c r="J31">
        <v>2.1124999999999998</v>
      </c>
      <c r="K31">
        <v>0</v>
      </c>
      <c r="L31">
        <v>53.756399999999999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44">
        <v>3028.99</v>
      </c>
      <c r="W31">
        <v>77.194500000000005</v>
      </c>
      <c r="X31">
        <f t="shared" si="3"/>
        <v>2.2766999999999911</v>
      </c>
      <c r="Y31">
        <v>54.509399999999999</v>
      </c>
      <c r="Z31">
        <f t="shared" ref="Z31:Z33" si="4">Y31+X31</f>
        <v>56.78609999999999</v>
      </c>
    </row>
    <row r="32" spans="1:29" x14ac:dyDescent="0.25">
      <c r="A32" s="32"/>
      <c r="B32" s="5">
        <v>75</v>
      </c>
      <c r="C32" s="6" t="s">
        <v>49</v>
      </c>
      <c r="D32" s="6">
        <v>2</v>
      </c>
      <c r="E32" s="6">
        <v>2</v>
      </c>
      <c r="F32" s="6">
        <v>0.56899999999999995</v>
      </c>
      <c r="G32" s="6">
        <v>57.201799999999999</v>
      </c>
      <c r="H32" s="6">
        <v>11.467000000000001</v>
      </c>
      <c r="I32" s="7">
        <v>69.237799999999993</v>
      </c>
      <c r="J32">
        <v>2.1135999999999999</v>
      </c>
      <c r="K32">
        <v>0</v>
      </c>
      <c r="L32">
        <v>55.088200000000001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44">
        <v>3028.92</v>
      </c>
      <c r="W32">
        <v>73.571899999999999</v>
      </c>
      <c r="X32">
        <f t="shared" si="3"/>
        <v>5.8992999999999967</v>
      </c>
      <c r="Y32">
        <v>54.965600000000002</v>
      </c>
      <c r="Z32">
        <f t="shared" si="4"/>
        <v>60.864899999999999</v>
      </c>
    </row>
    <row r="33" spans="1:31" x14ac:dyDescent="0.25">
      <c r="A33" s="32"/>
      <c r="B33" s="5">
        <v>76</v>
      </c>
      <c r="C33" s="6" t="s">
        <v>50</v>
      </c>
      <c r="D33" s="6">
        <v>2</v>
      </c>
      <c r="E33" s="6">
        <v>2</v>
      </c>
      <c r="F33" s="6">
        <v>0.56899999999999995</v>
      </c>
      <c r="G33" s="6">
        <v>54.0914</v>
      </c>
      <c r="H33" s="6">
        <v>13.009</v>
      </c>
      <c r="I33" s="7">
        <v>67.669399999999996</v>
      </c>
      <c r="J33">
        <v>2.4287000000000001</v>
      </c>
      <c r="K33">
        <v>0</v>
      </c>
      <c r="L33">
        <v>51.662700000000001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44">
        <v>3029.03</v>
      </c>
      <c r="W33">
        <v>71.903099999999995</v>
      </c>
      <c r="X33">
        <f t="shared" si="3"/>
        <v>7.5681000000000012</v>
      </c>
      <c r="Y33">
        <v>47.257300000000001</v>
      </c>
      <c r="Z33">
        <f t="shared" si="4"/>
        <v>54.825400000000002</v>
      </c>
      <c r="AA33">
        <v>76.934700000000007</v>
      </c>
      <c r="AB33">
        <v>69.421899999999994</v>
      </c>
      <c r="AC33">
        <f>AA33-AB33</f>
        <v>7.5128000000000128</v>
      </c>
    </row>
    <row r="34" spans="1:31" x14ac:dyDescent="0.25">
      <c r="A34" s="32"/>
      <c r="B34" s="5">
        <v>77</v>
      </c>
      <c r="C34" s="6" t="s">
        <v>51</v>
      </c>
      <c r="D34" s="6">
        <v>2</v>
      </c>
      <c r="E34" s="6">
        <v>2</v>
      </c>
      <c r="F34" s="6">
        <v>0.56899999999999995</v>
      </c>
      <c r="G34" s="6">
        <v>54.016399999999997</v>
      </c>
      <c r="H34" s="6">
        <v>13.423</v>
      </c>
      <c r="I34" s="7">
        <v>68.008399999999995</v>
      </c>
      <c r="J34">
        <v>2.4287000000000001</v>
      </c>
      <c r="K34">
        <v>0</v>
      </c>
      <c r="L34">
        <v>51.587699999999998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44">
        <v>3028.92</v>
      </c>
      <c r="W34">
        <v>71.903099999999995</v>
      </c>
      <c r="X34">
        <f t="shared" si="3"/>
        <v>7.5681000000000012</v>
      </c>
      <c r="Y34">
        <v>47.257300000000001</v>
      </c>
      <c r="Z34">
        <f t="shared" ref="Z34" si="5">Y34+X34</f>
        <v>54.825400000000002</v>
      </c>
      <c r="AC34">
        <f>AC33+Y34</f>
        <v>54.770100000000014</v>
      </c>
    </row>
    <row r="35" spans="1:31" x14ac:dyDescent="0.25">
      <c r="A35" s="32"/>
      <c r="B35" s="5">
        <v>78</v>
      </c>
      <c r="C35" s="6" t="s">
        <v>52</v>
      </c>
      <c r="D35" s="6">
        <v>2</v>
      </c>
      <c r="E35" s="6">
        <v>2</v>
      </c>
      <c r="F35" s="6">
        <v>0.56899999999999995</v>
      </c>
      <c r="G35" s="6">
        <v>48.339500000000001</v>
      </c>
      <c r="H35" s="6">
        <v>17.8</v>
      </c>
      <c r="I35" s="7">
        <v>66.708500000000001</v>
      </c>
      <c r="J35">
        <v>2.3170000000000002</v>
      </c>
      <c r="K35">
        <v>0</v>
      </c>
      <c r="L35">
        <v>46.022599999999997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44">
        <v>3029.06</v>
      </c>
      <c r="W35">
        <v>71.28</v>
      </c>
      <c r="X35">
        <f t="shared" si="3"/>
        <v>8.1911999999999949</v>
      </c>
      <c r="Y35">
        <v>68.719099999999997</v>
      </c>
      <c r="Z35">
        <f t="shared" ref="Z35:Z50" si="6">Y35+X35</f>
        <v>76.910299999999992</v>
      </c>
    </row>
    <row r="36" spans="1:31" x14ac:dyDescent="0.25">
      <c r="A36" s="32"/>
      <c r="B36" s="5">
        <v>79</v>
      </c>
      <c r="C36" s="6" t="s">
        <v>53</v>
      </c>
      <c r="D36" s="6">
        <v>2</v>
      </c>
      <c r="E36" s="6">
        <v>2</v>
      </c>
      <c r="F36" s="6">
        <v>0.56899999999999995</v>
      </c>
      <c r="G36" s="6">
        <v>50.233699999999999</v>
      </c>
      <c r="H36" s="6">
        <v>14.651999999999999</v>
      </c>
      <c r="I36" s="7">
        <v>65.454700000000003</v>
      </c>
      <c r="J36">
        <v>2.3104</v>
      </c>
      <c r="K36">
        <v>0</v>
      </c>
      <c r="L36">
        <v>47.923299999999998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44">
        <v>3028.81</v>
      </c>
      <c r="W36">
        <v>70.850899999999996</v>
      </c>
      <c r="X36">
        <f t="shared" si="3"/>
        <v>8.6203000000000003</v>
      </c>
      <c r="Y36">
        <v>47.639099999999999</v>
      </c>
      <c r="Z36">
        <f t="shared" si="6"/>
        <v>56.259399999999999</v>
      </c>
    </row>
    <row r="37" spans="1:31" x14ac:dyDescent="0.25">
      <c r="A37" s="32"/>
      <c r="B37" s="5">
        <v>80</v>
      </c>
      <c r="C37" s="6" t="s">
        <v>54</v>
      </c>
      <c r="D37" s="6">
        <v>2</v>
      </c>
      <c r="E37" s="6">
        <v>2</v>
      </c>
      <c r="F37" s="6">
        <v>0.56899999999999995</v>
      </c>
      <c r="G37" s="6">
        <v>54.257100000000001</v>
      </c>
      <c r="H37" s="6">
        <v>15.875</v>
      </c>
      <c r="I37" s="7">
        <v>70.701099999999997</v>
      </c>
      <c r="J37">
        <v>2.1086</v>
      </c>
      <c r="K37">
        <v>0</v>
      </c>
      <c r="L37">
        <v>52.148499999999999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44">
        <v>3028.84</v>
      </c>
      <c r="W37">
        <v>75.679900000000004</v>
      </c>
      <c r="X37">
        <f t="shared" si="3"/>
        <v>3.7912999999999926</v>
      </c>
      <c r="Y37">
        <v>52.550400000000003</v>
      </c>
      <c r="Z37">
        <f t="shared" si="6"/>
        <v>56.341699999999996</v>
      </c>
    </row>
    <row r="38" spans="1:31" x14ac:dyDescent="0.25">
      <c r="A38" s="32"/>
      <c r="B38" s="5">
        <v>81</v>
      </c>
      <c r="C38" s="6" t="s">
        <v>55</v>
      </c>
      <c r="D38" s="6">
        <v>2</v>
      </c>
      <c r="E38" s="6">
        <v>2</v>
      </c>
      <c r="F38" s="6">
        <v>0.56899999999999995</v>
      </c>
      <c r="G38" s="6">
        <v>56.251800000000003</v>
      </c>
      <c r="H38" s="6">
        <v>16.86</v>
      </c>
      <c r="I38" s="7">
        <v>73.680800000000005</v>
      </c>
      <c r="J38">
        <v>2.1078000000000001</v>
      </c>
      <c r="K38">
        <v>0</v>
      </c>
      <c r="L38">
        <v>54.143999999999998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44">
        <v>3028.81</v>
      </c>
      <c r="W38">
        <v>79.471199999999996</v>
      </c>
      <c r="X38">
        <f>$W$38-W38</f>
        <v>0</v>
      </c>
      <c r="Z38">
        <f t="shared" si="6"/>
        <v>0</v>
      </c>
    </row>
    <row r="39" spans="1:31" x14ac:dyDescent="0.25">
      <c r="A39" s="32"/>
      <c r="B39" s="5">
        <v>83</v>
      </c>
      <c r="C39" s="6" t="s">
        <v>56</v>
      </c>
      <c r="D39" s="6">
        <v>2</v>
      </c>
      <c r="E39" s="6">
        <v>2</v>
      </c>
      <c r="F39" s="6">
        <v>1.673</v>
      </c>
      <c r="G39" s="6">
        <v>45.830500000000001</v>
      </c>
      <c r="H39" s="6">
        <v>19.245999999999999</v>
      </c>
      <c r="I39" s="7">
        <v>66.749499999999998</v>
      </c>
      <c r="J39">
        <v>2.3100999999999998</v>
      </c>
      <c r="K39">
        <v>0</v>
      </c>
      <c r="L39">
        <v>0</v>
      </c>
      <c r="M39">
        <v>0</v>
      </c>
      <c r="N39">
        <v>0</v>
      </c>
      <c r="O39">
        <v>0</v>
      </c>
      <c r="P39">
        <v>43.520400000000002</v>
      </c>
      <c r="Q39">
        <v>0</v>
      </c>
      <c r="R39">
        <v>0</v>
      </c>
      <c r="S39">
        <v>0</v>
      </c>
      <c r="T39">
        <v>0</v>
      </c>
      <c r="U39">
        <v>0</v>
      </c>
      <c r="V39" s="44">
        <v>3028.81</v>
      </c>
      <c r="W39">
        <v>70.67</v>
      </c>
      <c r="X39">
        <f>$AA$39-W39</f>
        <v>7.6975000000000051</v>
      </c>
      <c r="Y39">
        <v>49.983899999999998</v>
      </c>
      <c r="Z39">
        <f t="shared" si="6"/>
        <v>57.681400000000004</v>
      </c>
      <c r="AA39">
        <v>78.367500000000007</v>
      </c>
    </row>
    <row r="40" spans="1:31" x14ac:dyDescent="0.25">
      <c r="A40" s="32"/>
      <c r="B40" s="5">
        <v>84</v>
      </c>
      <c r="C40" s="6" t="s">
        <v>57</v>
      </c>
      <c r="D40" s="6">
        <v>2</v>
      </c>
      <c r="E40" s="6">
        <v>2</v>
      </c>
      <c r="F40" s="6">
        <v>1.673</v>
      </c>
      <c r="G40" s="6">
        <v>39.019300000000001</v>
      </c>
      <c r="H40" s="6">
        <v>22.609000000000002</v>
      </c>
      <c r="I40" s="7">
        <v>63.301299999999998</v>
      </c>
      <c r="J40">
        <v>2.3092999999999999</v>
      </c>
      <c r="K40">
        <v>0</v>
      </c>
      <c r="L40">
        <v>0</v>
      </c>
      <c r="M40">
        <v>0</v>
      </c>
      <c r="N40">
        <v>0</v>
      </c>
      <c r="O40">
        <v>0</v>
      </c>
      <c r="P40">
        <v>36.71</v>
      </c>
      <c r="Q40">
        <v>0</v>
      </c>
      <c r="R40">
        <v>0</v>
      </c>
      <c r="S40">
        <v>0</v>
      </c>
      <c r="T40">
        <v>0</v>
      </c>
      <c r="U40">
        <v>0</v>
      </c>
      <c r="V40" s="44">
        <v>3028.78</v>
      </c>
      <c r="W40">
        <v>66.003299999999996</v>
      </c>
      <c r="X40">
        <f t="shared" ref="X40:X49" si="7">$AA$39-W40</f>
        <v>12.364200000000011</v>
      </c>
      <c r="Y40">
        <v>64.564999999999998</v>
      </c>
      <c r="Z40">
        <f>Y40+X40</f>
        <v>76.929200000000009</v>
      </c>
    </row>
    <row r="41" spans="1:31" x14ac:dyDescent="0.25">
      <c r="A41" s="32"/>
      <c r="B41" s="5">
        <v>85</v>
      </c>
      <c r="C41" s="6" t="s">
        <v>58</v>
      </c>
      <c r="D41" s="6">
        <v>2</v>
      </c>
      <c r="E41" s="6">
        <v>2</v>
      </c>
      <c r="F41" s="6">
        <v>1.673</v>
      </c>
      <c r="G41" s="6">
        <v>43.918999999999997</v>
      </c>
      <c r="H41" s="6">
        <v>22.254999999999999</v>
      </c>
      <c r="I41" s="7">
        <v>67.846999999999994</v>
      </c>
      <c r="J41">
        <v>2.1074999999999999</v>
      </c>
      <c r="K41">
        <v>0</v>
      </c>
      <c r="L41">
        <v>0</v>
      </c>
      <c r="M41">
        <v>0</v>
      </c>
      <c r="N41">
        <v>0</v>
      </c>
      <c r="O41">
        <v>0</v>
      </c>
      <c r="P41">
        <v>41.811500000000002</v>
      </c>
      <c r="Q41">
        <v>0</v>
      </c>
      <c r="R41">
        <v>0</v>
      </c>
      <c r="S41">
        <v>0</v>
      </c>
      <c r="T41">
        <v>0</v>
      </c>
      <c r="U41">
        <v>0</v>
      </c>
      <c r="V41" s="44">
        <v>3028.81</v>
      </c>
      <c r="W41">
        <v>71.187200000000004</v>
      </c>
      <c r="X41">
        <f t="shared" si="7"/>
        <v>7.1803000000000026</v>
      </c>
      <c r="Y41">
        <v>69.747100000000003</v>
      </c>
      <c r="Z41">
        <f>Y41+X41</f>
        <v>76.927400000000006</v>
      </c>
    </row>
    <row r="42" spans="1:31" x14ac:dyDescent="0.25">
      <c r="A42" s="32"/>
      <c r="B42" s="5">
        <v>86</v>
      </c>
      <c r="C42" s="6" t="s">
        <v>59</v>
      </c>
      <c r="D42" s="6">
        <v>2</v>
      </c>
      <c r="E42" s="6">
        <v>2</v>
      </c>
      <c r="F42" s="6">
        <v>1.673</v>
      </c>
      <c r="G42" s="6">
        <v>46.357799999999997</v>
      </c>
      <c r="H42" s="6">
        <v>25.66</v>
      </c>
      <c r="I42" s="7">
        <v>73.690799999999996</v>
      </c>
      <c r="J42">
        <v>2.1067</v>
      </c>
      <c r="K42">
        <v>0</v>
      </c>
      <c r="L42">
        <v>0</v>
      </c>
      <c r="M42">
        <v>0</v>
      </c>
      <c r="N42">
        <v>0</v>
      </c>
      <c r="O42">
        <v>0</v>
      </c>
      <c r="P42">
        <v>44.250999999999998</v>
      </c>
      <c r="Q42">
        <v>0</v>
      </c>
      <c r="R42">
        <v>0</v>
      </c>
      <c r="S42">
        <v>0</v>
      </c>
      <c r="T42">
        <v>0</v>
      </c>
      <c r="U42">
        <v>0</v>
      </c>
      <c r="V42" s="44">
        <v>3028.76</v>
      </c>
      <c r="W42">
        <v>76.066299999999998</v>
      </c>
      <c r="X42">
        <f t="shared" si="7"/>
        <v>2.3012000000000086</v>
      </c>
      <c r="Y42">
        <v>73.230800000000002</v>
      </c>
      <c r="Z42">
        <f t="shared" si="6"/>
        <v>75.532000000000011</v>
      </c>
    </row>
    <row r="43" spans="1:31" x14ac:dyDescent="0.25">
      <c r="A43" s="32"/>
      <c r="B43" s="5">
        <v>88</v>
      </c>
      <c r="C43" s="6" t="s">
        <v>60</v>
      </c>
      <c r="D43" s="6">
        <v>2</v>
      </c>
      <c r="E43" s="6">
        <v>2</v>
      </c>
      <c r="F43" s="6">
        <v>1.673</v>
      </c>
      <c r="G43" s="6">
        <v>45.188499999999998</v>
      </c>
      <c r="H43" s="6">
        <v>23.477</v>
      </c>
      <c r="I43" s="7">
        <v>70.338499999999996</v>
      </c>
      <c r="J43">
        <v>2.2397</v>
      </c>
      <c r="K43">
        <v>0</v>
      </c>
      <c r="L43">
        <v>0</v>
      </c>
      <c r="M43">
        <v>0</v>
      </c>
      <c r="N43">
        <v>0</v>
      </c>
      <c r="O43">
        <v>0</v>
      </c>
      <c r="P43">
        <v>42.948799999999999</v>
      </c>
      <c r="Q43">
        <v>0</v>
      </c>
      <c r="R43">
        <v>0</v>
      </c>
      <c r="S43">
        <v>0</v>
      </c>
      <c r="T43">
        <v>0</v>
      </c>
      <c r="U43">
        <v>0</v>
      </c>
      <c r="V43" s="44">
        <v>3028.77</v>
      </c>
      <c r="W43">
        <v>72.591399999999993</v>
      </c>
      <c r="X43">
        <f t="shared" si="7"/>
        <v>5.7761000000000138</v>
      </c>
      <c r="Y43">
        <v>43.6387</v>
      </c>
      <c r="Z43">
        <f t="shared" si="6"/>
        <v>49.414800000000014</v>
      </c>
      <c r="AA43">
        <f>Z43-0.06</f>
        <v>49.354800000000012</v>
      </c>
      <c r="AB43">
        <v>77.491600000000005</v>
      </c>
      <c r="AC43">
        <f>AB44-AB43</f>
        <v>0.87590000000000146</v>
      </c>
      <c r="AD43">
        <v>48.538699999999999</v>
      </c>
      <c r="AE43">
        <f>AD43+AC43</f>
        <v>49.4146</v>
      </c>
    </row>
    <row r="44" spans="1:31" x14ac:dyDescent="0.25">
      <c r="A44" s="32"/>
      <c r="B44" s="5">
        <v>89</v>
      </c>
      <c r="C44" s="6" t="s">
        <v>61</v>
      </c>
      <c r="D44" s="6">
        <v>2</v>
      </c>
      <c r="E44" s="6">
        <v>2</v>
      </c>
      <c r="F44" s="6">
        <v>1.673</v>
      </c>
      <c r="G44" s="6">
        <v>45.673499999999997</v>
      </c>
      <c r="H44" s="6">
        <v>23.867999999999999</v>
      </c>
      <c r="I44" s="7">
        <v>71.214500000000001</v>
      </c>
      <c r="J44">
        <v>2.2397</v>
      </c>
      <c r="K44">
        <v>0</v>
      </c>
      <c r="L44">
        <v>0</v>
      </c>
      <c r="M44">
        <v>0</v>
      </c>
      <c r="N44">
        <v>0</v>
      </c>
      <c r="O44">
        <v>0</v>
      </c>
      <c r="P44">
        <v>43.433799999999998</v>
      </c>
      <c r="Q44">
        <v>0</v>
      </c>
      <c r="R44">
        <v>0</v>
      </c>
      <c r="S44">
        <v>0</v>
      </c>
      <c r="T44">
        <v>0</v>
      </c>
      <c r="U44">
        <v>0</v>
      </c>
      <c r="V44" s="44">
        <v>3028.77</v>
      </c>
      <c r="W44">
        <v>72.591399999999993</v>
      </c>
      <c r="X44">
        <f t="shared" si="7"/>
        <v>5.7761000000000138</v>
      </c>
      <c r="Y44">
        <v>43.6387</v>
      </c>
      <c r="Z44">
        <f t="shared" si="6"/>
        <v>49.414800000000014</v>
      </c>
      <c r="AB44">
        <v>78.367500000000007</v>
      </c>
    </row>
    <row r="45" spans="1:31" x14ac:dyDescent="0.25">
      <c r="A45" s="32"/>
      <c r="B45" s="5">
        <v>90</v>
      </c>
      <c r="C45" s="6" t="s">
        <v>62</v>
      </c>
      <c r="D45" s="6">
        <v>2</v>
      </c>
      <c r="E45" s="6">
        <v>2</v>
      </c>
      <c r="F45" s="6">
        <v>1.673</v>
      </c>
      <c r="G45" s="6">
        <v>38.545099999999998</v>
      </c>
      <c r="H45" s="6">
        <v>25.391999999999999</v>
      </c>
      <c r="I45" s="7">
        <v>65.610100000000003</v>
      </c>
      <c r="J45">
        <v>2.3098000000000001</v>
      </c>
      <c r="K45">
        <v>0</v>
      </c>
      <c r="L45">
        <v>0</v>
      </c>
      <c r="M45">
        <v>0</v>
      </c>
      <c r="N45">
        <v>0</v>
      </c>
      <c r="O45">
        <v>0</v>
      </c>
      <c r="P45">
        <v>36.235300000000002</v>
      </c>
      <c r="Q45">
        <v>0</v>
      </c>
      <c r="R45">
        <v>0</v>
      </c>
      <c r="S45">
        <v>0</v>
      </c>
      <c r="T45">
        <v>0</v>
      </c>
      <c r="U45">
        <v>0</v>
      </c>
      <c r="V45" s="44">
        <v>3028.76</v>
      </c>
      <c r="W45">
        <v>67.664699999999996</v>
      </c>
      <c r="X45">
        <f t="shared" si="7"/>
        <v>10.702800000000011</v>
      </c>
      <c r="Y45">
        <v>64.627799999999993</v>
      </c>
      <c r="Z45">
        <f t="shared" si="6"/>
        <v>75.330600000000004</v>
      </c>
    </row>
    <row r="46" spans="1:31" x14ac:dyDescent="0.25">
      <c r="A46" s="32"/>
      <c r="B46" s="5">
        <v>91</v>
      </c>
      <c r="C46" s="6" t="s">
        <v>63</v>
      </c>
      <c r="D46" s="6">
        <v>2</v>
      </c>
      <c r="E46" s="6">
        <v>2</v>
      </c>
      <c r="F46" s="6">
        <v>1.673</v>
      </c>
      <c r="G46" s="6">
        <v>40.629800000000003</v>
      </c>
      <c r="H46" s="6">
        <v>19.248999999999999</v>
      </c>
      <c r="I46" s="7">
        <v>61.5518</v>
      </c>
      <c r="J46">
        <v>2.3207</v>
      </c>
      <c r="K46">
        <v>0</v>
      </c>
      <c r="L46">
        <v>0</v>
      </c>
      <c r="M46">
        <v>0</v>
      </c>
      <c r="N46">
        <v>0</v>
      </c>
      <c r="O46">
        <v>0</v>
      </c>
      <c r="P46">
        <v>38.309199999999997</v>
      </c>
      <c r="Q46">
        <v>0</v>
      </c>
      <c r="R46">
        <v>0</v>
      </c>
      <c r="S46">
        <v>0</v>
      </c>
      <c r="T46">
        <v>0</v>
      </c>
      <c r="U46">
        <v>0</v>
      </c>
      <c r="V46" s="44">
        <v>3028.76</v>
      </c>
      <c r="W46">
        <v>62.988799999999998</v>
      </c>
      <c r="X46">
        <f t="shared" si="7"/>
        <v>15.378700000000009</v>
      </c>
      <c r="Y46">
        <v>38.476999999999997</v>
      </c>
      <c r="Z46">
        <f t="shared" si="6"/>
        <v>53.855700000000006</v>
      </c>
    </row>
    <row r="47" spans="1:31" x14ac:dyDescent="0.25">
      <c r="A47" s="32"/>
      <c r="B47" s="5">
        <v>92</v>
      </c>
      <c r="C47" s="6" t="s">
        <v>64</v>
      </c>
      <c r="D47" s="6">
        <v>2</v>
      </c>
      <c r="E47" s="6">
        <v>2</v>
      </c>
      <c r="F47" s="6">
        <v>1.673</v>
      </c>
      <c r="G47" s="6">
        <v>39.189900000000002</v>
      </c>
      <c r="H47" s="6">
        <v>20.349</v>
      </c>
      <c r="I47" s="7">
        <v>61.2119</v>
      </c>
      <c r="J47">
        <v>2.3214000000000001</v>
      </c>
      <c r="K47">
        <v>0</v>
      </c>
      <c r="L47">
        <v>0</v>
      </c>
      <c r="M47">
        <v>0</v>
      </c>
      <c r="N47">
        <v>0</v>
      </c>
      <c r="O47">
        <v>0</v>
      </c>
      <c r="P47">
        <v>36.868499999999997</v>
      </c>
      <c r="Q47">
        <v>0</v>
      </c>
      <c r="R47">
        <v>0</v>
      </c>
      <c r="S47">
        <v>0</v>
      </c>
      <c r="T47">
        <v>0</v>
      </c>
      <c r="U47">
        <v>0</v>
      </c>
      <c r="V47" s="44">
        <v>3028.76</v>
      </c>
      <c r="W47">
        <v>62.648899999999998</v>
      </c>
      <c r="X47">
        <f t="shared" si="7"/>
        <v>15.718600000000009</v>
      </c>
      <c r="Y47">
        <v>59.64</v>
      </c>
      <c r="Z47">
        <f t="shared" si="6"/>
        <v>75.35860000000001</v>
      </c>
    </row>
    <row r="48" spans="1:31" x14ac:dyDescent="0.25">
      <c r="A48" s="32"/>
      <c r="B48" s="5">
        <v>93</v>
      </c>
      <c r="C48" s="6" t="s">
        <v>65</v>
      </c>
      <c r="D48" s="6">
        <v>2</v>
      </c>
      <c r="E48" s="6">
        <v>2</v>
      </c>
      <c r="F48" s="6">
        <v>1.673</v>
      </c>
      <c r="G48" s="6">
        <v>43.328299999999999</v>
      </c>
      <c r="H48" s="6">
        <v>21.690999999999999</v>
      </c>
      <c r="I48" s="7">
        <v>66.692300000000003</v>
      </c>
      <c r="J48">
        <v>2.1101000000000001</v>
      </c>
      <c r="K48">
        <v>0</v>
      </c>
      <c r="L48">
        <v>0</v>
      </c>
      <c r="M48">
        <v>0</v>
      </c>
      <c r="N48">
        <v>0</v>
      </c>
      <c r="O48">
        <v>0</v>
      </c>
      <c r="P48">
        <v>41.218200000000003</v>
      </c>
      <c r="Q48">
        <v>0</v>
      </c>
      <c r="R48">
        <v>0</v>
      </c>
      <c r="S48">
        <v>0</v>
      </c>
      <c r="T48">
        <v>0</v>
      </c>
      <c r="U48">
        <v>0</v>
      </c>
      <c r="V48" s="44">
        <v>3028.76</v>
      </c>
      <c r="W48">
        <v>68.124300000000005</v>
      </c>
      <c r="X48">
        <f t="shared" si="7"/>
        <v>10.243200000000002</v>
      </c>
      <c r="Y48">
        <v>65.296999999999997</v>
      </c>
      <c r="Z48">
        <f t="shared" si="6"/>
        <v>75.540199999999999</v>
      </c>
    </row>
    <row r="49" spans="1:26" ht="15.75" thickBot="1" x14ac:dyDescent="0.3">
      <c r="A49" s="33"/>
      <c r="B49" s="8">
        <v>94</v>
      </c>
      <c r="C49" s="9" t="s">
        <v>66</v>
      </c>
      <c r="D49" s="9">
        <v>2</v>
      </c>
      <c r="E49" s="9">
        <v>2</v>
      </c>
      <c r="F49" s="9">
        <v>1.673</v>
      </c>
      <c r="G49" s="9">
        <v>43.125799999999998</v>
      </c>
      <c r="H49" s="9">
        <v>20.408000000000001</v>
      </c>
      <c r="I49" s="10">
        <v>65.206800000000001</v>
      </c>
      <c r="J49">
        <v>2.1086</v>
      </c>
      <c r="K49">
        <v>0</v>
      </c>
      <c r="L49">
        <v>0</v>
      </c>
      <c r="M49">
        <v>0</v>
      </c>
      <c r="N49">
        <v>0</v>
      </c>
      <c r="O49">
        <v>0</v>
      </c>
      <c r="P49">
        <v>41.017200000000003</v>
      </c>
      <c r="Q49">
        <v>0</v>
      </c>
      <c r="R49">
        <v>0</v>
      </c>
      <c r="S49">
        <v>0</v>
      </c>
      <c r="T49">
        <v>0</v>
      </c>
      <c r="U49">
        <v>0</v>
      </c>
      <c r="V49" s="44">
        <v>3028.76</v>
      </c>
      <c r="W49">
        <v>65.970399999999998</v>
      </c>
      <c r="X49">
        <f t="shared" si="7"/>
        <v>12.397100000000009</v>
      </c>
      <c r="Y49">
        <v>63.139299999999999</v>
      </c>
      <c r="Z49">
        <f t="shared" si="6"/>
        <v>75.536400000000015</v>
      </c>
    </row>
    <row r="50" spans="1:26" x14ac:dyDescent="0.25">
      <c r="A50" s="34" t="s">
        <v>170</v>
      </c>
      <c r="B50" s="45">
        <v>95</v>
      </c>
      <c r="C50" s="46" t="s">
        <v>67</v>
      </c>
      <c r="D50" s="46">
        <v>2</v>
      </c>
      <c r="E50" s="46">
        <v>2</v>
      </c>
      <c r="F50" s="46">
        <v>2.5409999999999999</v>
      </c>
      <c r="G50" s="46">
        <v>41.434600000000003</v>
      </c>
      <c r="H50" s="46">
        <v>20.965</v>
      </c>
      <c r="I50" s="47">
        <v>64.940600000000003</v>
      </c>
      <c r="J50">
        <v>2.3218000000000001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39.1128</v>
      </c>
      <c r="T50">
        <v>0</v>
      </c>
      <c r="U50">
        <v>0</v>
      </c>
      <c r="V50" s="44">
        <v>2556.71</v>
      </c>
      <c r="W50">
        <v>2579.12</v>
      </c>
      <c r="X50">
        <f>$W$50-W50</f>
        <v>0</v>
      </c>
      <c r="Y50">
        <v>1271.3599999999999</v>
      </c>
      <c r="Z50">
        <f t="shared" si="6"/>
        <v>1271.3599999999999</v>
      </c>
    </row>
    <row r="51" spans="1:26" x14ac:dyDescent="0.25">
      <c r="A51" s="35"/>
      <c r="B51" s="18">
        <v>96</v>
      </c>
      <c r="C51" s="13" t="s">
        <v>68</v>
      </c>
      <c r="D51" s="13">
        <v>2</v>
      </c>
      <c r="E51" s="13">
        <v>2</v>
      </c>
      <c r="F51" s="13">
        <v>2.5409999999999999</v>
      </c>
      <c r="G51" s="13">
        <v>46.276200000000003</v>
      </c>
      <c r="H51" s="13">
        <v>8.8409999999999993</v>
      </c>
      <c r="I51" s="14">
        <v>57.658200000000001</v>
      </c>
      <c r="J51">
        <v>2.3161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43.960099999999997</v>
      </c>
      <c r="T51">
        <v>0</v>
      </c>
      <c r="U51">
        <v>0</v>
      </c>
      <c r="V51" s="44">
        <v>2556.7199999999998</v>
      </c>
      <c r="W51">
        <v>2343.44</v>
      </c>
      <c r="X51">
        <f>$W$50-W51</f>
        <v>235.67999999999984</v>
      </c>
      <c r="Y51">
        <v>1444.14</v>
      </c>
      <c r="Z51">
        <f>Y51+X51</f>
        <v>1679.82</v>
      </c>
    </row>
    <row r="52" spans="1:26" x14ac:dyDescent="0.25">
      <c r="A52" s="35"/>
      <c r="B52" s="18">
        <v>97</v>
      </c>
      <c r="C52" s="13" t="s">
        <v>69</v>
      </c>
      <c r="D52" s="13">
        <v>2</v>
      </c>
      <c r="E52" s="13">
        <v>2</v>
      </c>
      <c r="F52" s="13">
        <v>2.5409999999999999</v>
      </c>
      <c r="G52" s="13">
        <v>48.184199999999997</v>
      </c>
      <c r="H52" s="13">
        <v>11.726000000000001</v>
      </c>
      <c r="I52" s="14">
        <v>62.4512</v>
      </c>
      <c r="J52">
        <v>2.1147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46.069499999999998</v>
      </c>
      <c r="T52">
        <v>0</v>
      </c>
      <c r="U52">
        <v>0</v>
      </c>
      <c r="V52" s="44">
        <v>2556.7199999999998</v>
      </c>
      <c r="W52">
        <v>2556.38</v>
      </c>
      <c r="X52">
        <f t="shared" ref="X52:X53" si="8">$W$50-W52</f>
        <v>22.739999999999782</v>
      </c>
      <c r="Y52">
        <v>1702.26</v>
      </c>
      <c r="Z52">
        <f>Y52+X52</f>
        <v>1724.9999999999998</v>
      </c>
    </row>
    <row r="53" spans="1:26" ht="15.75" thickBot="1" x14ac:dyDescent="0.3">
      <c r="A53" s="36"/>
      <c r="B53" s="15">
        <v>100</v>
      </c>
      <c r="C53" s="15" t="s">
        <v>72</v>
      </c>
      <c r="D53" s="15">
        <v>2</v>
      </c>
      <c r="E53" s="15">
        <v>2</v>
      </c>
      <c r="F53" s="15">
        <v>2.5409999999999999</v>
      </c>
      <c r="G53" s="15">
        <v>52.808700000000002</v>
      </c>
      <c r="H53" s="15">
        <v>8.0609999999999999</v>
      </c>
      <c r="I53" s="16">
        <v>63.410699999999999</v>
      </c>
      <c r="J53">
        <v>2.1179999999999999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50.6907</v>
      </c>
      <c r="T53">
        <v>0</v>
      </c>
      <c r="U53">
        <v>0</v>
      </c>
      <c r="V53" s="44">
        <v>2556.7199999999998</v>
      </c>
      <c r="W53">
        <v>2568.38</v>
      </c>
      <c r="X53">
        <f t="shared" si="8"/>
        <v>10.739999999999782</v>
      </c>
      <c r="Y53">
        <v>1591.46</v>
      </c>
      <c r="Z53">
        <f>Y53+X53</f>
        <v>1602.1999999999998</v>
      </c>
    </row>
    <row r="54" spans="1:26" x14ac:dyDescent="0.25">
      <c r="A54" s="31" t="s">
        <v>171</v>
      </c>
      <c r="B54" s="2">
        <v>98</v>
      </c>
      <c r="C54" s="3" t="s">
        <v>70</v>
      </c>
      <c r="D54" s="3">
        <v>2</v>
      </c>
      <c r="E54" s="3">
        <v>2</v>
      </c>
      <c r="F54" s="3">
        <v>2.5409999999999999</v>
      </c>
      <c r="G54" s="3">
        <v>42.842700000000001</v>
      </c>
      <c r="H54" s="3">
        <v>19.356000000000002</v>
      </c>
      <c r="I54" s="4">
        <v>64.739699999999999</v>
      </c>
      <c r="J54">
        <v>2.3332000000000002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40.509500000000003</v>
      </c>
      <c r="T54">
        <v>0</v>
      </c>
      <c r="U54">
        <v>0</v>
      </c>
      <c r="V54" s="44">
        <v>2568.73</v>
      </c>
      <c r="W54">
        <v>2568.84</v>
      </c>
      <c r="X54">
        <f>W55-W54</f>
        <v>19.929999999999836</v>
      </c>
      <c r="Y54">
        <v>1646.61</v>
      </c>
      <c r="Z54">
        <f>Y54+X54</f>
        <v>1666.5399999999997</v>
      </c>
    </row>
    <row r="55" spans="1:26" ht="15.75" thickBot="1" x14ac:dyDescent="0.3">
      <c r="A55" s="33"/>
      <c r="B55" s="8">
        <v>99</v>
      </c>
      <c r="C55" s="9" t="s">
        <v>71</v>
      </c>
      <c r="D55" s="9">
        <v>2</v>
      </c>
      <c r="E55" s="9">
        <v>2</v>
      </c>
      <c r="F55" s="9">
        <v>2.5409999999999999</v>
      </c>
      <c r="G55" s="9">
        <v>43.170999999999999</v>
      </c>
      <c r="H55" s="9">
        <v>19.533999999999999</v>
      </c>
      <c r="I55" s="10">
        <v>65.245999999999995</v>
      </c>
      <c r="J55">
        <v>2.3332000000000002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40.837699999999998</v>
      </c>
      <c r="T55">
        <v>0</v>
      </c>
      <c r="U55">
        <v>0</v>
      </c>
      <c r="V55" s="44">
        <v>2568.7399999999998</v>
      </c>
      <c r="W55">
        <v>2588.77</v>
      </c>
    </row>
    <row r="56" spans="1:26" x14ac:dyDescent="0.25">
      <c r="A56" s="37" t="s">
        <v>172</v>
      </c>
      <c r="B56" s="20">
        <v>101</v>
      </c>
      <c r="C56" s="20" t="s">
        <v>73</v>
      </c>
      <c r="D56" s="20">
        <v>2</v>
      </c>
      <c r="E56" s="20">
        <v>2</v>
      </c>
      <c r="F56" s="20">
        <v>1.121</v>
      </c>
      <c r="G56" s="20">
        <v>42.169699999999999</v>
      </c>
      <c r="H56" s="20">
        <v>14.923</v>
      </c>
      <c r="I56" s="21">
        <v>58.213700000000003</v>
      </c>
      <c r="J56">
        <v>2.2835999999999999</v>
      </c>
      <c r="K56">
        <v>0</v>
      </c>
      <c r="L56">
        <v>0</v>
      </c>
      <c r="M56">
        <v>0</v>
      </c>
      <c r="N56">
        <v>39.886099999999999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44">
        <v>2291.88</v>
      </c>
      <c r="W56" s="29"/>
    </row>
    <row r="57" spans="1:26" ht="15.75" thickBot="1" x14ac:dyDescent="0.3">
      <c r="A57" s="38"/>
      <c r="B57" s="22">
        <v>119</v>
      </c>
      <c r="C57" s="22" t="s">
        <v>77</v>
      </c>
      <c r="D57" s="22">
        <v>2</v>
      </c>
      <c r="E57" s="22">
        <v>2</v>
      </c>
      <c r="F57" s="22">
        <v>1.121</v>
      </c>
      <c r="G57" s="22">
        <v>45.500700000000002</v>
      </c>
      <c r="H57" s="22">
        <v>19.224</v>
      </c>
      <c r="I57" s="23">
        <v>65.845699999999994</v>
      </c>
      <c r="V57" s="44">
        <v>2592.35</v>
      </c>
      <c r="W57" s="29"/>
    </row>
    <row r="58" spans="1:26" x14ac:dyDescent="0.25">
      <c r="A58" s="37" t="s">
        <v>173</v>
      </c>
      <c r="B58" s="20">
        <v>103</v>
      </c>
      <c r="C58" s="20" t="s">
        <v>75</v>
      </c>
      <c r="D58" s="20">
        <v>2</v>
      </c>
      <c r="E58" s="20">
        <v>2</v>
      </c>
      <c r="F58" s="20">
        <v>0.56899999999999995</v>
      </c>
      <c r="G58" s="20">
        <v>43.163899999999998</v>
      </c>
      <c r="H58" s="20">
        <v>19.306999999999999</v>
      </c>
      <c r="I58" s="21">
        <v>63.039900000000003</v>
      </c>
      <c r="J58">
        <v>2.1833999999999998</v>
      </c>
      <c r="K58">
        <v>0</v>
      </c>
      <c r="L58">
        <v>40.980499999999999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44">
        <v>2502.3200000000002</v>
      </c>
      <c r="W58" s="29"/>
    </row>
    <row r="59" spans="1:26" ht="15.75" thickBot="1" x14ac:dyDescent="0.3">
      <c r="A59" s="38"/>
      <c r="B59" s="22">
        <v>163</v>
      </c>
      <c r="C59" s="22" t="s">
        <v>110</v>
      </c>
      <c r="D59" s="22">
        <v>2</v>
      </c>
      <c r="E59" s="22">
        <v>2</v>
      </c>
      <c r="F59" s="22">
        <v>0.56899999999999995</v>
      </c>
      <c r="G59" s="22">
        <v>36.046700000000001</v>
      </c>
      <c r="H59" s="22">
        <v>18.041</v>
      </c>
      <c r="I59" s="23">
        <v>54.656700000000001</v>
      </c>
      <c r="J59">
        <v>2.1055999999999999</v>
      </c>
      <c r="K59">
        <v>0</v>
      </c>
      <c r="L59">
        <v>33.941099999999999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44">
        <v>2151.84</v>
      </c>
      <c r="W59" s="29"/>
    </row>
    <row r="60" spans="1:26" x14ac:dyDescent="0.25">
      <c r="A60" s="31" t="s">
        <v>174</v>
      </c>
      <c r="B60" s="3">
        <v>102</v>
      </c>
      <c r="C60" s="3" t="s">
        <v>74</v>
      </c>
      <c r="D60" s="3">
        <v>2</v>
      </c>
      <c r="E60" s="3">
        <v>2</v>
      </c>
      <c r="F60" s="3">
        <v>1.121</v>
      </c>
      <c r="G60" s="3">
        <v>38.570300000000003</v>
      </c>
      <c r="H60" s="3">
        <v>18.956</v>
      </c>
      <c r="I60" s="4">
        <v>58.647300000000001</v>
      </c>
      <c r="J60">
        <v>2.2717000000000001</v>
      </c>
      <c r="K60">
        <v>0</v>
      </c>
      <c r="L60">
        <v>0</v>
      </c>
      <c r="M60">
        <v>0</v>
      </c>
      <c r="N60">
        <v>36.2986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44">
        <v>2592.8200000000002</v>
      </c>
      <c r="W60">
        <v>2387.2600000000002</v>
      </c>
      <c r="X60">
        <f>$W$61-W60</f>
        <v>283.86999999999989</v>
      </c>
      <c r="Y60">
        <v>1562.65</v>
      </c>
      <c r="Z60">
        <f t="shared" ref="Z60:Z71" si="9">Y60+X60</f>
        <v>1846.52</v>
      </c>
    </row>
    <row r="61" spans="1:26" x14ac:dyDescent="0.25">
      <c r="A61" s="32"/>
      <c r="B61" s="6">
        <v>117</v>
      </c>
      <c r="C61" s="6" t="s">
        <v>76</v>
      </c>
      <c r="D61" s="6">
        <v>2</v>
      </c>
      <c r="E61" s="6">
        <v>2</v>
      </c>
      <c r="F61" s="6">
        <v>1.121</v>
      </c>
      <c r="G61" s="6">
        <v>43.311700000000002</v>
      </c>
      <c r="H61" s="6">
        <v>21.425000000000001</v>
      </c>
      <c r="I61" s="7">
        <v>65.857699999999994</v>
      </c>
      <c r="J61">
        <v>2.1833</v>
      </c>
      <c r="K61">
        <v>0</v>
      </c>
      <c r="L61">
        <v>0</v>
      </c>
      <c r="M61">
        <v>0</v>
      </c>
      <c r="N61">
        <v>41.128300000000003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44">
        <v>2592.8200000000002</v>
      </c>
      <c r="W61">
        <v>2671.13</v>
      </c>
      <c r="X61">
        <f t="shared" ref="X61:X72" si="10">$W$61-W61</f>
        <v>0</v>
      </c>
      <c r="Z61">
        <f t="shared" si="9"/>
        <v>0</v>
      </c>
    </row>
    <row r="62" spans="1:26" x14ac:dyDescent="0.25">
      <c r="A62" s="32"/>
      <c r="B62" s="6">
        <v>120</v>
      </c>
      <c r="C62" s="6" t="s">
        <v>78</v>
      </c>
      <c r="D62" s="6">
        <v>2</v>
      </c>
      <c r="E62" s="6">
        <v>2</v>
      </c>
      <c r="F62" s="6">
        <v>1.121</v>
      </c>
      <c r="G62" s="6">
        <v>37.632399999999997</v>
      </c>
      <c r="H62" s="6">
        <v>18.739000000000001</v>
      </c>
      <c r="I62" s="7">
        <v>57.492400000000004</v>
      </c>
      <c r="J62">
        <v>2.2719999999999998</v>
      </c>
      <c r="K62">
        <v>0</v>
      </c>
      <c r="L62">
        <v>0</v>
      </c>
      <c r="M62">
        <v>0</v>
      </c>
      <c r="N62">
        <v>35.360399999999998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44">
        <v>2592.8200000000002</v>
      </c>
      <c r="W62">
        <v>2341.79</v>
      </c>
      <c r="X62">
        <f t="shared" si="10"/>
        <v>329.34000000000015</v>
      </c>
      <c r="Y62">
        <v>2263.48</v>
      </c>
      <c r="Z62">
        <f t="shared" si="9"/>
        <v>2592.8200000000002</v>
      </c>
    </row>
    <row r="63" spans="1:26" x14ac:dyDescent="0.25">
      <c r="A63" s="32"/>
      <c r="B63" s="6">
        <v>128</v>
      </c>
      <c r="C63" s="6" t="s">
        <v>79</v>
      </c>
      <c r="D63" s="6">
        <v>2</v>
      </c>
      <c r="E63" s="6">
        <v>2</v>
      </c>
      <c r="F63" s="6">
        <v>1.121</v>
      </c>
      <c r="G63" s="6">
        <v>42.772799999999997</v>
      </c>
      <c r="H63" s="6">
        <v>16.018999999999998</v>
      </c>
      <c r="I63" s="7">
        <v>59.912799999999997</v>
      </c>
      <c r="J63">
        <v>2.1837</v>
      </c>
      <c r="K63">
        <v>0</v>
      </c>
      <c r="L63">
        <v>0</v>
      </c>
      <c r="M63">
        <v>0</v>
      </c>
      <c r="N63">
        <v>40.589100000000002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s="44">
        <v>2592.8200000000002</v>
      </c>
      <c r="W63">
        <v>2437.08</v>
      </c>
      <c r="X63">
        <f t="shared" si="10"/>
        <v>234.05000000000018</v>
      </c>
      <c r="Y63">
        <v>1507.02</v>
      </c>
      <c r="Z63">
        <f t="shared" si="9"/>
        <v>1741.0700000000002</v>
      </c>
    </row>
    <row r="64" spans="1:26" x14ac:dyDescent="0.25">
      <c r="A64" s="32"/>
      <c r="B64" s="6">
        <v>129</v>
      </c>
      <c r="C64" s="6" t="s">
        <v>80</v>
      </c>
      <c r="D64" s="6">
        <v>2</v>
      </c>
      <c r="E64" s="6">
        <v>2</v>
      </c>
      <c r="F64" s="6">
        <v>1.121</v>
      </c>
      <c r="G64" s="6">
        <v>38.9634</v>
      </c>
      <c r="H64" s="6">
        <v>16.856999999999999</v>
      </c>
      <c r="I64" s="7">
        <v>56.941400000000002</v>
      </c>
      <c r="J64">
        <v>2.2724000000000002</v>
      </c>
      <c r="K64">
        <v>0</v>
      </c>
      <c r="L64">
        <v>0</v>
      </c>
      <c r="M64">
        <v>0</v>
      </c>
      <c r="N64">
        <v>36.691000000000003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44">
        <v>2592.83</v>
      </c>
      <c r="W64">
        <v>2320.09</v>
      </c>
      <c r="X64">
        <f t="shared" si="10"/>
        <v>351.03999999999996</v>
      </c>
      <c r="Y64">
        <v>2241.79</v>
      </c>
      <c r="Z64">
        <f t="shared" si="9"/>
        <v>2592.83</v>
      </c>
    </row>
    <row r="65" spans="1:26" x14ac:dyDescent="0.25">
      <c r="A65" s="32"/>
      <c r="B65" s="6">
        <v>130</v>
      </c>
      <c r="C65" s="6" t="s">
        <v>81</v>
      </c>
      <c r="D65" s="6">
        <v>2</v>
      </c>
      <c r="E65" s="6">
        <v>2</v>
      </c>
      <c r="F65" s="6">
        <v>1.121</v>
      </c>
      <c r="G65" s="6">
        <v>45.898000000000003</v>
      </c>
      <c r="H65" s="6">
        <v>13.773</v>
      </c>
      <c r="I65" s="7">
        <v>60.792000000000002</v>
      </c>
      <c r="J65">
        <v>2.1859999999999999</v>
      </c>
      <c r="K65">
        <v>0</v>
      </c>
      <c r="L65">
        <v>0</v>
      </c>
      <c r="M65">
        <v>0</v>
      </c>
      <c r="N65">
        <v>43.712000000000003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44">
        <v>2592.8200000000002</v>
      </c>
      <c r="W65">
        <v>2467.9699999999998</v>
      </c>
      <c r="X65">
        <f t="shared" si="10"/>
        <v>203.16000000000031</v>
      </c>
      <c r="Y65">
        <v>2389.66</v>
      </c>
      <c r="Z65">
        <f t="shared" si="9"/>
        <v>2592.8200000000002</v>
      </c>
    </row>
    <row r="66" spans="1:26" x14ac:dyDescent="0.25">
      <c r="A66" s="32"/>
      <c r="B66" s="6">
        <v>131</v>
      </c>
      <c r="C66" s="6" t="s">
        <v>82</v>
      </c>
      <c r="D66" s="6">
        <v>2</v>
      </c>
      <c r="E66" s="6">
        <v>2</v>
      </c>
      <c r="F66" s="6">
        <v>1.121</v>
      </c>
      <c r="G66" s="6">
        <v>37.715299999999999</v>
      </c>
      <c r="H66" s="6">
        <v>17.579000000000001</v>
      </c>
      <c r="I66" s="7">
        <v>56.415300000000002</v>
      </c>
      <c r="J66">
        <v>2.2730999999999999</v>
      </c>
      <c r="K66">
        <v>0</v>
      </c>
      <c r="L66">
        <v>0</v>
      </c>
      <c r="M66">
        <v>0</v>
      </c>
      <c r="N66">
        <v>35.442100000000003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44">
        <v>2592.8200000000002</v>
      </c>
      <c r="W66">
        <v>2299.38</v>
      </c>
      <c r="X66">
        <f t="shared" si="10"/>
        <v>371.75</v>
      </c>
      <c r="Y66">
        <v>2221.0700000000002</v>
      </c>
      <c r="Z66">
        <f t="shared" si="9"/>
        <v>2592.8200000000002</v>
      </c>
    </row>
    <row r="67" spans="1:26" x14ac:dyDescent="0.25">
      <c r="A67" s="32"/>
      <c r="B67" s="6">
        <v>132</v>
      </c>
      <c r="C67" s="6" t="s">
        <v>83</v>
      </c>
      <c r="D67" s="6">
        <v>2</v>
      </c>
      <c r="E67" s="6">
        <v>2</v>
      </c>
      <c r="F67" s="6">
        <v>1.121</v>
      </c>
      <c r="G67" s="6">
        <v>44.843899999999998</v>
      </c>
      <c r="H67" s="6">
        <v>13.992000000000001</v>
      </c>
      <c r="I67" s="7">
        <v>59.956899999999997</v>
      </c>
      <c r="J67">
        <v>2.1848000000000001</v>
      </c>
      <c r="K67">
        <v>0</v>
      </c>
      <c r="L67">
        <v>0</v>
      </c>
      <c r="M67">
        <v>0</v>
      </c>
      <c r="N67">
        <v>42.658999999999999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44">
        <v>2592.83</v>
      </c>
      <c r="W67">
        <v>2438.81</v>
      </c>
      <c r="X67">
        <f t="shared" si="10"/>
        <v>232.32000000000016</v>
      </c>
      <c r="Y67">
        <v>2360.5100000000002</v>
      </c>
      <c r="Z67">
        <f t="shared" si="9"/>
        <v>2592.8300000000004</v>
      </c>
    </row>
    <row r="68" spans="1:26" x14ac:dyDescent="0.25">
      <c r="A68" s="32"/>
      <c r="B68" s="6">
        <v>133</v>
      </c>
      <c r="C68" s="6" t="s">
        <v>84</v>
      </c>
      <c r="D68" s="6">
        <v>2</v>
      </c>
      <c r="E68" s="6">
        <v>2</v>
      </c>
      <c r="F68" s="6">
        <v>1.121</v>
      </c>
      <c r="G68" s="6">
        <v>41.5533</v>
      </c>
      <c r="H68" s="6">
        <v>15.250999999999999</v>
      </c>
      <c r="I68" s="7">
        <v>57.9253</v>
      </c>
      <c r="J68">
        <v>2.2734999999999999</v>
      </c>
      <c r="K68">
        <v>0</v>
      </c>
      <c r="L68">
        <v>0</v>
      </c>
      <c r="M68">
        <v>0</v>
      </c>
      <c r="N68">
        <v>39.279800000000002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44">
        <v>2592.83</v>
      </c>
      <c r="W68">
        <v>2374.35</v>
      </c>
      <c r="X68">
        <f t="shared" si="10"/>
        <v>296.7800000000002</v>
      </c>
      <c r="Y68">
        <v>2296.0500000000002</v>
      </c>
      <c r="Z68">
        <f t="shared" si="9"/>
        <v>2592.8300000000004</v>
      </c>
    </row>
    <row r="69" spans="1:26" x14ac:dyDescent="0.25">
      <c r="A69" s="32"/>
      <c r="B69" s="6">
        <v>134</v>
      </c>
      <c r="C69" s="6" t="s">
        <v>85</v>
      </c>
      <c r="D69" s="6">
        <v>2</v>
      </c>
      <c r="E69" s="6">
        <v>2</v>
      </c>
      <c r="F69" s="6">
        <v>1.121</v>
      </c>
      <c r="G69" s="6">
        <v>43.595799999999997</v>
      </c>
      <c r="H69" s="6">
        <v>16.788</v>
      </c>
      <c r="I69" s="7">
        <v>61.504800000000003</v>
      </c>
      <c r="J69">
        <v>2.1848999999999998</v>
      </c>
      <c r="K69">
        <v>0</v>
      </c>
      <c r="L69">
        <v>0</v>
      </c>
      <c r="M69">
        <v>0</v>
      </c>
      <c r="N69">
        <v>41.410899999999998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44">
        <v>2592.83</v>
      </c>
      <c r="W69">
        <v>2499.75</v>
      </c>
      <c r="X69">
        <f t="shared" si="10"/>
        <v>171.38000000000011</v>
      </c>
      <c r="Y69">
        <v>1760.5</v>
      </c>
      <c r="Z69">
        <f t="shared" si="9"/>
        <v>1931.88</v>
      </c>
    </row>
    <row r="70" spans="1:26" x14ac:dyDescent="0.25">
      <c r="A70" s="32"/>
      <c r="B70" s="6">
        <v>135</v>
      </c>
      <c r="C70" s="6" t="s">
        <v>86</v>
      </c>
      <c r="D70" s="6">
        <v>2</v>
      </c>
      <c r="E70" s="6">
        <v>2</v>
      </c>
      <c r="F70" s="6">
        <v>1.121</v>
      </c>
      <c r="G70" s="6">
        <v>39.645899999999997</v>
      </c>
      <c r="H70" s="6">
        <v>16.292000000000002</v>
      </c>
      <c r="I70" s="7">
        <v>57.058900000000001</v>
      </c>
      <c r="J70">
        <v>2.2743000000000002</v>
      </c>
      <c r="K70">
        <v>0</v>
      </c>
      <c r="L70">
        <v>0</v>
      </c>
      <c r="M70">
        <v>0</v>
      </c>
      <c r="N70">
        <v>37.371600000000001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44">
        <v>2592.8200000000002</v>
      </c>
      <c r="W70">
        <v>2355.1799999999998</v>
      </c>
      <c r="X70">
        <f t="shared" si="10"/>
        <v>315.95000000000027</v>
      </c>
      <c r="Y70">
        <v>2276.87</v>
      </c>
      <c r="Z70">
        <f t="shared" si="9"/>
        <v>2592.8200000000002</v>
      </c>
    </row>
    <row r="71" spans="1:26" x14ac:dyDescent="0.25">
      <c r="A71" s="32"/>
      <c r="B71" s="6">
        <v>136</v>
      </c>
      <c r="C71" s="6" t="s">
        <v>87</v>
      </c>
      <c r="D71" s="6">
        <v>2</v>
      </c>
      <c r="E71" s="6">
        <v>2</v>
      </c>
      <c r="F71" s="6">
        <v>1.121</v>
      </c>
      <c r="G71" s="6">
        <v>46.412399999999998</v>
      </c>
      <c r="H71" s="6">
        <v>14.818</v>
      </c>
      <c r="I71" s="7">
        <v>62.351399999999998</v>
      </c>
      <c r="J71">
        <v>2.1840999999999999</v>
      </c>
      <c r="K71">
        <v>0</v>
      </c>
      <c r="L71">
        <v>0</v>
      </c>
      <c r="M71">
        <v>0</v>
      </c>
      <c r="N71">
        <v>44.228299999999997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44">
        <v>2592.8200000000002</v>
      </c>
      <c r="W71">
        <v>2581.12</v>
      </c>
      <c r="X71">
        <f t="shared" si="10"/>
        <v>90.010000000000218</v>
      </c>
      <c r="Y71">
        <v>2502.81</v>
      </c>
      <c r="Z71">
        <f t="shared" si="9"/>
        <v>2592.8200000000002</v>
      </c>
    </row>
    <row r="72" spans="1:26" ht="15.75" thickBot="1" x14ac:dyDescent="0.3">
      <c r="A72" s="33"/>
      <c r="B72" s="9">
        <v>137</v>
      </c>
      <c r="C72" s="9" t="s">
        <v>88</v>
      </c>
      <c r="D72" s="9">
        <v>2</v>
      </c>
      <c r="E72" s="9">
        <v>2</v>
      </c>
      <c r="F72" s="9">
        <v>1.121</v>
      </c>
      <c r="G72" s="9">
        <v>43.087899999999998</v>
      </c>
      <c r="H72" s="9">
        <v>16.324999999999999</v>
      </c>
      <c r="I72" s="10">
        <v>60.533900000000003</v>
      </c>
      <c r="J72">
        <v>2.2749999999999999</v>
      </c>
      <c r="K72">
        <v>0</v>
      </c>
      <c r="L72">
        <v>0</v>
      </c>
      <c r="M72">
        <v>0</v>
      </c>
      <c r="N72">
        <v>40.812899999999999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44">
        <v>2592.8200000000002</v>
      </c>
      <c r="W72">
        <v>2524.8000000000002</v>
      </c>
      <c r="X72">
        <f t="shared" si="10"/>
        <v>146.32999999999993</v>
      </c>
      <c r="Y72">
        <v>2446.4899999999998</v>
      </c>
      <c r="Z72">
        <f>Y72+X72</f>
        <v>2592.8199999999997</v>
      </c>
    </row>
    <row r="73" spans="1:26" x14ac:dyDescent="0.25">
      <c r="A73" s="34" t="s">
        <v>175</v>
      </c>
      <c r="B73" s="11">
        <v>138</v>
      </c>
      <c r="C73" s="11" t="s">
        <v>89</v>
      </c>
      <c r="D73" s="11">
        <v>2</v>
      </c>
      <c r="E73" s="11">
        <v>2</v>
      </c>
      <c r="F73" s="11">
        <v>0.56899999999999995</v>
      </c>
      <c r="G73" s="11">
        <v>37.061999999999998</v>
      </c>
      <c r="H73" s="11">
        <v>20.167000000000002</v>
      </c>
      <c r="I73" s="12">
        <v>57.798000000000002</v>
      </c>
      <c r="J73">
        <v>2.1432000000000002</v>
      </c>
      <c r="K73">
        <v>0</v>
      </c>
      <c r="L73">
        <v>34.918799999999997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44">
        <v>2323.06</v>
      </c>
      <c r="W73">
        <v>2275.5100000000002</v>
      </c>
    </row>
    <row r="74" spans="1:26" x14ac:dyDescent="0.25">
      <c r="A74" s="35"/>
      <c r="B74" s="13">
        <v>140</v>
      </c>
      <c r="C74" s="13" t="s">
        <v>91</v>
      </c>
      <c r="D74" s="13">
        <v>2</v>
      </c>
      <c r="E74" s="13">
        <v>2</v>
      </c>
      <c r="F74" s="13">
        <v>0.56899999999999995</v>
      </c>
      <c r="G74" s="13">
        <v>35.962200000000003</v>
      </c>
      <c r="H74" s="13">
        <v>20.747</v>
      </c>
      <c r="I74" s="14">
        <v>57.278199999999998</v>
      </c>
      <c r="J74">
        <v>2.1320999999999999</v>
      </c>
      <c r="K74">
        <v>0</v>
      </c>
      <c r="L74">
        <v>33.830100000000002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44">
        <v>2323.06</v>
      </c>
      <c r="W74">
        <v>2275.5100000000002</v>
      </c>
      <c r="X74">
        <f>W75-W74</f>
        <v>47.549999999999727</v>
      </c>
      <c r="Y74">
        <v>2273.65</v>
      </c>
      <c r="Z74">
        <f>Y74+X74</f>
        <v>2321.1999999999998</v>
      </c>
    </row>
    <row r="75" spans="1:26" x14ac:dyDescent="0.25">
      <c r="A75" s="35"/>
      <c r="B75" s="13">
        <v>139</v>
      </c>
      <c r="C75" s="13" t="s">
        <v>90</v>
      </c>
      <c r="D75" s="13">
        <v>2</v>
      </c>
      <c r="E75" s="13">
        <v>2</v>
      </c>
      <c r="F75" s="13">
        <v>0.56899999999999995</v>
      </c>
      <c r="G75" s="13">
        <v>39.249699999999997</v>
      </c>
      <c r="H75" s="13">
        <v>19.187000000000001</v>
      </c>
      <c r="I75" s="14">
        <v>59.005699999999997</v>
      </c>
      <c r="J75">
        <v>2.5068999999999999</v>
      </c>
      <c r="K75">
        <v>0</v>
      </c>
      <c r="L75">
        <v>36.742800000000003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44">
        <v>2323.06</v>
      </c>
      <c r="W75">
        <v>2323.06</v>
      </c>
    </row>
    <row r="76" spans="1:26" ht="15.75" thickBot="1" x14ac:dyDescent="0.3">
      <c r="A76" s="36"/>
      <c r="B76" s="15">
        <v>141</v>
      </c>
      <c r="C76" s="15" t="s">
        <v>92</v>
      </c>
      <c r="D76" s="15">
        <v>2</v>
      </c>
      <c r="E76" s="15">
        <v>2</v>
      </c>
      <c r="F76" s="15">
        <v>0.56899999999999995</v>
      </c>
      <c r="G76" s="15">
        <v>38.085099999999997</v>
      </c>
      <c r="H76" s="15">
        <v>18.818000000000001</v>
      </c>
      <c r="I76" s="16">
        <v>57.472099999999998</v>
      </c>
      <c r="J76">
        <v>2.5068999999999999</v>
      </c>
      <c r="K76">
        <v>0</v>
      </c>
      <c r="L76">
        <v>35.578200000000002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44">
        <v>2323.06</v>
      </c>
      <c r="W76">
        <v>2323.06</v>
      </c>
    </row>
    <row r="77" spans="1:26" x14ac:dyDescent="0.25">
      <c r="A77" s="31" t="s">
        <v>176</v>
      </c>
      <c r="B77" s="3">
        <v>142</v>
      </c>
      <c r="C77" s="3" t="s">
        <v>93</v>
      </c>
      <c r="D77" s="3">
        <v>2</v>
      </c>
      <c r="E77" s="3">
        <v>2</v>
      </c>
      <c r="F77" s="3">
        <v>0.56899999999999995</v>
      </c>
      <c r="G77" s="3">
        <v>36.718499999999999</v>
      </c>
      <c r="H77" s="3">
        <v>14.881</v>
      </c>
      <c r="I77" s="4">
        <v>52.168500000000002</v>
      </c>
      <c r="J77">
        <v>2.2871000000000001</v>
      </c>
      <c r="K77">
        <v>0</v>
      </c>
      <c r="L77">
        <v>34.431399999999996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44">
        <v>2375.86</v>
      </c>
      <c r="W77">
        <v>2061.23</v>
      </c>
      <c r="X77">
        <f>W78-W77</f>
        <v>0</v>
      </c>
      <c r="Y77">
        <v>1465.17</v>
      </c>
      <c r="Z77">
        <f>Y77+X77</f>
        <v>1465.17</v>
      </c>
    </row>
    <row r="78" spans="1:26" x14ac:dyDescent="0.25">
      <c r="A78" s="32"/>
      <c r="B78" s="6">
        <v>144</v>
      </c>
      <c r="C78" s="6" t="s">
        <v>95</v>
      </c>
      <c r="D78" s="6">
        <v>2</v>
      </c>
      <c r="E78" s="6">
        <v>2</v>
      </c>
      <c r="F78" s="6">
        <v>0.56899999999999995</v>
      </c>
      <c r="G78" s="6">
        <v>36.449100000000001</v>
      </c>
      <c r="H78" s="6">
        <v>15.337</v>
      </c>
      <c r="I78" s="7">
        <v>52.3551</v>
      </c>
      <c r="J78">
        <v>2.2871000000000001</v>
      </c>
      <c r="K78">
        <v>0</v>
      </c>
      <c r="L78">
        <v>34.161999999999999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44">
        <v>2375.86</v>
      </c>
      <c r="W78">
        <v>2061.23</v>
      </c>
      <c r="X78">
        <f>W79-W78</f>
        <v>314.63000000000011</v>
      </c>
      <c r="Y78">
        <v>2058.39</v>
      </c>
      <c r="Z78">
        <f>Y78+X78</f>
        <v>2373.02</v>
      </c>
    </row>
    <row r="79" spans="1:26" x14ac:dyDescent="0.25">
      <c r="A79" s="32"/>
      <c r="B79" s="6">
        <v>143</v>
      </c>
      <c r="C79" s="6" t="s">
        <v>94</v>
      </c>
      <c r="D79" s="6">
        <v>2</v>
      </c>
      <c r="E79" s="6">
        <v>2</v>
      </c>
      <c r="F79" s="6">
        <v>0.56899999999999995</v>
      </c>
      <c r="G79" s="6">
        <v>41.599800000000002</v>
      </c>
      <c r="H79" s="6">
        <v>18.178000000000001</v>
      </c>
      <c r="I79" s="7">
        <v>60.346800000000002</v>
      </c>
      <c r="J79">
        <v>2.1894999999999998</v>
      </c>
      <c r="K79">
        <v>0</v>
      </c>
      <c r="L79">
        <v>39.410299999999999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44">
        <v>2375.86</v>
      </c>
      <c r="W79">
        <v>2375.86</v>
      </c>
    </row>
    <row r="80" spans="1:26" ht="15.75" thickBot="1" x14ac:dyDescent="0.3">
      <c r="A80" s="33"/>
      <c r="B80" s="9">
        <v>145</v>
      </c>
      <c r="C80" s="9" t="s">
        <v>96</v>
      </c>
      <c r="D80" s="9">
        <v>2</v>
      </c>
      <c r="E80" s="9">
        <v>2</v>
      </c>
      <c r="F80" s="9">
        <v>0.56899999999999995</v>
      </c>
      <c r="G80" s="9">
        <v>41.436500000000002</v>
      </c>
      <c r="H80" s="9">
        <v>17.812999999999999</v>
      </c>
      <c r="I80" s="10">
        <v>59.8185</v>
      </c>
      <c r="J80">
        <v>2.1894999999999998</v>
      </c>
      <c r="K80">
        <v>0</v>
      </c>
      <c r="L80">
        <v>39.246899999999997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44">
        <v>2375.86</v>
      </c>
      <c r="W80">
        <v>2375.86</v>
      </c>
      <c r="X80">
        <f>W79-W80</f>
        <v>0</v>
      </c>
      <c r="Y80">
        <v>2352.2199999999998</v>
      </c>
      <c r="Z80">
        <f>Y80+X80</f>
        <v>2352.2199999999998</v>
      </c>
    </row>
    <row r="81" spans="1:26" x14ac:dyDescent="0.25">
      <c r="A81" s="34" t="s">
        <v>177</v>
      </c>
      <c r="B81" s="11">
        <v>146</v>
      </c>
      <c r="C81" s="11" t="s">
        <v>97</v>
      </c>
      <c r="D81" s="11">
        <v>2</v>
      </c>
      <c r="E81" s="11">
        <v>2</v>
      </c>
      <c r="F81" s="11">
        <v>1.673</v>
      </c>
      <c r="G81" s="11">
        <v>47.5212</v>
      </c>
      <c r="H81" s="11">
        <v>9.0510000000000002</v>
      </c>
      <c r="I81" s="12">
        <v>58.245199999999997</v>
      </c>
      <c r="J81">
        <v>2.1065</v>
      </c>
      <c r="K81">
        <v>0</v>
      </c>
      <c r="L81">
        <v>0</v>
      </c>
      <c r="M81">
        <v>0</v>
      </c>
      <c r="N81">
        <v>0</v>
      </c>
      <c r="O81">
        <v>0</v>
      </c>
      <c r="P81">
        <v>45.4148</v>
      </c>
      <c r="Q81">
        <v>0</v>
      </c>
      <c r="R81">
        <v>0</v>
      </c>
      <c r="S81">
        <v>0</v>
      </c>
      <c r="T81">
        <v>0</v>
      </c>
      <c r="U81">
        <v>0</v>
      </c>
      <c r="V81" s="44">
        <v>2519.83</v>
      </c>
      <c r="W81">
        <v>2342.79</v>
      </c>
      <c r="X81">
        <f>$W$71-W81</f>
        <v>238.32999999999993</v>
      </c>
      <c r="Y81">
        <v>2286.2199999999998</v>
      </c>
      <c r="Z81">
        <f>Y81+X81</f>
        <v>2524.5499999999997</v>
      </c>
    </row>
    <row r="82" spans="1:26" x14ac:dyDescent="0.25">
      <c r="A82" s="35"/>
      <c r="B82" s="13">
        <v>147</v>
      </c>
      <c r="C82" s="13" t="s">
        <v>98</v>
      </c>
      <c r="D82" s="13">
        <v>2</v>
      </c>
      <c r="E82" s="13">
        <v>2</v>
      </c>
      <c r="F82" s="13">
        <v>1.673</v>
      </c>
      <c r="G82" s="13">
        <v>50.7286</v>
      </c>
      <c r="H82" s="13">
        <v>9.9909999999999997</v>
      </c>
      <c r="I82" s="14">
        <v>62.392600000000002</v>
      </c>
      <c r="J82">
        <v>2.1970999999999998</v>
      </c>
      <c r="K82">
        <v>0</v>
      </c>
      <c r="L82">
        <v>0</v>
      </c>
      <c r="M82">
        <v>0</v>
      </c>
      <c r="N82">
        <v>0</v>
      </c>
      <c r="O82">
        <v>0</v>
      </c>
      <c r="P82">
        <v>48.531500000000001</v>
      </c>
      <c r="Q82">
        <v>0</v>
      </c>
      <c r="R82">
        <v>0</v>
      </c>
      <c r="S82">
        <v>0</v>
      </c>
      <c r="T82">
        <v>0</v>
      </c>
      <c r="U82">
        <v>0</v>
      </c>
      <c r="V82" s="44">
        <v>2519.84</v>
      </c>
      <c r="W82">
        <v>2441.61</v>
      </c>
      <c r="X82">
        <f t="shared" ref="X82:X93" si="11">$W$71-W82</f>
        <v>139.50999999999976</v>
      </c>
      <c r="Y82">
        <v>1654.65</v>
      </c>
      <c r="Z82">
        <f>Y82+X82</f>
        <v>1794.1599999999999</v>
      </c>
    </row>
    <row r="83" spans="1:26" x14ac:dyDescent="0.25">
      <c r="A83" s="35"/>
      <c r="B83" s="13">
        <v>148</v>
      </c>
      <c r="C83" s="13" t="s">
        <v>99</v>
      </c>
      <c r="D83" s="13">
        <v>2</v>
      </c>
      <c r="E83" s="13">
        <v>2</v>
      </c>
      <c r="F83" s="13">
        <v>1.673</v>
      </c>
      <c r="G83" s="13">
        <v>45.340800000000002</v>
      </c>
      <c r="H83" s="13">
        <v>12.577</v>
      </c>
      <c r="I83" s="14">
        <v>59.590800000000002</v>
      </c>
      <c r="J83">
        <v>2.1076000000000001</v>
      </c>
      <c r="K83">
        <v>0</v>
      </c>
      <c r="L83">
        <v>0</v>
      </c>
      <c r="M83">
        <v>0</v>
      </c>
      <c r="N83">
        <v>0</v>
      </c>
      <c r="O83">
        <v>0</v>
      </c>
      <c r="P83">
        <v>43.233199999999997</v>
      </c>
      <c r="Q83">
        <v>0</v>
      </c>
      <c r="R83">
        <v>0</v>
      </c>
      <c r="S83">
        <v>0</v>
      </c>
      <c r="T83">
        <v>0</v>
      </c>
      <c r="U83">
        <v>0</v>
      </c>
      <c r="V83" s="44">
        <v>2519.84</v>
      </c>
      <c r="W83">
        <v>2327.71</v>
      </c>
      <c r="X83">
        <f t="shared" si="11"/>
        <v>253.40999999999985</v>
      </c>
      <c r="Y83">
        <v>2271.14</v>
      </c>
      <c r="Z83">
        <f t="shared" ref="Z83:Z93" si="12">Y83+X83</f>
        <v>2524.5499999999997</v>
      </c>
    </row>
    <row r="84" spans="1:26" x14ac:dyDescent="0.25">
      <c r="A84" s="35"/>
      <c r="B84" s="13">
        <v>149</v>
      </c>
      <c r="C84" s="13" t="s">
        <v>100</v>
      </c>
      <c r="D84" s="13">
        <v>2</v>
      </c>
      <c r="E84" s="13">
        <v>2</v>
      </c>
      <c r="F84" s="13">
        <v>1.673</v>
      </c>
      <c r="G84" s="13">
        <v>46.758600000000001</v>
      </c>
      <c r="H84" s="13">
        <v>14.615</v>
      </c>
      <c r="I84" s="14">
        <v>63.046599999999998</v>
      </c>
      <c r="J84">
        <v>2.1966999999999999</v>
      </c>
      <c r="K84">
        <v>0</v>
      </c>
      <c r="L84">
        <v>0</v>
      </c>
      <c r="M84">
        <v>0</v>
      </c>
      <c r="N84">
        <v>0</v>
      </c>
      <c r="O84">
        <v>0</v>
      </c>
      <c r="P84">
        <v>44.561900000000001</v>
      </c>
      <c r="Q84">
        <v>0</v>
      </c>
      <c r="R84">
        <v>0</v>
      </c>
      <c r="S84">
        <v>0</v>
      </c>
      <c r="T84">
        <v>0</v>
      </c>
      <c r="U84">
        <v>0</v>
      </c>
      <c r="V84" s="44">
        <v>2519.84</v>
      </c>
      <c r="W84">
        <v>2500.5300000000002</v>
      </c>
      <c r="X84">
        <f t="shared" si="11"/>
        <v>80.589999999999691</v>
      </c>
      <c r="Y84">
        <v>2443.9499999999998</v>
      </c>
      <c r="Z84">
        <f t="shared" si="12"/>
        <v>2524.5399999999995</v>
      </c>
    </row>
    <row r="85" spans="1:26" x14ac:dyDescent="0.25">
      <c r="A85" s="35"/>
      <c r="B85" s="13">
        <v>150</v>
      </c>
      <c r="C85" s="13" t="s">
        <v>101</v>
      </c>
      <c r="D85" s="13">
        <v>2</v>
      </c>
      <c r="E85" s="13">
        <v>2</v>
      </c>
      <c r="F85" s="13">
        <v>1.673</v>
      </c>
      <c r="G85" s="13">
        <v>41.158799999999999</v>
      </c>
      <c r="H85" s="13">
        <v>15.191000000000001</v>
      </c>
      <c r="I85" s="14">
        <v>58.022799999999997</v>
      </c>
      <c r="J85">
        <v>2.1072000000000002</v>
      </c>
      <c r="K85">
        <v>0</v>
      </c>
      <c r="L85">
        <v>0</v>
      </c>
      <c r="M85">
        <v>0</v>
      </c>
      <c r="N85">
        <v>0</v>
      </c>
      <c r="O85">
        <v>0</v>
      </c>
      <c r="P85">
        <v>39.051600000000001</v>
      </c>
      <c r="Q85">
        <v>0</v>
      </c>
      <c r="R85">
        <v>0</v>
      </c>
      <c r="S85">
        <v>0</v>
      </c>
      <c r="T85">
        <v>0</v>
      </c>
      <c r="U85">
        <v>0</v>
      </c>
      <c r="V85" s="44">
        <v>2519.84</v>
      </c>
      <c r="W85">
        <v>2362.46</v>
      </c>
      <c r="X85">
        <f t="shared" si="11"/>
        <v>218.65999999999985</v>
      </c>
      <c r="Y85">
        <v>2305.88</v>
      </c>
      <c r="Z85">
        <f t="shared" si="12"/>
        <v>2524.54</v>
      </c>
    </row>
    <row r="86" spans="1:26" x14ac:dyDescent="0.25">
      <c r="A86" s="35"/>
      <c r="B86" s="13">
        <v>151</v>
      </c>
      <c r="C86" s="13" t="s">
        <v>102</v>
      </c>
      <c r="D86" s="13">
        <v>2</v>
      </c>
      <c r="E86" s="13">
        <v>2</v>
      </c>
      <c r="F86" s="13">
        <v>1.673</v>
      </c>
      <c r="G86" s="13">
        <v>44.883000000000003</v>
      </c>
      <c r="H86" s="13">
        <v>16.492999999999999</v>
      </c>
      <c r="I86" s="14">
        <v>63.048999999999999</v>
      </c>
      <c r="J86">
        <v>2.1978</v>
      </c>
      <c r="K86">
        <v>0</v>
      </c>
      <c r="L86">
        <v>0</v>
      </c>
      <c r="M86">
        <v>0</v>
      </c>
      <c r="N86">
        <v>0</v>
      </c>
      <c r="O86">
        <v>0</v>
      </c>
      <c r="P86">
        <v>42.685099999999998</v>
      </c>
      <c r="Q86">
        <v>0</v>
      </c>
      <c r="R86">
        <v>0</v>
      </c>
      <c r="S86">
        <v>0</v>
      </c>
      <c r="T86">
        <v>0</v>
      </c>
      <c r="U86">
        <v>0</v>
      </c>
      <c r="V86" s="44">
        <v>2519.83</v>
      </c>
      <c r="W86">
        <v>2539.64</v>
      </c>
      <c r="X86">
        <f t="shared" si="11"/>
        <v>41.480000000000018</v>
      </c>
      <c r="Y86">
        <v>2483.06</v>
      </c>
      <c r="Z86">
        <f t="shared" si="12"/>
        <v>2524.54</v>
      </c>
    </row>
    <row r="87" spans="1:26" x14ac:dyDescent="0.25">
      <c r="A87" s="35"/>
      <c r="B87" s="13">
        <v>155</v>
      </c>
      <c r="C87" s="13" t="s">
        <v>103</v>
      </c>
      <c r="D87" s="13">
        <v>2</v>
      </c>
      <c r="E87" s="13">
        <v>2</v>
      </c>
      <c r="F87" s="13">
        <v>1.673</v>
      </c>
      <c r="G87" s="13">
        <v>44.7286</v>
      </c>
      <c r="H87" s="13">
        <v>12.347</v>
      </c>
      <c r="I87" s="14">
        <v>58.748600000000003</v>
      </c>
      <c r="J87">
        <v>2.0956000000000001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42.633000000000003</v>
      </c>
      <c r="Q87">
        <v>0</v>
      </c>
      <c r="R87">
        <v>0</v>
      </c>
      <c r="S87">
        <v>0</v>
      </c>
      <c r="T87">
        <v>0</v>
      </c>
      <c r="U87">
        <v>0</v>
      </c>
      <c r="V87" s="44">
        <v>2519.84</v>
      </c>
      <c r="W87">
        <v>2369.5100000000002</v>
      </c>
      <c r="X87">
        <f t="shared" si="11"/>
        <v>211.60999999999967</v>
      </c>
      <c r="Y87">
        <v>2312.94</v>
      </c>
      <c r="Z87">
        <f t="shared" si="12"/>
        <v>2524.5499999999997</v>
      </c>
    </row>
    <row r="88" spans="1:26" x14ac:dyDescent="0.25">
      <c r="A88" s="35"/>
      <c r="B88" s="13">
        <v>157</v>
      </c>
      <c r="C88" s="13" t="s">
        <v>104</v>
      </c>
      <c r="D88" s="13">
        <v>2</v>
      </c>
      <c r="E88" s="13">
        <v>2</v>
      </c>
      <c r="F88" s="13">
        <v>1.673</v>
      </c>
      <c r="G88" s="13">
        <v>47.190800000000003</v>
      </c>
      <c r="H88" s="13">
        <v>14.206</v>
      </c>
      <c r="I88" s="14">
        <v>63.069800000000001</v>
      </c>
      <c r="J88">
        <v>2.1968000000000001</v>
      </c>
      <c r="K88">
        <v>0</v>
      </c>
      <c r="L88">
        <v>0</v>
      </c>
      <c r="M88">
        <v>0</v>
      </c>
      <c r="N88">
        <v>0</v>
      </c>
      <c r="O88">
        <v>0</v>
      </c>
      <c r="P88">
        <v>44.994</v>
      </c>
      <c r="Q88">
        <v>0</v>
      </c>
      <c r="R88">
        <v>0</v>
      </c>
      <c r="S88">
        <v>0</v>
      </c>
      <c r="T88">
        <v>0</v>
      </c>
      <c r="U88">
        <v>0</v>
      </c>
      <c r="V88" s="44">
        <v>2519.83</v>
      </c>
      <c r="W88">
        <v>2538.8200000000002</v>
      </c>
      <c r="X88">
        <f t="shared" si="11"/>
        <v>42.299999999999727</v>
      </c>
      <c r="Y88">
        <v>2482.2399999999998</v>
      </c>
      <c r="Z88">
        <f t="shared" si="12"/>
        <v>2524.5399999999995</v>
      </c>
    </row>
    <row r="89" spans="1:26" x14ac:dyDescent="0.25">
      <c r="A89" s="35"/>
      <c r="B89" s="13">
        <v>158</v>
      </c>
      <c r="C89" s="13" t="s">
        <v>105</v>
      </c>
      <c r="D89" s="13">
        <v>2</v>
      </c>
      <c r="E89" s="13">
        <v>2</v>
      </c>
      <c r="F89" s="13">
        <v>1.673</v>
      </c>
      <c r="G89" s="13">
        <v>41.860500000000002</v>
      </c>
      <c r="H89" s="13">
        <v>15.036</v>
      </c>
      <c r="I89" s="14">
        <v>58.569499999999998</v>
      </c>
      <c r="J89">
        <v>2.0945999999999998</v>
      </c>
      <c r="K89">
        <v>0</v>
      </c>
      <c r="L89">
        <v>0</v>
      </c>
      <c r="M89">
        <v>0</v>
      </c>
      <c r="N89">
        <v>0</v>
      </c>
      <c r="O89">
        <v>0</v>
      </c>
      <c r="P89">
        <v>39.765799999999999</v>
      </c>
      <c r="Q89">
        <v>0</v>
      </c>
      <c r="R89">
        <v>0</v>
      </c>
      <c r="S89">
        <v>0</v>
      </c>
      <c r="T89">
        <v>0</v>
      </c>
      <c r="U89">
        <v>0</v>
      </c>
      <c r="V89" s="44">
        <v>2519.83</v>
      </c>
      <c r="W89">
        <v>2372.86</v>
      </c>
      <c r="X89">
        <f t="shared" si="11"/>
        <v>208.25999999999976</v>
      </c>
      <c r="Y89">
        <v>2316.29</v>
      </c>
      <c r="Z89">
        <f t="shared" si="12"/>
        <v>2524.5499999999997</v>
      </c>
    </row>
    <row r="90" spans="1:26" x14ac:dyDescent="0.25">
      <c r="A90" s="35"/>
      <c r="B90" s="13">
        <v>159</v>
      </c>
      <c r="C90" s="13" t="s">
        <v>106</v>
      </c>
      <c r="D90" s="13">
        <v>2</v>
      </c>
      <c r="E90" s="13">
        <v>2</v>
      </c>
      <c r="F90" s="13">
        <v>1.673</v>
      </c>
      <c r="G90" s="13">
        <v>49.920499999999997</v>
      </c>
      <c r="H90" s="13">
        <v>10.483000000000001</v>
      </c>
      <c r="I90" s="14">
        <v>62.076500000000003</v>
      </c>
      <c r="J90">
        <v>2.1968999999999999</v>
      </c>
      <c r="K90">
        <v>0</v>
      </c>
      <c r="L90">
        <v>0</v>
      </c>
      <c r="M90">
        <v>0</v>
      </c>
      <c r="N90">
        <v>0</v>
      </c>
      <c r="O90">
        <v>0</v>
      </c>
      <c r="P90">
        <v>47.723500000000001</v>
      </c>
      <c r="Q90">
        <v>0</v>
      </c>
      <c r="R90">
        <v>0</v>
      </c>
      <c r="S90">
        <v>0</v>
      </c>
      <c r="T90">
        <v>0</v>
      </c>
      <c r="U90">
        <v>0</v>
      </c>
      <c r="V90" s="44">
        <v>2519.83</v>
      </c>
      <c r="W90">
        <v>2557.4699999999998</v>
      </c>
      <c r="X90">
        <f t="shared" si="11"/>
        <v>23.650000000000091</v>
      </c>
      <c r="Y90">
        <v>2500.9</v>
      </c>
      <c r="Z90">
        <f t="shared" si="12"/>
        <v>2524.5500000000002</v>
      </c>
    </row>
    <row r="91" spans="1:26" x14ac:dyDescent="0.25">
      <c r="A91" s="35"/>
      <c r="B91" s="13">
        <v>160</v>
      </c>
      <c r="C91" s="13" t="s">
        <v>107</v>
      </c>
      <c r="D91" s="13">
        <v>2</v>
      </c>
      <c r="E91" s="13">
        <v>2</v>
      </c>
      <c r="F91" s="13">
        <v>1.673</v>
      </c>
      <c r="G91" s="13">
        <v>42.812899999999999</v>
      </c>
      <c r="H91" s="13">
        <v>13.201000000000001</v>
      </c>
      <c r="I91" s="14">
        <v>57.686900000000001</v>
      </c>
      <c r="J91">
        <v>2.0962999999999998</v>
      </c>
      <c r="K91">
        <v>0</v>
      </c>
      <c r="L91">
        <v>0</v>
      </c>
      <c r="M91">
        <v>0</v>
      </c>
      <c r="N91">
        <v>0</v>
      </c>
      <c r="O91">
        <v>0</v>
      </c>
      <c r="P91">
        <v>40.716500000000003</v>
      </c>
      <c r="Q91">
        <v>0</v>
      </c>
      <c r="R91">
        <v>0</v>
      </c>
      <c r="S91">
        <v>0</v>
      </c>
      <c r="T91">
        <v>0</v>
      </c>
      <c r="U91">
        <v>0</v>
      </c>
      <c r="V91" s="44">
        <v>2519.84</v>
      </c>
      <c r="W91">
        <v>2449.5300000000002</v>
      </c>
      <c r="X91">
        <f t="shared" si="11"/>
        <v>131.58999999999969</v>
      </c>
      <c r="Y91">
        <v>1374.29</v>
      </c>
      <c r="Z91">
        <f t="shared" si="12"/>
        <v>1505.8799999999997</v>
      </c>
    </row>
    <row r="92" spans="1:26" x14ac:dyDescent="0.25">
      <c r="A92" s="35"/>
      <c r="B92" s="13">
        <v>162</v>
      </c>
      <c r="C92" s="13" t="s">
        <v>109</v>
      </c>
      <c r="D92" s="13">
        <v>2</v>
      </c>
      <c r="E92" s="13">
        <v>2</v>
      </c>
      <c r="F92" s="13">
        <v>1.673</v>
      </c>
      <c r="G92" s="13">
        <v>40.354999999999997</v>
      </c>
      <c r="H92" s="13">
        <v>18.552</v>
      </c>
      <c r="I92" s="14">
        <v>60.58</v>
      </c>
      <c r="J92">
        <v>2.1960999999999999</v>
      </c>
      <c r="K92">
        <v>0</v>
      </c>
      <c r="L92">
        <v>0</v>
      </c>
      <c r="M92">
        <v>0</v>
      </c>
      <c r="N92">
        <v>0</v>
      </c>
      <c r="O92">
        <v>0</v>
      </c>
      <c r="P92">
        <v>38.158900000000003</v>
      </c>
      <c r="Q92">
        <v>0</v>
      </c>
      <c r="R92">
        <v>0</v>
      </c>
      <c r="S92">
        <v>0</v>
      </c>
      <c r="T92">
        <v>0</v>
      </c>
      <c r="U92">
        <v>0</v>
      </c>
      <c r="V92" s="44">
        <v>2519.84</v>
      </c>
      <c r="W92" s="30">
        <v>2576.41</v>
      </c>
      <c r="X92">
        <f t="shared" si="11"/>
        <v>4.7100000000000364</v>
      </c>
      <c r="Y92">
        <v>2519.84</v>
      </c>
      <c r="Z92">
        <f t="shared" si="12"/>
        <v>2524.5500000000002</v>
      </c>
    </row>
    <row r="93" spans="1:26" ht="15.75" thickBot="1" x14ac:dyDescent="0.3">
      <c r="A93" s="36"/>
      <c r="B93" s="15">
        <v>164</v>
      </c>
      <c r="C93" s="15" t="s">
        <v>111</v>
      </c>
      <c r="D93" s="15">
        <v>2</v>
      </c>
      <c r="E93" s="15">
        <v>2</v>
      </c>
      <c r="F93" s="15">
        <v>1.673</v>
      </c>
      <c r="G93" s="15">
        <v>45.2029</v>
      </c>
      <c r="H93" s="15">
        <v>11.194000000000001</v>
      </c>
      <c r="I93" s="16">
        <v>58.069899999999997</v>
      </c>
      <c r="J93">
        <v>2.0971000000000002</v>
      </c>
      <c r="K93">
        <v>0</v>
      </c>
      <c r="L93">
        <v>0</v>
      </c>
      <c r="M93">
        <v>0</v>
      </c>
      <c r="N93">
        <v>0</v>
      </c>
      <c r="O93">
        <v>0</v>
      </c>
      <c r="P93">
        <v>43.105800000000002</v>
      </c>
      <c r="Q93">
        <v>0</v>
      </c>
      <c r="R93">
        <v>0</v>
      </c>
      <c r="S93">
        <v>0</v>
      </c>
      <c r="T93">
        <v>0</v>
      </c>
      <c r="U93">
        <v>0</v>
      </c>
      <c r="V93" s="44">
        <v>2519.84</v>
      </c>
      <c r="W93">
        <v>2464.7600000000002</v>
      </c>
      <c r="X93">
        <f t="shared" si="11"/>
        <v>116.35999999999967</v>
      </c>
      <c r="Y93">
        <v>2408.1799999999998</v>
      </c>
      <c r="Z93">
        <f t="shared" si="12"/>
        <v>2524.5399999999995</v>
      </c>
    </row>
    <row r="94" spans="1:26" ht="13.9" customHeight="1" x14ac:dyDescent="0.25">
      <c r="A94" s="37" t="s">
        <v>178</v>
      </c>
      <c r="B94" s="20">
        <v>161</v>
      </c>
      <c r="C94" s="20" t="s">
        <v>108</v>
      </c>
      <c r="D94" s="20">
        <v>2</v>
      </c>
      <c r="E94" s="20">
        <v>2</v>
      </c>
      <c r="F94" s="20">
        <v>1.673</v>
      </c>
      <c r="G94" s="20">
        <v>42.897199999999998</v>
      </c>
      <c r="H94" s="20">
        <v>13.835000000000001</v>
      </c>
      <c r="I94" s="21">
        <v>58.405200000000001</v>
      </c>
      <c r="J94">
        <v>2.0975000000000001</v>
      </c>
      <c r="K94">
        <v>0</v>
      </c>
      <c r="L94">
        <v>0</v>
      </c>
      <c r="M94">
        <v>0</v>
      </c>
      <c r="N94">
        <v>0</v>
      </c>
      <c r="O94">
        <v>0</v>
      </c>
      <c r="P94">
        <v>40.799799999999998</v>
      </c>
      <c r="Q94">
        <v>0</v>
      </c>
      <c r="R94">
        <v>0</v>
      </c>
      <c r="S94">
        <v>0</v>
      </c>
      <c r="T94">
        <v>0</v>
      </c>
      <c r="U94">
        <v>0</v>
      </c>
      <c r="V94" s="44">
        <v>2299.42</v>
      </c>
      <c r="W94" s="29" t="s">
        <v>185</v>
      </c>
    </row>
    <row r="95" spans="1:26" ht="14.45" customHeight="1" thickBot="1" x14ac:dyDescent="0.3">
      <c r="A95" s="38"/>
      <c r="B95" s="22">
        <v>165</v>
      </c>
      <c r="C95" s="22" t="s">
        <v>112</v>
      </c>
      <c r="D95" s="22">
        <v>2</v>
      </c>
      <c r="E95" s="22">
        <v>2</v>
      </c>
      <c r="F95" s="22">
        <v>1.673</v>
      </c>
      <c r="G95" s="22">
        <v>50.943600000000004</v>
      </c>
      <c r="H95" s="22">
        <v>12.122999999999999</v>
      </c>
      <c r="I95" s="23">
        <v>64.739599999999996</v>
      </c>
      <c r="J95">
        <v>2.1958000000000002</v>
      </c>
      <c r="K95">
        <v>0</v>
      </c>
      <c r="L95">
        <v>0</v>
      </c>
      <c r="M95">
        <v>0</v>
      </c>
      <c r="N95">
        <v>0</v>
      </c>
      <c r="O95">
        <v>0</v>
      </c>
      <c r="P95">
        <v>48.747799999999998</v>
      </c>
      <c r="Q95">
        <v>0</v>
      </c>
      <c r="R95">
        <v>0</v>
      </c>
      <c r="S95">
        <v>0</v>
      </c>
      <c r="T95">
        <v>0</v>
      </c>
      <c r="U95">
        <v>0</v>
      </c>
      <c r="V95" s="44">
        <v>2548.8000000000002</v>
      </c>
      <c r="W95" s="29" t="s">
        <v>185</v>
      </c>
    </row>
    <row r="96" spans="1:26" x14ac:dyDescent="0.25">
      <c r="A96" s="34" t="s">
        <v>179</v>
      </c>
      <c r="B96" s="11">
        <v>171</v>
      </c>
      <c r="C96" s="11" t="s">
        <v>114</v>
      </c>
      <c r="D96" s="11">
        <v>2</v>
      </c>
      <c r="E96" s="11">
        <v>2</v>
      </c>
      <c r="F96" s="11">
        <v>2.5409999999999999</v>
      </c>
      <c r="G96" s="11">
        <v>40.875900000000001</v>
      </c>
      <c r="H96" s="11">
        <v>18.815999999999999</v>
      </c>
      <c r="I96" s="12">
        <v>62.232900000000001</v>
      </c>
      <c r="J96">
        <v>2.1956000000000002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38.680300000000003</v>
      </c>
      <c r="T96">
        <v>0</v>
      </c>
      <c r="U96">
        <v>0</v>
      </c>
      <c r="V96" s="44">
        <v>2450.11</v>
      </c>
      <c r="W96">
        <v>2470.16</v>
      </c>
    </row>
    <row r="97" spans="1:32" ht="15.75" thickBot="1" x14ac:dyDescent="0.3">
      <c r="A97" s="36"/>
      <c r="B97" s="15">
        <v>172</v>
      </c>
      <c r="C97" s="15" t="s">
        <v>115</v>
      </c>
      <c r="D97" s="15">
        <v>2</v>
      </c>
      <c r="E97" s="15">
        <v>2</v>
      </c>
      <c r="F97" s="15">
        <v>2.5409999999999999</v>
      </c>
      <c r="G97" s="15">
        <v>41.370800000000003</v>
      </c>
      <c r="H97" s="15">
        <v>17.815000000000001</v>
      </c>
      <c r="I97" s="16">
        <v>61.726799999999997</v>
      </c>
      <c r="J97">
        <v>2.1956000000000002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39.175199999999997</v>
      </c>
      <c r="T97">
        <v>0</v>
      </c>
      <c r="U97">
        <v>0</v>
      </c>
      <c r="V97" s="44">
        <v>2450.11</v>
      </c>
      <c r="W97">
        <v>2450.2399999999998</v>
      </c>
      <c r="X97">
        <f>W96-W97+1</f>
        <v>20.920000000000073</v>
      </c>
      <c r="Y97">
        <v>1574.84</v>
      </c>
      <c r="Z97">
        <f>Y97+X97</f>
        <v>1595.76</v>
      </c>
    </row>
    <row r="98" spans="1:32" x14ac:dyDescent="0.25">
      <c r="A98" s="31" t="s">
        <v>180</v>
      </c>
      <c r="B98" s="3">
        <v>170</v>
      </c>
      <c r="C98" s="3" t="s">
        <v>113</v>
      </c>
      <c r="D98" s="3">
        <v>2</v>
      </c>
      <c r="E98" s="3">
        <v>2</v>
      </c>
      <c r="F98" s="3">
        <v>2.5409999999999999</v>
      </c>
      <c r="G98" s="3">
        <v>37.601799999999997</v>
      </c>
      <c r="H98" s="3">
        <v>20.498000000000001</v>
      </c>
      <c r="I98" s="4">
        <v>60.640799999999999</v>
      </c>
      <c r="J98">
        <v>2.0817999999999999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35.520000000000003</v>
      </c>
      <c r="T98">
        <v>0</v>
      </c>
      <c r="U98">
        <v>0</v>
      </c>
      <c r="V98" s="44">
        <v>2716.71</v>
      </c>
      <c r="W98">
        <v>2409.84</v>
      </c>
      <c r="X98">
        <f>$W$101-W98</f>
        <v>329.27999999999975</v>
      </c>
      <c r="Y98">
        <v>1371.03</v>
      </c>
      <c r="Z98">
        <f>Y98+X98</f>
        <v>1700.3099999999997</v>
      </c>
    </row>
    <row r="99" spans="1:32" x14ac:dyDescent="0.25">
      <c r="A99" s="32"/>
      <c r="B99" s="6">
        <v>173</v>
      </c>
      <c r="C99" s="6" t="s">
        <v>116</v>
      </c>
      <c r="D99" s="6">
        <v>2</v>
      </c>
      <c r="E99" s="6">
        <v>2</v>
      </c>
      <c r="F99" s="6">
        <v>2.5409999999999999</v>
      </c>
      <c r="G99" s="6">
        <v>47.346400000000003</v>
      </c>
      <c r="H99" s="6">
        <v>17.696999999999999</v>
      </c>
      <c r="I99" s="7">
        <v>67.584400000000002</v>
      </c>
      <c r="J99">
        <v>2.0821000000000001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45.264200000000002</v>
      </c>
      <c r="T99">
        <v>0</v>
      </c>
      <c r="U99">
        <v>0</v>
      </c>
      <c r="V99" s="44">
        <v>2716.72</v>
      </c>
      <c r="W99">
        <v>2683.2</v>
      </c>
      <c r="X99">
        <f t="shared" ref="X99:X112" si="13">$W$101-W99</f>
        <v>55.920000000000073</v>
      </c>
      <c r="Y99">
        <v>1501.29</v>
      </c>
      <c r="Z99">
        <f t="shared" ref="Z99:Z134" si="14">Y99+X99</f>
        <v>1557.21</v>
      </c>
    </row>
    <row r="100" spans="1:32" x14ac:dyDescent="0.25">
      <c r="A100" s="32"/>
      <c r="B100" s="6">
        <v>175</v>
      </c>
      <c r="C100" s="6" t="s">
        <v>118</v>
      </c>
      <c r="D100" s="6">
        <v>2</v>
      </c>
      <c r="E100" s="6">
        <v>2</v>
      </c>
      <c r="F100" s="6">
        <v>2.5409999999999999</v>
      </c>
      <c r="G100" s="6">
        <v>55.304299999999998</v>
      </c>
      <c r="H100" s="6">
        <v>9.8569999999999993</v>
      </c>
      <c r="I100" s="7">
        <v>67.702299999999994</v>
      </c>
      <c r="J100">
        <v>2.1991999999999998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53.1051</v>
      </c>
      <c r="T100">
        <v>0</v>
      </c>
      <c r="U100">
        <v>0</v>
      </c>
      <c r="V100" s="44">
        <v>2716.72</v>
      </c>
      <c r="W100">
        <v>2687.85</v>
      </c>
      <c r="X100">
        <f t="shared" si="13"/>
        <v>51.269999999999982</v>
      </c>
      <c r="Y100">
        <v>1478.93</v>
      </c>
      <c r="Z100">
        <f t="shared" si="14"/>
        <v>1530.2</v>
      </c>
    </row>
    <row r="101" spans="1:32" ht="15.75" thickBot="1" x14ac:dyDescent="0.3">
      <c r="A101" s="33"/>
      <c r="B101" s="9">
        <v>174</v>
      </c>
      <c r="C101" s="9" t="s">
        <v>117</v>
      </c>
      <c r="D101" s="9">
        <v>2</v>
      </c>
      <c r="E101" s="9">
        <v>2</v>
      </c>
      <c r="F101" s="9">
        <v>2.5409999999999999</v>
      </c>
      <c r="G101" s="9">
        <v>47.302599999999998</v>
      </c>
      <c r="H101" s="9">
        <v>19.161000000000001</v>
      </c>
      <c r="I101" s="10">
        <v>69.004599999999996</v>
      </c>
      <c r="J101">
        <v>2.1970000000000001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45.105600000000003</v>
      </c>
      <c r="T101">
        <v>0</v>
      </c>
      <c r="U101">
        <v>0</v>
      </c>
      <c r="V101" s="44">
        <v>2716.72</v>
      </c>
      <c r="W101">
        <v>2739.12</v>
      </c>
      <c r="X101">
        <f t="shared" si="13"/>
        <v>0</v>
      </c>
      <c r="Z101">
        <f t="shared" si="14"/>
        <v>0</v>
      </c>
    </row>
    <row r="102" spans="1:32" ht="14.45" customHeight="1" x14ac:dyDescent="0.25">
      <c r="A102" s="34" t="s">
        <v>181</v>
      </c>
      <c r="B102" s="11">
        <v>176</v>
      </c>
      <c r="C102" s="11" t="s">
        <v>119</v>
      </c>
      <c r="D102" s="11">
        <v>2</v>
      </c>
      <c r="E102" s="11">
        <v>2</v>
      </c>
      <c r="F102" s="11">
        <v>1.673</v>
      </c>
      <c r="G102" s="11">
        <v>42.503300000000003</v>
      </c>
      <c r="H102" s="11">
        <v>20.276</v>
      </c>
      <c r="I102" s="12">
        <v>64.452299999999994</v>
      </c>
      <c r="V102" s="44">
        <v>3024.2</v>
      </c>
      <c r="W102">
        <v>2551.31</v>
      </c>
      <c r="X102">
        <f t="shared" ref="X102:X122" si="15">$W$123-W102</f>
        <v>572.92999999999984</v>
      </c>
      <c r="Y102">
        <v>2494.73</v>
      </c>
      <c r="Z102">
        <f t="shared" si="14"/>
        <v>3067.66</v>
      </c>
    </row>
    <row r="103" spans="1:32" ht="14.45" customHeight="1" x14ac:dyDescent="0.25">
      <c r="A103" s="35"/>
      <c r="B103" s="13">
        <v>177</v>
      </c>
      <c r="C103" s="13" t="s">
        <v>120</v>
      </c>
      <c r="D103" s="13">
        <v>2</v>
      </c>
      <c r="E103" s="13">
        <v>2</v>
      </c>
      <c r="F103" s="13">
        <v>1.673</v>
      </c>
      <c r="G103" s="13">
        <v>42.673099999999998</v>
      </c>
      <c r="H103" s="13">
        <v>23.875</v>
      </c>
      <c r="I103" s="14">
        <v>68.221100000000007</v>
      </c>
      <c r="J103">
        <v>2.1082999999999998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40.395000000000003</v>
      </c>
      <c r="Q103">
        <v>0</v>
      </c>
      <c r="R103">
        <v>0</v>
      </c>
      <c r="S103">
        <v>0</v>
      </c>
      <c r="T103">
        <v>0</v>
      </c>
      <c r="U103">
        <v>0</v>
      </c>
      <c r="V103" s="44">
        <v>3024.2</v>
      </c>
      <c r="W103">
        <v>2715.79</v>
      </c>
      <c r="X103">
        <f t="shared" si="15"/>
        <v>408.44999999999982</v>
      </c>
      <c r="Y103">
        <v>2659.22</v>
      </c>
      <c r="Z103">
        <f t="shared" si="14"/>
        <v>3067.6699999999996</v>
      </c>
    </row>
    <row r="104" spans="1:32" x14ac:dyDescent="0.25">
      <c r="A104" s="35"/>
      <c r="B104" s="13">
        <v>178</v>
      </c>
      <c r="C104" s="13" t="s">
        <v>121</v>
      </c>
      <c r="D104" s="13">
        <v>2</v>
      </c>
      <c r="E104" s="13">
        <v>2</v>
      </c>
      <c r="F104" s="13">
        <v>1.673</v>
      </c>
      <c r="G104" s="13">
        <v>50.269599999999997</v>
      </c>
      <c r="H104" s="13">
        <v>21.196999999999999</v>
      </c>
      <c r="I104" s="14">
        <v>73.139600000000002</v>
      </c>
      <c r="J104">
        <v>2.1594000000000002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40.5137</v>
      </c>
      <c r="Q104">
        <v>0</v>
      </c>
      <c r="R104">
        <v>0</v>
      </c>
      <c r="S104">
        <v>0</v>
      </c>
      <c r="T104">
        <v>0</v>
      </c>
      <c r="U104">
        <v>0</v>
      </c>
      <c r="V104" s="44">
        <v>3024.2</v>
      </c>
      <c r="W104">
        <v>2912.07</v>
      </c>
      <c r="X104">
        <f t="shared" si="15"/>
        <v>212.16999999999962</v>
      </c>
      <c r="Y104">
        <v>2855.49</v>
      </c>
      <c r="Z104">
        <f t="shared" si="14"/>
        <v>3067.6599999999994</v>
      </c>
    </row>
    <row r="105" spans="1:32" x14ac:dyDescent="0.25">
      <c r="A105" s="35"/>
      <c r="B105" s="13">
        <v>179</v>
      </c>
      <c r="C105" s="13" t="s">
        <v>122</v>
      </c>
      <c r="D105" s="13">
        <v>2</v>
      </c>
      <c r="E105" s="13">
        <v>2</v>
      </c>
      <c r="F105" s="13">
        <v>1.673</v>
      </c>
      <c r="G105" s="13">
        <v>45.453099999999999</v>
      </c>
      <c r="H105" s="13">
        <v>20.818999999999999</v>
      </c>
      <c r="I105" s="14">
        <v>67.945099999999996</v>
      </c>
      <c r="J105">
        <v>2.0825999999999998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48.186999999999998</v>
      </c>
      <c r="Q105">
        <v>0</v>
      </c>
      <c r="R105">
        <v>0</v>
      </c>
      <c r="S105">
        <v>0</v>
      </c>
      <c r="T105">
        <v>0</v>
      </c>
      <c r="U105">
        <v>0</v>
      </c>
      <c r="V105" s="44">
        <v>3024.2</v>
      </c>
      <c r="W105">
        <v>2705.22</v>
      </c>
      <c r="X105">
        <f t="shared" si="15"/>
        <v>419.02</v>
      </c>
      <c r="Y105">
        <v>2648.64</v>
      </c>
      <c r="Z105">
        <f t="shared" si="14"/>
        <v>3067.66</v>
      </c>
    </row>
    <row r="106" spans="1:32" x14ac:dyDescent="0.25">
      <c r="A106" s="35"/>
      <c r="B106" s="13">
        <v>183</v>
      </c>
      <c r="C106" s="13" t="s">
        <v>123</v>
      </c>
      <c r="D106" s="13">
        <v>2</v>
      </c>
      <c r="E106" s="13">
        <v>2</v>
      </c>
      <c r="F106" s="13">
        <v>1.673</v>
      </c>
      <c r="G106" s="13">
        <v>46.796599999999998</v>
      </c>
      <c r="H106" s="13">
        <v>24.57</v>
      </c>
      <c r="I106" s="14">
        <v>73.039599999999993</v>
      </c>
      <c r="J106">
        <v>2.0821999999999998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43.370800000000003</v>
      </c>
      <c r="Q106">
        <v>0</v>
      </c>
      <c r="R106">
        <v>0</v>
      </c>
      <c r="S106">
        <v>0</v>
      </c>
      <c r="T106">
        <v>0</v>
      </c>
      <c r="U106">
        <v>0</v>
      </c>
      <c r="V106" s="44">
        <v>3024.2</v>
      </c>
      <c r="W106">
        <v>2891.44</v>
      </c>
      <c r="X106">
        <f t="shared" si="15"/>
        <v>232.79999999999973</v>
      </c>
      <c r="Y106">
        <v>2834.86</v>
      </c>
      <c r="Z106">
        <f t="shared" si="14"/>
        <v>3067.66</v>
      </c>
      <c r="AD106">
        <v>3024.2</v>
      </c>
      <c r="AE106">
        <f>AD107-AD106</f>
        <v>43.460000000000036</v>
      </c>
      <c r="AF106">
        <f>AD106-AE107</f>
        <v>3021.8499999999995</v>
      </c>
    </row>
    <row r="107" spans="1:32" x14ac:dyDescent="0.25">
      <c r="A107" s="35"/>
      <c r="B107" s="13">
        <v>184</v>
      </c>
      <c r="C107" s="13" t="s">
        <v>124</v>
      </c>
      <c r="D107" s="13">
        <v>2</v>
      </c>
      <c r="E107" s="13">
        <v>2</v>
      </c>
      <c r="F107" s="13">
        <v>1.673</v>
      </c>
      <c r="G107" s="13">
        <v>43.040500000000002</v>
      </c>
      <c r="H107" s="13">
        <v>21.687000000000001</v>
      </c>
      <c r="I107" s="14">
        <v>66.400499999999994</v>
      </c>
      <c r="J107">
        <v>2.0941999999999998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44.702399999999997</v>
      </c>
      <c r="Q107">
        <v>0</v>
      </c>
      <c r="R107">
        <v>0</v>
      </c>
      <c r="S107">
        <v>0</v>
      </c>
      <c r="T107">
        <v>0</v>
      </c>
      <c r="U107">
        <v>0</v>
      </c>
      <c r="V107" s="44">
        <v>3024.21</v>
      </c>
      <c r="W107">
        <v>2643.66</v>
      </c>
      <c r="X107">
        <f t="shared" si="15"/>
        <v>480.57999999999993</v>
      </c>
      <c r="Z107">
        <f t="shared" si="14"/>
        <v>480.57999999999993</v>
      </c>
      <c r="AA107">
        <f>W108-W107</f>
        <v>47.870000000000346</v>
      </c>
      <c r="AB107">
        <v>2587.08</v>
      </c>
      <c r="AD107">
        <v>3067.66</v>
      </c>
      <c r="AE107">
        <f>AD108-AD107</f>
        <v>2.3500000000003638</v>
      </c>
    </row>
    <row r="108" spans="1:32" x14ac:dyDescent="0.25">
      <c r="A108" s="35"/>
      <c r="B108" s="13">
        <v>185</v>
      </c>
      <c r="C108" s="13" t="s">
        <v>125</v>
      </c>
      <c r="D108" s="13">
        <v>2</v>
      </c>
      <c r="E108" s="13">
        <v>2</v>
      </c>
      <c r="F108" s="13">
        <v>1.673</v>
      </c>
      <c r="G108" s="13">
        <v>43.836399999999998</v>
      </c>
      <c r="H108" s="13">
        <v>22.106999999999999</v>
      </c>
      <c r="I108" s="14">
        <v>67.616399999999999</v>
      </c>
      <c r="J108">
        <v>2.3075000000000001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40.732999999999997</v>
      </c>
      <c r="Q108">
        <v>0</v>
      </c>
      <c r="R108">
        <v>0</v>
      </c>
      <c r="S108">
        <v>0</v>
      </c>
      <c r="T108">
        <v>0</v>
      </c>
      <c r="U108">
        <v>0</v>
      </c>
      <c r="V108" s="44">
        <v>3024.21</v>
      </c>
      <c r="W108">
        <v>2691.53</v>
      </c>
      <c r="X108">
        <f t="shared" si="15"/>
        <v>432.70999999999958</v>
      </c>
      <c r="Y108">
        <v>2634.95</v>
      </c>
      <c r="Z108">
        <f t="shared" si="14"/>
        <v>3067.6599999999994</v>
      </c>
      <c r="AB108">
        <f>AB107+AA107</f>
        <v>2634.9500000000003</v>
      </c>
      <c r="AD108">
        <v>3070.01</v>
      </c>
      <c r="AE108">
        <f>Z108-AE107</f>
        <v>3065.309999999999</v>
      </c>
    </row>
    <row r="109" spans="1:32" x14ac:dyDescent="0.25">
      <c r="A109" s="35"/>
      <c r="B109" s="13">
        <v>186</v>
      </c>
      <c r="C109" s="13" t="s">
        <v>126</v>
      </c>
      <c r="D109" s="13">
        <v>2</v>
      </c>
      <c r="E109" s="13">
        <v>2</v>
      </c>
      <c r="F109" s="13">
        <v>1.673</v>
      </c>
      <c r="G109" s="13">
        <v>41.604399999999998</v>
      </c>
      <c r="H109" s="13">
        <v>24.824999999999999</v>
      </c>
      <c r="I109" s="14">
        <v>68.102400000000003</v>
      </c>
      <c r="J109">
        <v>2.3075000000000001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41.528799999999997</v>
      </c>
      <c r="Q109">
        <v>0</v>
      </c>
      <c r="R109">
        <v>0</v>
      </c>
      <c r="S109">
        <v>0</v>
      </c>
      <c r="T109">
        <v>0</v>
      </c>
      <c r="U109">
        <v>0</v>
      </c>
      <c r="V109" s="44">
        <v>3024.2</v>
      </c>
      <c r="W109">
        <v>2706.72</v>
      </c>
      <c r="X109">
        <f t="shared" si="15"/>
        <v>417.52</v>
      </c>
      <c r="Y109">
        <v>2650.15</v>
      </c>
      <c r="Z109">
        <f t="shared" si="14"/>
        <v>3067.67</v>
      </c>
      <c r="AE109">
        <f>AE110+AD106</f>
        <v>3115.3899999999994</v>
      </c>
    </row>
    <row r="110" spans="1:32" x14ac:dyDescent="0.25">
      <c r="A110" s="35"/>
      <c r="B110" s="13">
        <v>193</v>
      </c>
      <c r="C110" s="13" t="s">
        <v>127</v>
      </c>
      <c r="D110" s="13">
        <v>2</v>
      </c>
      <c r="E110" s="13">
        <v>2</v>
      </c>
      <c r="F110" s="13">
        <v>1.673</v>
      </c>
      <c r="G110" s="13">
        <v>45.008200000000002</v>
      </c>
      <c r="H110" s="13">
        <v>25.161999999999999</v>
      </c>
      <c r="I110" s="14">
        <v>71.843199999999996</v>
      </c>
      <c r="J110">
        <v>2.1619999999999999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39.442300000000003</v>
      </c>
      <c r="Q110">
        <v>0</v>
      </c>
      <c r="R110">
        <v>0</v>
      </c>
      <c r="S110">
        <v>0</v>
      </c>
      <c r="T110">
        <v>0</v>
      </c>
      <c r="U110">
        <v>0</v>
      </c>
      <c r="V110" s="44">
        <v>3024.2</v>
      </c>
      <c r="W110">
        <v>2857.22</v>
      </c>
      <c r="X110">
        <f t="shared" si="15"/>
        <v>267.02</v>
      </c>
      <c r="Y110">
        <v>2800.65</v>
      </c>
      <c r="Z110">
        <f t="shared" si="14"/>
        <v>3067.67</v>
      </c>
      <c r="AD110">
        <v>2933.01</v>
      </c>
      <c r="AE110">
        <f>AD106-AD110</f>
        <v>91.1899999999996</v>
      </c>
    </row>
    <row r="111" spans="1:32" x14ac:dyDescent="0.25">
      <c r="A111" s="35"/>
      <c r="B111" s="13">
        <v>194</v>
      </c>
      <c r="C111" s="13" t="s">
        <v>128</v>
      </c>
      <c r="D111" s="13">
        <v>2</v>
      </c>
      <c r="E111" s="13">
        <v>2</v>
      </c>
      <c r="F111" s="13">
        <v>1.673</v>
      </c>
      <c r="G111" s="13">
        <v>47.106900000000003</v>
      </c>
      <c r="H111" s="13">
        <v>23.86</v>
      </c>
      <c r="I111" s="14">
        <v>72.639899999999997</v>
      </c>
      <c r="J111">
        <v>2.1957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42.8125</v>
      </c>
      <c r="Q111">
        <v>0</v>
      </c>
      <c r="R111">
        <v>0</v>
      </c>
      <c r="S111">
        <v>0</v>
      </c>
      <c r="T111">
        <v>0</v>
      </c>
      <c r="U111">
        <v>0</v>
      </c>
      <c r="V111" s="44">
        <v>3024.2</v>
      </c>
      <c r="W111">
        <v>2885.37</v>
      </c>
      <c r="X111">
        <f t="shared" si="15"/>
        <v>238.86999999999989</v>
      </c>
      <c r="Y111">
        <v>2828.79</v>
      </c>
      <c r="Z111">
        <f t="shared" si="14"/>
        <v>3067.66</v>
      </c>
    </row>
    <row r="112" spans="1:32" x14ac:dyDescent="0.25">
      <c r="A112" s="35"/>
      <c r="B112" s="13">
        <v>200</v>
      </c>
      <c r="C112" s="13" t="s">
        <v>129</v>
      </c>
      <c r="D112" s="13">
        <v>2</v>
      </c>
      <c r="E112" s="13">
        <v>2</v>
      </c>
      <c r="F112" s="13">
        <v>1.673</v>
      </c>
      <c r="G112" s="13">
        <v>50.302500000000002</v>
      </c>
      <c r="H112" s="13">
        <v>23.960999999999999</v>
      </c>
      <c r="I112" s="14">
        <v>75.936499999999995</v>
      </c>
      <c r="J112">
        <v>2.0811999999999999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45.025700000000001</v>
      </c>
      <c r="Q112">
        <v>0</v>
      </c>
      <c r="R112">
        <v>0</v>
      </c>
      <c r="S112">
        <v>0</v>
      </c>
      <c r="T112">
        <v>0</v>
      </c>
      <c r="U112">
        <v>0</v>
      </c>
      <c r="V112" s="44">
        <v>3024.2</v>
      </c>
      <c r="W112">
        <v>3027.16</v>
      </c>
      <c r="X112">
        <f t="shared" si="15"/>
        <v>97.079999999999927</v>
      </c>
      <c r="Y112">
        <v>2970.59</v>
      </c>
      <c r="Z112">
        <f t="shared" si="14"/>
        <v>3067.67</v>
      </c>
      <c r="AD112">
        <v>3024.2</v>
      </c>
      <c r="AE112">
        <f>AD112-AE107</f>
        <v>3021.8499999999995</v>
      </c>
    </row>
    <row r="113" spans="1:32" x14ac:dyDescent="0.25">
      <c r="A113" s="35"/>
      <c r="B113" s="13">
        <v>209</v>
      </c>
      <c r="C113" s="13" t="s">
        <v>130</v>
      </c>
      <c r="D113" s="13">
        <v>2</v>
      </c>
      <c r="E113" s="13">
        <v>2</v>
      </c>
      <c r="F113" s="13">
        <v>0.56899999999999995</v>
      </c>
      <c r="G113" s="13">
        <v>48.0762</v>
      </c>
      <c r="H113" s="13">
        <v>18.462</v>
      </c>
      <c r="I113" s="14">
        <v>67.107200000000006</v>
      </c>
      <c r="J113">
        <v>2.0947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48.207799999999999</v>
      </c>
      <c r="Q113">
        <v>0</v>
      </c>
      <c r="R113">
        <v>0</v>
      </c>
      <c r="S113">
        <v>0</v>
      </c>
      <c r="T113">
        <v>0</v>
      </c>
      <c r="U113">
        <v>0</v>
      </c>
      <c r="V113" s="44">
        <v>3024.2</v>
      </c>
      <c r="W113">
        <v>2738.08</v>
      </c>
      <c r="X113">
        <f t="shared" si="15"/>
        <v>386.15999999999985</v>
      </c>
      <c r="Y113">
        <v>2637.18</v>
      </c>
      <c r="Z113">
        <f t="shared" si="14"/>
        <v>3023.3399999999997</v>
      </c>
      <c r="AA113" s="6">
        <f>Z113-0.35</f>
        <v>3022.99</v>
      </c>
    </row>
    <row r="114" spans="1:32" x14ac:dyDescent="0.25">
      <c r="A114" s="35"/>
      <c r="B114" s="13">
        <v>214</v>
      </c>
      <c r="C114" s="13" t="s">
        <v>131</v>
      </c>
      <c r="D114" s="13">
        <v>2</v>
      </c>
      <c r="E114" s="13">
        <v>2</v>
      </c>
      <c r="F114" s="13">
        <v>0.56899999999999995</v>
      </c>
      <c r="G114" s="13">
        <v>49.283900000000003</v>
      </c>
      <c r="H114" s="13">
        <v>15.693</v>
      </c>
      <c r="I114" s="14">
        <v>65.545900000000003</v>
      </c>
      <c r="J114">
        <v>2.2416</v>
      </c>
      <c r="K114">
        <v>0</v>
      </c>
      <c r="L114">
        <v>45.834600000000002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44">
        <v>3024.2</v>
      </c>
      <c r="W114">
        <v>2671.36</v>
      </c>
      <c r="X114">
        <f t="shared" si="15"/>
        <v>452.87999999999965</v>
      </c>
      <c r="Y114">
        <v>2571.15</v>
      </c>
      <c r="Z114">
        <f t="shared" si="14"/>
        <v>3024.0299999999997</v>
      </c>
      <c r="AA114" s="6">
        <f>Z114-0.08</f>
        <v>3023.95</v>
      </c>
    </row>
    <row r="115" spans="1:32" x14ac:dyDescent="0.25">
      <c r="A115" s="35"/>
      <c r="B115" s="13">
        <v>219</v>
      </c>
      <c r="C115" s="13" t="s">
        <v>132</v>
      </c>
      <c r="D115" s="13">
        <v>2</v>
      </c>
      <c r="E115" s="13">
        <v>2</v>
      </c>
      <c r="F115" s="13">
        <v>0.56899999999999995</v>
      </c>
      <c r="G115" s="13">
        <v>54.412700000000001</v>
      </c>
      <c r="H115" s="13">
        <v>17.911999999999999</v>
      </c>
      <c r="I115" s="14">
        <v>72.893699999999995</v>
      </c>
      <c r="J115">
        <v>2.2345000000000002</v>
      </c>
      <c r="K115">
        <v>0</v>
      </c>
      <c r="L115">
        <v>47.049399999999999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44">
        <v>3024.2</v>
      </c>
      <c r="W115">
        <v>2969.81</v>
      </c>
      <c r="X115">
        <f t="shared" si="15"/>
        <v>154.42999999999984</v>
      </c>
      <c r="Y115">
        <v>2869.63</v>
      </c>
      <c r="Z115">
        <f t="shared" si="14"/>
        <v>3024.06</v>
      </c>
      <c r="AA115" s="6">
        <f>Z115-0.07</f>
        <v>3023.99</v>
      </c>
    </row>
    <row r="116" spans="1:32" x14ac:dyDescent="0.25">
      <c r="A116" s="35"/>
      <c r="B116" s="13">
        <v>228</v>
      </c>
      <c r="C116" s="13" t="s">
        <v>133</v>
      </c>
      <c r="D116" s="13">
        <v>2</v>
      </c>
      <c r="E116" s="13">
        <v>2</v>
      </c>
      <c r="F116" s="13">
        <v>0.56899999999999995</v>
      </c>
      <c r="G116" s="13">
        <v>51.186999999999998</v>
      </c>
      <c r="H116" s="13">
        <v>19.297999999999998</v>
      </c>
      <c r="I116" s="14">
        <v>71.054000000000002</v>
      </c>
      <c r="J116">
        <v>2.1331000000000002</v>
      </c>
      <c r="K116">
        <v>0</v>
      </c>
      <c r="L116">
        <v>52.279600000000002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44">
        <v>3024.2</v>
      </c>
      <c r="W116">
        <v>2895.61</v>
      </c>
      <c r="X116">
        <f t="shared" si="15"/>
        <v>228.62999999999965</v>
      </c>
      <c r="Y116">
        <v>2795.39</v>
      </c>
      <c r="Z116">
        <f t="shared" si="14"/>
        <v>3024.0199999999995</v>
      </c>
      <c r="AA116" s="6">
        <f>Z116-0.07</f>
        <v>3023.9499999999994</v>
      </c>
    </row>
    <row r="117" spans="1:32" x14ac:dyDescent="0.25">
      <c r="A117" s="35"/>
      <c r="B117" s="13">
        <v>231</v>
      </c>
      <c r="C117" s="13" t="s">
        <v>134</v>
      </c>
      <c r="D117" s="13">
        <v>2</v>
      </c>
      <c r="E117" s="13">
        <v>2</v>
      </c>
      <c r="F117" s="13">
        <v>0.56899999999999995</v>
      </c>
      <c r="G117" s="13">
        <v>54.384700000000002</v>
      </c>
      <c r="H117" s="13">
        <v>17.888999999999999</v>
      </c>
      <c r="I117" s="14">
        <v>72.842699999999994</v>
      </c>
      <c r="J117">
        <v>2.1335000000000002</v>
      </c>
      <c r="K117">
        <v>0</v>
      </c>
      <c r="L117">
        <v>49.0535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44">
        <v>3024.2</v>
      </c>
      <c r="W117">
        <v>3004.07</v>
      </c>
      <c r="X117">
        <f t="shared" si="15"/>
        <v>120.16999999999962</v>
      </c>
      <c r="Z117">
        <f t="shared" si="14"/>
        <v>120.16999999999962</v>
      </c>
      <c r="AA117">
        <f>W118-W117</f>
        <v>37.849999999999909</v>
      </c>
      <c r="AB117">
        <v>1853.76</v>
      </c>
      <c r="AD117">
        <v>2944.24</v>
      </c>
    </row>
    <row r="118" spans="1:32" x14ac:dyDescent="0.25">
      <c r="A118" s="35"/>
      <c r="B118" s="13">
        <v>234</v>
      </c>
      <c r="C118" s="13" t="s">
        <v>135</v>
      </c>
      <c r="D118" s="13">
        <v>2</v>
      </c>
      <c r="E118" s="13">
        <v>2</v>
      </c>
      <c r="F118" s="13">
        <v>0.56899999999999995</v>
      </c>
      <c r="G118" s="13">
        <v>54.967100000000002</v>
      </c>
      <c r="H118" s="13">
        <v>18.268000000000001</v>
      </c>
      <c r="I118" s="14">
        <v>73.804100000000005</v>
      </c>
      <c r="J118">
        <v>2.1099000000000001</v>
      </c>
      <c r="K118">
        <v>0</v>
      </c>
      <c r="L118">
        <v>52.274900000000002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44">
        <v>3024.19</v>
      </c>
      <c r="W118">
        <v>3041.92</v>
      </c>
      <c r="X118">
        <f t="shared" si="15"/>
        <v>82.319999999999709</v>
      </c>
      <c r="Z118">
        <f t="shared" si="14"/>
        <v>82.319999999999709</v>
      </c>
      <c r="AB118">
        <f>AB117+AA117</f>
        <v>1891.61</v>
      </c>
      <c r="AD118">
        <v>3024.33</v>
      </c>
      <c r="AE118">
        <f>AD118-AD117</f>
        <v>80.090000000000146</v>
      </c>
      <c r="AF118">
        <v>1891.61</v>
      </c>
    </row>
    <row r="119" spans="1:32" x14ac:dyDescent="0.25">
      <c r="A119" s="35"/>
      <c r="B119" s="13">
        <v>235</v>
      </c>
      <c r="C119" s="13" t="s">
        <v>136</v>
      </c>
      <c r="D119" s="13">
        <v>2</v>
      </c>
      <c r="E119" s="13">
        <v>2</v>
      </c>
      <c r="F119" s="13">
        <v>0.56899999999999995</v>
      </c>
      <c r="G119" s="13">
        <v>45.905099999999997</v>
      </c>
      <c r="H119" s="13">
        <v>19.989000000000001</v>
      </c>
      <c r="I119" s="14">
        <v>66.463099999999997</v>
      </c>
      <c r="J119">
        <v>2.1099000000000001</v>
      </c>
      <c r="K119">
        <v>0</v>
      </c>
      <c r="L119">
        <v>52.857199999999999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44">
        <v>3024.2</v>
      </c>
      <c r="W119">
        <v>2701.78</v>
      </c>
      <c r="X119">
        <f t="shared" si="15"/>
        <v>422.45999999999958</v>
      </c>
      <c r="Y119">
        <v>2601.0300000000002</v>
      </c>
      <c r="Z119">
        <f t="shared" si="14"/>
        <v>3023.49</v>
      </c>
      <c r="AA119" s="6">
        <f>Z119-0.3</f>
        <v>3023.1899999999996</v>
      </c>
      <c r="AF119">
        <f>AF118+AE118</f>
        <v>1971.7</v>
      </c>
    </row>
    <row r="120" spans="1:32" x14ac:dyDescent="0.25">
      <c r="A120" s="35"/>
      <c r="B120" s="13">
        <v>236</v>
      </c>
      <c r="C120" s="13" t="s">
        <v>137</v>
      </c>
      <c r="D120" s="13">
        <v>2</v>
      </c>
      <c r="E120" s="13">
        <v>2</v>
      </c>
      <c r="F120" s="13">
        <v>0.56899999999999995</v>
      </c>
      <c r="G120" s="13">
        <v>55.443899999999999</v>
      </c>
      <c r="H120" s="13">
        <v>20.603000000000002</v>
      </c>
      <c r="I120" s="14">
        <v>76.615899999999996</v>
      </c>
      <c r="J120">
        <v>2.2401</v>
      </c>
      <c r="K120">
        <v>0</v>
      </c>
      <c r="L120">
        <v>43.664999999999999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44">
        <v>3024.2</v>
      </c>
      <c r="W120">
        <v>2795.123</v>
      </c>
      <c r="X120">
        <f t="shared" si="15"/>
        <v>329.11699999999973</v>
      </c>
      <c r="Y120">
        <v>1883.62</v>
      </c>
      <c r="Z120">
        <f t="shared" si="14"/>
        <v>2212.7369999999996</v>
      </c>
      <c r="AA120" s="6">
        <f>Z120-0.13</f>
        <v>2212.6069999999995</v>
      </c>
      <c r="AD120">
        <v>2989.55</v>
      </c>
      <c r="AF120">
        <f>AF119-0.13</f>
        <v>1971.57</v>
      </c>
    </row>
    <row r="121" spans="1:32" x14ac:dyDescent="0.25">
      <c r="A121" s="35"/>
      <c r="B121" s="13">
        <v>237</v>
      </c>
      <c r="C121" s="13" t="s">
        <v>138</v>
      </c>
      <c r="D121" s="13">
        <v>2</v>
      </c>
      <c r="E121" s="13">
        <v>2</v>
      </c>
      <c r="F121" s="13">
        <v>0.56899999999999995</v>
      </c>
      <c r="G121" s="13">
        <v>56.938499999999998</v>
      </c>
      <c r="H121" s="13">
        <v>19.11</v>
      </c>
      <c r="I121" s="14">
        <v>76.617500000000007</v>
      </c>
      <c r="J121">
        <v>2.2360000000000002</v>
      </c>
      <c r="K121">
        <v>0</v>
      </c>
      <c r="L121">
        <v>53.207900000000002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44">
        <v>3024.2</v>
      </c>
      <c r="W121">
        <v>2868.19</v>
      </c>
      <c r="X121">
        <f t="shared" si="15"/>
        <v>256.04999999999973</v>
      </c>
      <c r="Y121">
        <v>2767.68</v>
      </c>
      <c r="Z121">
        <f t="shared" si="14"/>
        <v>3023.7299999999996</v>
      </c>
      <c r="AA121" s="6">
        <f>Z121-19</f>
        <v>3004.7299999999996</v>
      </c>
      <c r="AC121">
        <f>AD112-AD120</f>
        <v>34.649999999999636</v>
      </c>
    </row>
    <row r="122" spans="1:32" x14ac:dyDescent="0.25">
      <c r="A122" s="35"/>
      <c r="B122" s="13">
        <v>238</v>
      </c>
      <c r="C122" s="13" t="s">
        <v>139</v>
      </c>
      <c r="D122" s="13">
        <v>2</v>
      </c>
      <c r="E122" s="13">
        <v>2</v>
      </c>
      <c r="F122" s="13">
        <v>0.56899999999999995</v>
      </c>
      <c r="G122" s="13">
        <v>54.777700000000003</v>
      </c>
      <c r="H122" s="13">
        <v>20.231999999999999</v>
      </c>
      <c r="I122" s="14">
        <v>75.578699999999998</v>
      </c>
      <c r="J122">
        <v>2.2374999999999998</v>
      </c>
      <c r="K122">
        <v>0</v>
      </c>
      <c r="L122">
        <v>54.700899999999997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44">
        <v>3024.2</v>
      </c>
      <c r="W122">
        <v>3053.56</v>
      </c>
      <c r="X122">
        <f t="shared" si="15"/>
        <v>70.679999999999836</v>
      </c>
      <c r="Y122">
        <v>2952.66</v>
      </c>
      <c r="Z122">
        <f t="shared" si="14"/>
        <v>3023.3399999999997</v>
      </c>
      <c r="AA122" s="6">
        <f>Z122-35</f>
        <v>2988.3399999999997</v>
      </c>
      <c r="AB122">
        <f>AA122+AC121</f>
        <v>3022.9899999999993</v>
      </c>
      <c r="AD122">
        <v>2768.34</v>
      </c>
    </row>
    <row r="123" spans="1:32" ht="15.75" thickBot="1" x14ac:dyDescent="0.3">
      <c r="A123" s="36"/>
      <c r="B123" s="15">
        <v>239</v>
      </c>
      <c r="C123" s="15" t="s">
        <v>140</v>
      </c>
      <c r="D123" s="15">
        <v>2</v>
      </c>
      <c r="E123" s="15">
        <v>2</v>
      </c>
      <c r="F123" s="15">
        <v>0.56899999999999995</v>
      </c>
      <c r="G123" s="15">
        <v>57.478700000000003</v>
      </c>
      <c r="H123" s="15">
        <v>19.111999999999998</v>
      </c>
      <c r="I123" s="16">
        <v>77.159700000000001</v>
      </c>
      <c r="J123">
        <v>2.1406000000000001</v>
      </c>
      <c r="K123">
        <v>0</v>
      </c>
      <c r="L123">
        <v>52.637099999999997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44">
        <v>3024.2</v>
      </c>
      <c r="W123">
        <v>3124.24</v>
      </c>
      <c r="X123">
        <f>$W$123-W123</f>
        <v>0</v>
      </c>
      <c r="Z123">
        <f t="shared" si="14"/>
        <v>0</v>
      </c>
      <c r="AA123">
        <v>0</v>
      </c>
      <c r="AC123">
        <f>AD112-AD122+2767.68</f>
        <v>3023.5399999999995</v>
      </c>
    </row>
    <row r="124" spans="1:32" ht="14.45" customHeight="1" x14ac:dyDescent="0.25">
      <c r="A124" s="31" t="s">
        <v>182</v>
      </c>
      <c r="B124" s="3">
        <v>240</v>
      </c>
      <c r="C124" s="3" t="s">
        <v>141</v>
      </c>
      <c r="D124" s="3">
        <v>2</v>
      </c>
      <c r="E124" s="3">
        <v>2</v>
      </c>
      <c r="F124" s="3">
        <v>1.121</v>
      </c>
      <c r="G124" s="3">
        <v>53.137999999999998</v>
      </c>
      <c r="H124" s="3">
        <v>19.510000000000002</v>
      </c>
      <c r="I124" s="4">
        <v>73.769000000000005</v>
      </c>
      <c r="J124">
        <v>2.1316000000000002</v>
      </c>
      <c r="K124">
        <v>0</v>
      </c>
      <c r="L124">
        <v>55.347000000000001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44">
        <v>4158.13</v>
      </c>
      <c r="W124">
        <v>3077.68</v>
      </c>
      <c r="X124">
        <f t="shared" ref="X124:X134" si="16">$W$145-W124</f>
        <v>1080.44</v>
      </c>
      <c r="Y124">
        <v>3018.1</v>
      </c>
      <c r="Z124">
        <f t="shared" si="14"/>
        <v>4098.54</v>
      </c>
    </row>
    <row r="125" spans="1:32" ht="14.45" customHeight="1" x14ac:dyDescent="0.25">
      <c r="A125" s="32"/>
      <c r="B125" s="6">
        <v>241</v>
      </c>
      <c r="C125" s="6" t="s">
        <v>142</v>
      </c>
      <c r="D125" s="6">
        <v>2</v>
      </c>
      <c r="E125" s="6">
        <v>2</v>
      </c>
      <c r="F125" s="6">
        <v>1.121</v>
      </c>
      <c r="G125" s="6">
        <v>50.311100000000003</v>
      </c>
      <c r="H125" s="6">
        <v>21.727</v>
      </c>
      <c r="I125" s="7">
        <v>73.159099999999995</v>
      </c>
      <c r="J125">
        <v>2.2378999999999998</v>
      </c>
      <c r="K125">
        <v>0</v>
      </c>
      <c r="L125">
        <v>0</v>
      </c>
      <c r="M125">
        <v>0</v>
      </c>
      <c r="N125">
        <v>50.900100000000002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44">
        <v>4158.13</v>
      </c>
      <c r="W125">
        <v>3028.48</v>
      </c>
      <c r="X125">
        <f t="shared" si="16"/>
        <v>1129.6399999999999</v>
      </c>
      <c r="Y125">
        <v>2968.93</v>
      </c>
      <c r="Z125">
        <f t="shared" si="14"/>
        <v>4098.57</v>
      </c>
    </row>
    <row r="126" spans="1:32" x14ac:dyDescent="0.25">
      <c r="A126" s="32"/>
      <c r="B126" s="6">
        <v>242</v>
      </c>
      <c r="C126" s="6" t="s">
        <v>143</v>
      </c>
      <c r="D126" s="6">
        <v>2</v>
      </c>
      <c r="E126" s="6">
        <v>2</v>
      </c>
      <c r="F126" s="6">
        <v>1.121</v>
      </c>
      <c r="G126" s="6">
        <v>56.402799999999999</v>
      </c>
      <c r="H126" s="6">
        <v>21.477</v>
      </c>
      <c r="I126" s="7">
        <v>79.000799999999998</v>
      </c>
      <c r="J126">
        <v>2.2382</v>
      </c>
      <c r="K126">
        <v>0</v>
      </c>
      <c r="L126">
        <v>0</v>
      </c>
      <c r="M126">
        <v>0</v>
      </c>
      <c r="N126">
        <v>48.072899999999997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44">
        <v>4158.12</v>
      </c>
      <c r="W126">
        <v>3286</v>
      </c>
      <c r="X126">
        <f t="shared" si="16"/>
        <v>872.11999999999989</v>
      </c>
      <c r="Y126">
        <v>3231.89</v>
      </c>
      <c r="Z126">
        <f t="shared" si="14"/>
        <v>4104.01</v>
      </c>
    </row>
    <row r="127" spans="1:32" x14ac:dyDescent="0.25">
      <c r="A127" s="32"/>
      <c r="B127" s="6">
        <v>243</v>
      </c>
      <c r="C127" s="6" t="s">
        <v>144</v>
      </c>
      <c r="D127" s="6">
        <v>2</v>
      </c>
      <c r="E127" s="6">
        <v>2</v>
      </c>
      <c r="F127" s="6">
        <v>1.121</v>
      </c>
      <c r="G127" s="6">
        <v>60.202100000000002</v>
      </c>
      <c r="H127" s="6">
        <v>18.285</v>
      </c>
      <c r="I127" s="7">
        <v>79.608099999999993</v>
      </c>
      <c r="J127">
        <v>2.1166999999999998</v>
      </c>
      <c r="K127">
        <v>0</v>
      </c>
      <c r="L127">
        <v>0</v>
      </c>
      <c r="M127">
        <v>0</v>
      </c>
      <c r="N127">
        <v>54.286099999999998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44">
        <v>4158.12</v>
      </c>
      <c r="W127">
        <v>3264.22</v>
      </c>
      <c r="X127">
        <f t="shared" si="16"/>
        <v>893.90000000000009</v>
      </c>
      <c r="Y127">
        <v>3209.26</v>
      </c>
      <c r="Z127">
        <f t="shared" si="14"/>
        <v>4103.16</v>
      </c>
    </row>
    <row r="128" spans="1:32" x14ac:dyDescent="0.25">
      <c r="A128" s="32"/>
      <c r="B128" s="6">
        <v>245</v>
      </c>
      <c r="C128" s="6" t="s">
        <v>145</v>
      </c>
      <c r="D128" s="6">
        <v>2</v>
      </c>
      <c r="E128" s="6">
        <v>2</v>
      </c>
      <c r="F128" s="6">
        <v>1.121</v>
      </c>
      <c r="G128" s="6">
        <v>59.617199999999997</v>
      </c>
      <c r="H128" s="6">
        <v>20.111000000000001</v>
      </c>
      <c r="I128" s="7">
        <v>80.849199999999996</v>
      </c>
      <c r="J128">
        <v>2.1076999999999999</v>
      </c>
      <c r="K128">
        <v>0</v>
      </c>
      <c r="L128">
        <v>0</v>
      </c>
      <c r="M128">
        <v>0</v>
      </c>
      <c r="N128">
        <v>58.0944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44">
        <v>4158.12</v>
      </c>
      <c r="W128">
        <v>3273.25</v>
      </c>
      <c r="X128">
        <f t="shared" si="16"/>
        <v>884.86999999999989</v>
      </c>
      <c r="Y128">
        <v>3273</v>
      </c>
      <c r="Z128">
        <f t="shared" si="14"/>
        <v>4157.87</v>
      </c>
    </row>
    <row r="129" spans="1:29" x14ac:dyDescent="0.25">
      <c r="A129" s="32"/>
      <c r="B129" s="6">
        <v>246</v>
      </c>
      <c r="C129" s="6" t="s">
        <v>146</v>
      </c>
      <c r="D129" s="6">
        <v>2</v>
      </c>
      <c r="E129" s="6">
        <v>2</v>
      </c>
      <c r="F129" s="6">
        <v>1.121</v>
      </c>
      <c r="G129" s="6">
        <v>52.536999999999999</v>
      </c>
      <c r="H129" s="6">
        <v>21.84</v>
      </c>
      <c r="I129" s="7">
        <v>75.498000000000005</v>
      </c>
      <c r="J129">
        <v>2.1080999999999999</v>
      </c>
      <c r="K129">
        <v>0</v>
      </c>
      <c r="L129">
        <v>0</v>
      </c>
      <c r="M129">
        <v>0</v>
      </c>
      <c r="N129">
        <v>57.509099999999997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44">
        <v>4158.08</v>
      </c>
      <c r="W129">
        <v>3091.86</v>
      </c>
      <c r="X129">
        <f t="shared" si="16"/>
        <v>1066.2599999999998</v>
      </c>
      <c r="Z129">
        <f t="shared" si="14"/>
        <v>1066.2599999999998</v>
      </c>
    </row>
    <row r="130" spans="1:29" x14ac:dyDescent="0.25">
      <c r="A130" s="32"/>
      <c r="B130" s="6">
        <v>247</v>
      </c>
      <c r="C130" s="6" t="s">
        <v>147</v>
      </c>
      <c r="D130" s="6">
        <v>2</v>
      </c>
      <c r="E130" s="6">
        <v>2</v>
      </c>
      <c r="F130" s="6">
        <v>1.121</v>
      </c>
      <c r="G130" s="6">
        <v>52.936399999999999</v>
      </c>
      <c r="H130" s="6">
        <v>21.468</v>
      </c>
      <c r="I130" s="7">
        <v>75.525400000000005</v>
      </c>
      <c r="J130">
        <v>2.3633999999999999</v>
      </c>
      <c r="K130">
        <v>0</v>
      </c>
      <c r="L130">
        <v>0</v>
      </c>
      <c r="M130">
        <v>0</v>
      </c>
      <c r="N130">
        <v>50.173699999999997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44">
        <v>4158.12</v>
      </c>
      <c r="W130">
        <v>3092.94</v>
      </c>
      <c r="X130">
        <f t="shared" si="16"/>
        <v>1065.1799999999998</v>
      </c>
      <c r="Y130">
        <v>3090.58</v>
      </c>
      <c r="Z130">
        <f t="shared" si="14"/>
        <v>4155.76</v>
      </c>
    </row>
    <row r="131" spans="1:29" x14ac:dyDescent="0.25">
      <c r="A131" s="32"/>
      <c r="B131" s="6">
        <v>249</v>
      </c>
      <c r="C131" s="6" t="s">
        <v>148</v>
      </c>
      <c r="D131" s="6">
        <v>2</v>
      </c>
      <c r="E131" s="6">
        <v>2</v>
      </c>
      <c r="F131" s="6">
        <v>1.121</v>
      </c>
      <c r="G131" s="6">
        <v>58.9983</v>
      </c>
      <c r="H131" s="6">
        <v>18.422999999999998</v>
      </c>
      <c r="I131" s="7">
        <v>78.542299999999997</v>
      </c>
      <c r="J131">
        <v>2.3633999999999999</v>
      </c>
      <c r="K131">
        <v>0</v>
      </c>
      <c r="L131">
        <v>0</v>
      </c>
      <c r="M131">
        <v>0</v>
      </c>
      <c r="N131">
        <v>50.573099999999997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44">
        <v>4158.12</v>
      </c>
      <c r="W131">
        <v>3099.83</v>
      </c>
      <c r="X131">
        <f t="shared" si="16"/>
        <v>1058.29</v>
      </c>
      <c r="Y131">
        <v>3098.71</v>
      </c>
      <c r="Z131">
        <f t="shared" si="14"/>
        <v>4157</v>
      </c>
    </row>
    <row r="132" spans="1:29" x14ac:dyDescent="0.25">
      <c r="A132" s="32"/>
      <c r="B132" s="6">
        <v>250</v>
      </c>
      <c r="C132" s="6" t="s">
        <v>149</v>
      </c>
      <c r="D132" s="6">
        <v>2</v>
      </c>
      <c r="E132" s="6">
        <v>2</v>
      </c>
      <c r="F132" s="6">
        <v>1.121</v>
      </c>
      <c r="G132" s="6">
        <v>64.882800000000003</v>
      </c>
      <c r="H132" s="6">
        <v>17.73</v>
      </c>
      <c r="I132" s="7">
        <v>83.733800000000002</v>
      </c>
      <c r="J132">
        <v>2.2155</v>
      </c>
      <c r="K132">
        <v>0</v>
      </c>
      <c r="L132">
        <v>0</v>
      </c>
      <c r="M132">
        <v>0</v>
      </c>
      <c r="N132">
        <v>56.782800000000002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s="44">
        <v>4158.12</v>
      </c>
      <c r="W132">
        <v>3297.78</v>
      </c>
      <c r="X132">
        <f t="shared" si="16"/>
        <v>860.33999999999969</v>
      </c>
      <c r="Y132">
        <v>3296.87</v>
      </c>
      <c r="Z132">
        <f t="shared" si="14"/>
        <v>4157.2099999999991</v>
      </c>
    </row>
    <row r="133" spans="1:29" x14ac:dyDescent="0.25">
      <c r="A133" s="32"/>
      <c r="B133" s="6">
        <v>251</v>
      </c>
      <c r="C133" s="6" t="s">
        <v>150</v>
      </c>
      <c r="D133" s="6">
        <v>2</v>
      </c>
      <c r="E133" s="6">
        <v>2</v>
      </c>
      <c r="F133" s="6">
        <v>1.121</v>
      </c>
      <c r="G133" s="6">
        <v>62.381799999999998</v>
      </c>
      <c r="H133" s="6">
        <v>18.742999999999999</v>
      </c>
      <c r="I133" s="7">
        <v>82.245800000000003</v>
      </c>
      <c r="J133">
        <v>2.214</v>
      </c>
      <c r="K133">
        <v>0</v>
      </c>
      <c r="L133">
        <v>0</v>
      </c>
      <c r="M133">
        <v>0</v>
      </c>
      <c r="N133">
        <v>62.668900000000001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44">
        <v>4158.12</v>
      </c>
      <c r="W133">
        <v>3300.12</v>
      </c>
      <c r="X133">
        <f t="shared" si="16"/>
        <v>858</v>
      </c>
      <c r="Y133">
        <v>3299</v>
      </c>
      <c r="Z133">
        <f t="shared" si="14"/>
        <v>4157</v>
      </c>
    </row>
    <row r="134" spans="1:29" x14ac:dyDescent="0.25">
      <c r="A134" s="32"/>
      <c r="B134" s="6">
        <v>252</v>
      </c>
      <c r="C134" s="6" t="s">
        <v>151</v>
      </c>
      <c r="D134" s="6">
        <v>2</v>
      </c>
      <c r="E134" s="6">
        <v>2</v>
      </c>
      <c r="F134" s="6">
        <v>1.121</v>
      </c>
      <c r="G134" s="6">
        <v>67.862200000000001</v>
      </c>
      <c r="H134" s="6">
        <v>16.716999999999999</v>
      </c>
      <c r="I134" s="7">
        <v>85.700199999999995</v>
      </c>
      <c r="J134">
        <v>2.1145</v>
      </c>
      <c r="K134">
        <v>0</v>
      </c>
      <c r="L134">
        <v>0</v>
      </c>
      <c r="M134">
        <v>0</v>
      </c>
      <c r="N134">
        <v>60.267200000000003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44">
        <v>4158.13</v>
      </c>
      <c r="W134">
        <v>3374.02</v>
      </c>
      <c r="X134">
        <f t="shared" si="16"/>
        <v>784.09999999999991</v>
      </c>
      <c r="Y134">
        <v>3373.52</v>
      </c>
      <c r="Z134">
        <f t="shared" si="14"/>
        <v>4157.62</v>
      </c>
    </row>
    <row r="135" spans="1:29" x14ac:dyDescent="0.25">
      <c r="A135" s="32"/>
      <c r="B135" s="6">
        <v>256</v>
      </c>
      <c r="C135" s="6" t="s">
        <v>152</v>
      </c>
      <c r="D135" s="6">
        <v>2</v>
      </c>
      <c r="E135" s="6">
        <v>2</v>
      </c>
      <c r="F135" s="6">
        <v>0.56899999999999995</v>
      </c>
      <c r="G135" s="6">
        <v>59.083199999999998</v>
      </c>
      <c r="H135" s="6">
        <v>18.698</v>
      </c>
      <c r="I135" s="7">
        <v>78.350200000000001</v>
      </c>
      <c r="J135">
        <v>2.11</v>
      </c>
      <c r="K135">
        <v>0</v>
      </c>
      <c r="L135">
        <v>0</v>
      </c>
      <c r="M135">
        <v>0</v>
      </c>
      <c r="N135">
        <v>65.752300000000005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44">
        <v>4158.12</v>
      </c>
      <c r="W135">
        <v>3109.84</v>
      </c>
      <c r="X135">
        <f t="shared" ref="X135:X144" si="17">$W$145-W135</f>
        <v>1048.2799999999997</v>
      </c>
      <c r="Y135">
        <v>2372.7800000000002</v>
      </c>
      <c r="Z135">
        <f>Y135+X135</f>
        <v>3421.06</v>
      </c>
    </row>
    <row r="136" spans="1:29" x14ac:dyDescent="0.25">
      <c r="A136" s="32"/>
      <c r="B136" s="6">
        <v>257</v>
      </c>
      <c r="C136" s="6" t="s">
        <v>153</v>
      </c>
      <c r="D136" s="6">
        <v>2</v>
      </c>
      <c r="E136" s="6">
        <v>2</v>
      </c>
      <c r="F136" s="6">
        <v>0.56899999999999995</v>
      </c>
      <c r="G136" s="6">
        <v>61.075200000000002</v>
      </c>
      <c r="H136" s="6">
        <v>16.314</v>
      </c>
      <c r="I136" s="7">
        <v>77.958200000000005</v>
      </c>
      <c r="J136">
        <v>2.214</v>
      </c>
      <c r="K136">
        <v>0</v>
      </c>
      <c r="L136">
        <v>56.869199999999999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44">
        <v>4158.12</v>
      </c>
      <c r="W136">
        <v>3066.21</v>
      </c>
      <c r="X136">
        <f t="shared" si="17"/>
        <v>1091.9099999999999</v>
      </c>
      <c r="Y136">
        <v>3065.5</v>
      </c>
      <c r="Z136">
        <f t="shared" ref="Z136:Z145" si="18">Y136+X136</f>
        <v>4157.41</v>
      </c>
    </row>
    <row r="137" spans="1:29" x14ac:dyDescent="0.25">
      <c r="A137" s="32"/>
      <c r="B137" s="6">
        <v>258</v>
      </c>
      <c r="C137" s="6" t="s">
        <v>154</v>
      </c>
      <c r="D137" s="6">
        <v>2</v>
      </c>
      <c r="E137" s="6">
        <v>2</v>
      </c>
      <c r="F137" s="6">
        <v>0.56899999999999995</v>
      </c>
      <c r="G137" s="6">
        <v>65.541200000000003</v>
      </c>
      <c r="H137" s="6">
        <v>16.995999999999999</v>
      </c>
      <c r="I137" s="7">
        <v>83.106200000000001</v>
      </c>
      <c r="J137">
        <v>2.2124999999999999</v>
      </c>
      <c r="K137">
        <v>0</v>
      </c>
      <c r="L137">
        <v>58.8628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44">
        <v>4158.1099999999997</v>
      </c>
      <c r="W137">
        <v>3290.53</v>
      </c>
      <c r="X137">
        <f t="shared" si="17"/>
        <v>867.58999999999969</v>
      </c>
      <c r="Y137">
        <v>3290.03</v>
      </c>
      <c r="Z137">
        <f t="shared" si="18"/>
        <v>4157.62</v>
      </c>
    </row>
    <row r="138" spans="1:29" x14ac:dyDescent="0.25">
      <c r="A138" s="32"/>
      <c r="B138" s="6">
        <v>259</v>
      </c>
      <c r="C138" s="6" t="s">
        <v>155</v>
      </c>
      <c r="D138" s="6">
        <v>2</v>
      </c>
      <c r="E138" s="6">
        <v>2</v>
      </c>
      <c r="F138" s="6">
        <v>0.56899999999999995</v>
      </c>
      <c r="G138" s="6">
        <v>66.349299999999999</v>
      </c>
      <c r="H138" s="6">
        <v>17.748999999999999</v>
      </c>
      <c r="I138" s="7">
        <v>84.667299999999997</v>
      </c>
      <c r="J138">
        <v>2.1099000000000001</v>
      </c>
      <c r="K138">
        <v>0</v>
      </c>
      <c r="L138">
        <v>63.4313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44">
        <v>4158.12</v>
      </c>
      <c r="W138">
        <v>3333.36</v>
      </c>
      <c r="X138">
        <f t="shared" si="17"/>
        <v>824.75999999999976</v>
      </c>
      <c r="Y138">
        <v>2633.87</v>
      </c>
      <c r="Z138">
        <f t="shared" si="18"/>
        <v>3458.6299999999997</v>
      </c>
    </row>
    <row r="139" spans="1:29" x14ac:dyDescent="0.25">
      <c r="A139" s="32"/>
      <c r="B139" s="6">
        <v>260</v>
      </c>
      <c r="C139" s="6" t="s">
        <v>156</v>
      </c>
      <c r="D139" s="6">
        <v>2</v>
      </c>
      <c r="E139" s="6">
        <v>2</v>
      </c>
      <c r="F139" s="6">
        <v>0.56899999999999995</v>
      </c>
      <c r="G139" s="6">
        <v>77.575100000000006</v>
      </c>
      <c r="H139" s="6">
        <v>17.539000000000001</v>
      </c>
      <c r="I139" s="7">
        <v>95.683099999999996</v>
      </c>
      <c r="J139">
        <v>2.1114999999999999</v>
      </c>
      <c r="K139">
        <v>0</v>
      </c>
      <c r="L139">
        <v>64.237899999999996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s="44">
        <v>4158.12</v>
      </c>
      <c r="W139">
        <v>3800.38</v>
      </c>
      <c r="X139">
        <f t="shared" si="17"/>
        <v>357.73999999999978</v>
      </c>
      <c r="Y139">
        <v>2741.93</v>
      </c>
      <c r="Z139">
        <f t="shared" si="18"/>
        <v>3099.6699999999996</v>
      </c>
    </row>
    <row r="140" spans="1:29" x14ac:dyDescent="0.25">
      <c r="A140" s="32"/>
      <c r="B140" s="6">
        <v>264</v>
      </c>
      <c r="C140" s="6" t="s">
        <v>157</v>
      </c>
      <c r="D140" s="6">
        <v>2</v>
      </c>
      <c r="E140" s="6">
        <v>2</v>
      </c>
      <c r="F140" s="6">
        <v>0.56899999999999995</v>
      </c>
      <c r="G140" s="6">
        <v>78.427899999999994</v>
      </c>
      <c r="H140" s="6">
        <v>17.741</v>
      </c>
      <c r="I140" s="7">
        <v>96.737899999999996</v>
      </c>
      <c r="J140">
        <v>2.2109999999999999</v>
      </c>
      <c r="K140">
        <v>0</v>
      </c>
      <c r="L140">
        <v>75.364099999999993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44">
        <v>4158.12</v>
      </c>
      <c r="W140">
        <v>3800.38</v>
      </c>
      <c r="X140">
        <f t="shared" si="17"/>
        <v>357.73999999999978</v>
      </c>
      <c r="Z140">
        <f t="shared" si="18"/>
        <v>357.73999999999978</v>
      </c>
      <c r="AA140">
        <f>W140-W139</f>
        <v>0</v>
      </c>
      <c r="AB140">
        <v>2700.4</v>
      </c>
      <c r="AC140">
        <f>AB140+AA140</f>
        <v>2700.4</v>
      </c>
    </row>
    <row r="141" spans="1:29" x14ac:dyDescent="0.25">
      <c r="A141" s="32"/>
      <c r="B141" s="6">
        <v>265</v>
      </c>
      <c r="C141" s="6" t="s">
        <v>158</v>
      </c>
      <c r="D141" s="6">
        <v>2</v>
      </c>
      <c r="E141" s="6">
        <v>2</v>
      </c>
      <c r="F141" s="6">
        <v>0.56899999999999995</v>
      </c>
      <c r="G141" s="6">
        <v>66.801699999999997</v>
      </c>
      <c r="H141" s="6">
        <v>16.475000000000001</v>
      </c>
      <c r="I141" s="7">
        <v>83.845699999999994</v>
      </c>
      <c r="J141">
        <v>2.2109999999999999</v>
      </c>
      <c r="K141">
        <v>0</v>
      </c>
      <c r="L141">
        <v>76.216899999999995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44">
        <v>4158.12</v>
      </c>
      <c r="W141">
        <v>3301.01</v>
      </c>
      <c r="X141">
        <f t="shared" si="17"/>
        <v>857.10999999999967</v>
      </c>
      <c r="Y141">
        <v>3296.11</v>
      </c>
      <c r="Z141">
        <f t="shared" si="18"/>
        <v>4153.2199999999993</v>
      </c>
    </row>
    <row r="142" spans="1:29" x14ac:dyDescent="0.25">
      <c r="A142" s="32"/>
      <c r="B142" s="6">
        <v>267</v>
      </c>
      <c r="C142" s="6" t="s">
        <v>159</v>
      </c>
      <c r="D142" s="6">
        <v>2</v>
      </c>
      <c r="E142" s="6">
        <v>2</v>
      </c>
      <c r="F142" s="6">
        <v>0.56899999999999995</v>
      </c>
      <c r="G142" s="6">
        <v>73.625900000000001</v>
      </c>
      <c r="H142" s="6">
        <v>13.682</v>
      </c>
      <c r="I142" s="7">
        <v>87.876900000000006</v>
      </c>
      <c r="J142">
        <v>2.2437</v>
      </c>
      <c r="K142">
        <v>0</v>
      </c>
      <c r="L142">
        <v>64.558000000000007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s="44">
        <v>4158.12</v>
      </c>
      <c r="W142">
        <v>3459.78</v>
      </c>
      <c r="X142">
        <f t="shared" si="17"/>
        <v>698.33999999999969</v>
      </c>
      <c r="Y142">
        <v>2770.92</v>
      </c>
      <c r="Z142">
        <f t="shared" si="18"/>
        <v>3469.2599999999998</v>
      </c>
    </row>
    <row r="143" spans="1:29" x14ac:dyDescent="0.25">
      <c r="A143" s="32"/>
      <c r="B143" s="6">
        <v>268</v>
      </c>
      <c r="C143" s="6" t="s">
        <v>160</v>
      </c>
      <c r="D143" s="6">
        <v>2</v>
      </c>
      <c r="E143" s="6">
        <v>2</v>
      </c>
      <c r="F143" s="6">
        <v>0.56899999999999995</v>
      </c>
      <c r="G143" s="6">
        <v>80.465900000000005</v>
      </c>
      <c r="H143" s="6">
        <v>12.718</v>
      </c>
      <c r="I143" s="7">
        <v>93.752899999999997</v>
      </c>
      <c r="J143">
        <v>2.2130999999999998</v>
      </c>
      <c r="K143">
        <v>0</v>
      </c>
      <c r="L143">
        <v>71.412800000000004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44">
        <v>4158.13</v>
      </c>
      <c r="W143">
        <v>3679.34</v>
      </c>
      <c r="X143">
        <f t="shared" si="17"/>
        <v>478.77999999999975</v>
      </c>
      <c r="Y143">
        <v>3678.94</v>
      </c>
      <c r="Z143">
        <f t="shared" si="18"/>
        <v>4157.7199999999993</v>
      </c>
    </row>
    <row r="144" spans="1:29" x14ac:dyDescent="0.25">
      <c r="A144" s="32"/>
      <c r="B144" s="6">
        <v>269</v>
      </c>
      <c r="C144" s="6" t="s">
        <v>161</v>
      </c>
      <c r="D144" s="6">
        <v>2</v>
      </c>
      <c r="E144" s="6">
        <v>2</v>
      </c>
      <c r="F144" s="6">
        <v>0.56899999999999995</v>
      </c>
      <c r="G144" s="6">
        <v>82.022999999999996</v>
      </c>
      <c r="H144" s="6">
        <v>13.683</v>
      </c>
      <c r="I144" s="7">
        <v>96.275000000000006</v>
      </c>
      <c r="J144">
        <v>2.2101999999999999</v>
      </c>
      <c r="K144">
        <v>0</v>
      </c>
      <c r="L144">
        <v>78.255600000000001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s="44">
        <v>4158.12</v>
      </c>
      <c r="W144">
        <v>3791.52</v>
      </c>
      <c r="X144">
        <f t="shared" si="17"/>
        <v>366.59999999999991</v>
      </c>
      <c r="Y144">
        <v>3252.57</v>
      </c>
      <c r="Z144">
        <f t="shared" si="18"/>
        <v>3619.17</v>
      </c>
    </row>
    <row r="145" spans="1:26" ht="15.75" thickBot="1" x14ac:dyDescent="0.3">
      <c r="A145" s="33"/>
      <c r="B145" s="9">
        <v>270</v>
      </c>
      <c r="C145" s="9" t="s">
        <v>162</v>
      </c>
      <c r="D145" s="9">
        <v>2</v>
      </c>
      <c r="E145" s="9">
        <v>2</v>
      </c>
      <c r="F145" s="9">
        <v>0.56899999999999995</v>
      </c>
      <c r="G145" s="9">
        <v>92.0488</v>
      </c>
      <c r="H145" s="9">
        <v>13.667</v>
      </c>
      <c r="I145" s="10">
        <v>106.2848</v>
      </c>
      <c r="J145">
        <v>2.1080999999999999</v>
      </c>
      <c r="K145">
        <v>0</v>
      </c>
      <c r="L145">
        <v>79.914900000000003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44">
        <v>4158.12</v>
      </c>
      <c r="W145">
        <v>4158.12</v>
      </c>
      <c r="X145">
        <f>$W$145-W145</f>
        <v>0</v>
      </c>
      <c r="Z145">
        <f t="shared" si="18"/>
        <v>0</v>
      </c>
    </row>
    <row r="146" spans="1:26" x14ac:dyDescent="0.25">
      <c r="A146" s="37" t="s">
        <v>183</v>
      </c>
      <c r="B146" s="20">
        <v>606</v>
      </c>
      <c r="C146" s="20" t="s">
        <v>163</v>
      </c>
      <c r="D146" s="20">
        <v>2</v>
      </c>
      <c r="E146" s="20">
        <v>1</v>
      </c>
      <c r="F146" s="20">
        <v>1.5549999999999999</v>
      </c>
      <c r="G146" s="20">
        <v>0.70640000000000003</v>
      </c>
      <c r="H146" s="20">
        <v>13.92</v>
      </c>
      <c r="I146" s="21">
        <v>16.1814</v>
      </c>
      <c r="J146">
        <v>2.1084000000000001</v>
      </c>
      <c r="K146">
        <v>0</v>
      </c>
      <c r="L146">
        <v>89.940399999999997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44">
        <v>637.05999999999995</v>
      </c>
      <c r="W146" s="29"/>
    </row>
    <row r="147" spans="1:26" ht="15.75" thickBot="1" x14ac:dyDescent="0.3">
      <c r="A147" s="38"/>
      <c r="B147" s="22">
        <v>607</v>
      </c>
      <c r="C147" s="22" t="s">
        <v>164</v>
      </c>
      <c r="D147" s="22">
        <v>2</v>
      </c>
      <c r="E147" s="22">
        <v>1</v>
      </c>
      <c r="F147" s="22">
        <v>1.5549999999999999</v>
      </c>
      <c r="G147" s="22">
        <v>0.83589999999999998</v>
      </c>
      <c r="H147" s="22">
        <v>11.327</v>
      </c>
      <c r="I147" s="23">
        <v>13.7179</v>
      </c>
      <c r="J147">
        <v>0.70640000000000003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s="44">
        <v>540.07000000000005</v>
      </c>
      <c r="W147" s="29"/>
    </row>
    <row r="148" spans="1:26" x14ac:dyDescent="0.25">
      <c r="A148" s="1"/>
      <c r="J148">
        <v>0.70640000000000003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0.1295</v>
      </c>
    </row>
    <row r="149" spans="1:26" x14ac:dyDescent="0.25">
      <c r="A149" s="1"/>
    </row>
    <row r="150" spans="1:26" x14ac:dyDescent="0.25">
      <c r="A150" s="1"/>
    </row>
    <row r="151" spans="1:26" x14ac:dyDescent="0.25">
      <c r="A151" s="1"/>
    </row>
  </sheetData>
  <mergeCells count="19">
    <mergeCell ref="V1:V2"/>
    <mergeCell ref="A56:A57"/>
    <mergeCell ref="A58:A59"/>
    <mergeCell ref="B1:C1"/>
    <mergeCell ref="A3:A5"/>
    <mergeCell ref="A6:A27"/>
    <mergeCell ref="A28:A49"/>
    <mergeCell ref="A50:A53"/>
    <mergeCell ref="A54:A55"/>
    <mergeCell ref="A96:A97"/>
    <mergeCell ref="A98:A101"/>
    <mergeCell ref="A102:A123"/>
    <mergeCell ref="A124:A145"/>
    <mergeCell ref="A146:A147"/>
    <mergeCell ref="A60:A72"/>
    <mergeCell ref="A73:A76"/>
    <mergeCell ref="A77:A80"/>
    <mergeCell ref="A81:A93"/>
    <mergeCell ref="A94:A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pre-length-tuning-report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 Savargaonkar</cp:lastModifiedBy>
  <dcterms:created xsi:type="dcterms:W3CDTF">2024-11-05T13:11:20Z</dcterms:created>
  <dcterms:modified xsi:type="dcterms:W3CDTF">2024-11-06T15:31:26Z</dcterms:modified>
</cp:coreProperties>
</file>