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al\OneDrive\Documents\Work\ECON\Omniyat\Payments\Contractor Payment Cerfificates\KCE\Sub Contractor Payment\Technoserve\"/>
    </mc:Choice>
  </mc:AlternateContent>
  <xr:revisionPtr revIDLastSave="0" documentId="13_ncr:1_{22E10EE4-AB6E-4FF1-8FEE-8D7BBF114E6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ummary" sheetId="2" r:id="rId1"/>
    <sheet name="Measuremen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2" l="1"/>
  <c r="C9" i="2"/>
  <c r="D5" i="2"/>
  <c r="C7" i="2"/>
  <c r="C6" i="2"/>
  <c r="L169" i="1"/>
  <c r="L167" i="1"/>
  <c r="F167" i="1"/>
  <c r="F166" i="1"/>
  <c r="F165" i="1"/>
  <c r="L163" i="1"/>
  <c r="F163" i="1"/>
  <c r="F162" i="1"/>
  <c r="F161" i="1"/>
  <c r="L159" i="1"/>
  <c r="F159" i="1"/>
  <c r="G158" i="1"/>
  <c r="F158" i="1"/>
  <c r="G157" i="1"/>
  <c r="G156" i="1"/>
  <c r="F153" i="1"/>
  <c r="F154" i="1"/>
  <c r="F152" i="1"/>
  <c r="M150" i="1"/>
  <c r="F150" i="1"/>
  <c r="F149" i="1"/>
  <c r="M147" i="1"/>
  <c r="F147" i="1"/>
  <c r="F146" i="1"/>
  <c r="F145" i="1"/>
  <c r="M143" i="1"/>
  <c r="F143" i="1"/>
  <c r="F142" i="1"/>
  <c r="M140" i="1"/>
  <c r="F140" i="1"/>
  <c r="G139" i="1"/>
  <c r="F139" i="1"/>
  <c r="G138" i="1"/>
  <c r="G137" i="1"/>
  <c r="F135" i="1"/>
  <c r="F134" i="1"/>
  <c r="M132" i="1"/>
  <c r="F132" i="1"/>
  <c r="F131" i="1"/>
  <c r="M128" i="1"/>
  <c r="F128" i="1"/>
  <c r="G126" i="1"/>
  <c r="F123" i="1"/>
  <c r="F124" i="1"/>
  <c r="F122" i="1"/>
  <c r="M120" i="1"/>
  <c r="F120" i="1"/>
  <c r="F119" i="1"/>
  <c r="M117" i="1"/>
  <c r="F117" i="1"/>
  <c r="G116" i="1"/>
  <c r="F116" i="1"/>
  <c r="G115" i="1"/>
  <c r="F112" i="1"/>
  <c r="F113" i="1"/>
  <c r="F111" i="1"/>
  <c r="M109" i="1"/>
  <c r="F109" i="1"/>
  <c r="F105" i="1"/>
  <c r="F106" i="1"/>
  <c r="F107" i="1"/>
  <c r="F108" i="1"/>
  <c r="F104" i="1"/>
  <c r="G100" i="1"/>
  <c r="G101" i="1" s="1"/>
  <c r="F95" i="1"/>
  <c r="F96" i="1"/>
  <c r="F97" i="1"/>
  <c r="F98" i="1"/>
  <c r="F94" i="1"/>
  <c r="F90" i="1"/>
  <c r="F89" i="1"/>
  <c r="F83" i="1"/>
  <c r="F84" i="1"/>
  <c r="F85" i="1"/>
  <c r="F82" i="1"/>
  <c r="F71" i="1"/>
  <c r="F72" i="1"/>
  <c r="F73" i="1"/>
  <c r="F74" i="1"/>
  <c r="F75" i="1"/>
  <c r="F76" i="1"/>
  <c r="F77" i="1"/>
  <c r="F78" i="1"/>
  <c r="F70" i="1"/>
  <c r="F62" i="1"/>
  <c r="F63" i="1"/>
  <c r="F64" i="1"/>
  <c r="F61" i="1"/>
  <c r="F54" i="1"/>
  <c r="F55" i="1"/>
  <c r="F56" i="1"/>
  <c r="F57" i="1"/>
  <c r="F53" i="1"/>
  <c r="F58" i="1" s="1"/>
  <c r="L58" i="1" s="1"/>
  <c r="F46" i="1"/>
  <c r="F51" i="1" s="1"/>
  <c r="M51" i="1" s="1"/>
  <c r="F47" i="1"/>
  <c r="F48" i="1"/>
  <c r="F49" i="1"/>
  <c r="F50" i="1"/>
  <c r="F45" i="1"/>
  <c r="G40" i="1"/>
  <c r="G41" i="1" s="1"/>
  <c r="F33" i="1"/>
  <c r="F34" i="1"/>
  <c r="F35" i="1"/>
  <c r="F36" i="1"/>
  <c r="F37" i="1"/>
  <c r="F38" i="1"/>
  <c r="F32" i="1"/>
  <c r="F41" i="1" s="1"/>
  <c r="F42" i="1" s="1"/>
  <c r="M42" i="1" s="1"/>
  <c r="G27" i="1"/>
  <c r="G26" i="1"/>
  <c r="G28" i="1" s="1"/>
  <c r="F20" i="1"/>
  <c r="F21" i="1"/>
  <c r="F22" i="1"/>
  <c r="F23" i="1"/>
  <c r="F24" i="1"/>
  <c r="F19" i="1"/>
  <c r="F28" i="1" l="1"/>
  <c r="F29" i="1" s="1"/>
  <c r="M29" i="1" s="1"/>
  <c r="F86" i="1"/>
  <c r="L86" i="1" s="1"/>
  <c r="F91" i="1"/>
  <c r="L91" i="1" s="1"/>
  <c r="F65" i="1"/>
  <c r="L65" i="1" s="1"/>
  <c r="F101" i="1"/>
  <c r="F102" i="1" s="1"/>
  <c r="M102" i="1" s="1"/>
  <c r="F79" i="1"/>
  <c r="L79" i="1" s="1"/>
  <c r="G14" i="1"/>
  <c r="G13" i="1"/>
  <c r="G15" i="1" s="1"/>
  <c r="F7" i="1"/>
  <c r="F8" i="1"/>
  <c r="F9" i="1"/>
  <c r="F10" i="1"/>
  <c r="F11" i="1"/>
  <c r="F6" i="1"/>
  <c r="L172" i="1" l="1"/>
  <c r="E3" i="2" s="1"/>
  <c r="E6" i="2" s="1"/>
  <c r="D6" i="2" s="1"/>
  <c r="F15" i="1"/>
  <c r="F16" i="1" s="1"/>
  <c r="M16" i="1" s="1"/>
  <c r="D3" i="2" l="1"/>
  <c r="D7" i="2" s="1"/>
  <c r="E7" i="2"/>
  <c r="E9" i="2" l="1"/>
  <c r="D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Himal Kosala</author>
  </authors>
  <commentList>
    <comment ref="H51" authorId="0" shapeId="0" xr:uid="{0AA7053A-8253-43EC-9A9A-46D90B4F709F}">
      <text>
        <r>
          <rPr>
            <b/>
            <sz val="9"/>
            <color indexed="81"/>
            <rFont val="Tahoma"/>
            <family val="2"/>
          </rPr>
          <t>Himal Kosala:</t>
        </r>
        <r>
          <rPr>
            <sz val="9"/>
            <color indexed="81"/>
            <rFont val="Tahoma"/>
            <family val="2"/>
          </rPr>
          <t xml:space="preserve">
Until WIR approve</t>
        </r>
      </text>
    </comment>
  </commentList>
</comments>
</file>

<file path=xl/sharedStrings.xml><?xml version="1.0" encoding="utf-8"?>
<sst xmlns="http://schemas.openxmlformats.org/spreadsheetml/2006/main" count="191" uniqueCount="87">
  <si>
    <r>
      <rPr>
        <sz val="10"/>
        <color rgb="FF151515"/>
        <rFont val="Calibri"/>
        <family val="2"/>
        <scheme val="minor"/>
      </rPr>
      <t>T/1386</t>
    </r>
    <r>
      <rPr>
        <sz val="10"/>
        <color rgb="FF464646"/>
        <rFont val="Calibri"/>
        <family val="2"/>
        <scheme val="minor"/>
      </rPr>
      <t xml:space="preserve">- </t>
    </r>
    <r>
      <rPr>
        <sz val="10"/>
        <color rgb="FF151515"/>
        <rFont val="Calibri"/>
        <family val="2"/>
        <scheme val="minor"/>
      </rPr>
      <t>Khansaheb- Dorchester Hotel and Residences</t>
    </r>
  </si>
  <si>
    <r>
      <rPr>
        <sz val="10"/>
        <color rgb="FF151515"/>
        <rFont val="Calibri"/>
        <family val="2"/>
        <scheme val="minor"/>
      </rPr>
      <t>Sr</t>
    </r>
  </si>
  <si>
    <r>
      <rPr>
        <sz val="10"/>
        <color rgb="FF151515"/>
        <rFont val="Calibri"/>
        <family val="2"/>
        <scheme val="minor"/>
      </rPr>
      <t>Description</t>
    </r>
  </si>
  <si>
    <r>
      <rPr>
        <sz val="10"/>
        <color rgb="FF151515"/>
        <rFont val="Calibri"/>
        <family val="2"/>
        <scheme val="minor"/>
      </rPr>
      <t>No</t>
    </r>
  </si>
  <si>
    <r>
      <rPr>
        <sz val="10"/>
        <color rgb="FF151515"/>
        <rFont val="Calibri"/>
        <family val="2"/>
        <scheme val="minor"/>
      </rPr>
      <t>L</t>
    </r>
  </si>
  <si>
    <r>
      <rPr>
        <sz val="10"/>
        <color rgb="FF151515"/>
        <rFont val="Calibri"/>
        <family val="2"/>
        <scheme val="minor"/>
      </rPr>
      <t>Quantity</t>
    </r>
  </si>
  <si>
    <r>
      <rPr>
        <sz val="10"/>
        <color rgb="FF151515"/>
        <rFont val="Calibri"/>
        <family val="2"/>
        <scheme val="minor"/>
      </rPr>
      <t>Deduction</t>
    </r>
  </si>
  <si>
    <r>
      <rPr>
        <sz val="10"/>
        <color rgb="FF151515"/>
        <rFont val="Calibri"/>
        <family val="2"/>
        <scheme val="minor"/>
      </rPr>
      <t>%Work</t>
    </r>
  </si>
  <si>
    <r>
      <rPr>
        <sz val="10"/>
        <color rgb="FF151515"/>
        <rFont val="Calibri"/>
        <family val="2"/>
        <scheme val="minor"/>
      </rPr>
      <t>Rate</t>
    </r>
  </si>
  <si>
    <r>
      <rPr>
        <sz val="10"/>
        <color rgb="FF151515"/>
        <rFont val="Calibri"/>
        <family val="2"/>
        <scheme val="minor"/>
      </rPr>
      <t>Amount</t>
    </r>
  </si>
  <si>
    <r>
      <rPr>
        <sz val="10"/>
        <color rgb="FF151515"/>
        <rFont val="Calibri"/>
        <family val="2"/>
        <scheme val="minor"/>
      </rPr>
      <t>Ground Floor</t>
    </r>
  </si>
  <si>
    <r>
      <rPr>
        <sz val="10"/>
        <color rgb="FF151515"/>
        <rFont val="Calibri"/>
        <family val="2"/>
        <scheme val="minor"/>
      </rPr>
      <t>Grid No. T-17</t>
    </r>
  </si>
  <si>
    <r>
      <rPr>
        <sz val="10"/>
        <color rgb="FF151515"/>
        <rFont val="Calibri"/>
        <family val="2"/>
        <scheme val="minor"/>
      </rPr>
      <t>Detail No 1</t>
    </r>
  </si>
  <si>
    <r>
      <rPr>
        <sz val="10"/>
        <color rgb="FF151515"/>
        <rFont val="Calibri"/>
        <family val="2"/>
        <scheme val="minor"/>
      </rPr>
      <t>Wall</t>
    </r>
  </si>
  <si>
    <r>
      <rPr>
        <sz val="10"/>
        <color rgb="FF151515"/>
        <rFont val="Calibri"/>
        <family val="2"/>
        <scheme val="minor"/>
      </rPr>
      <t>Column</t>
    </r>
  </si>
  <si>
    <r>
      <rPr>
        <sz val="10"/>
        <color rgb="FF282828"/>
        <rFont val="Calibri"/>
        <family val="2"/>
        <scheme val="minor"/>
      </rPr>
      <t>Deduction</t>
    </r>
  </si>
  <si>
    <r>
      <rPr>
        <sz val="10"/>
        <color rgb="FF151515"/>
        <rFont val="Calibri"/>
        <family val="2"/>
        <scheme val="minor"/>
      </rPr>
      <t>Total</t>
    </r>
  </si>
  <si>
    <r>
      <rPr>
        <b/>
        <sz val="9.5"/>
        <color rgb="FF151515"/>
        <rFont val="Calibri"/>
        <family val="2"/>
        <scheme val="minor"/>
      </rPr>
      <t>Grid No. T-18</t>
    </r>
  </si>
  <si>
    <r>
      <rPr>
        <b/>
        <sz val="9.5"/>
        <color rgb="FF151515"/>
        <rFont val="Calibri"/>
        <family val="2"/>
        <scheme val="minor"/>
      </rPr>
      <t>Detail 2</t>
    </r>
  </si>
  <si>
    <r>
      <rPr>
        <sz val="10"/>
        <color rgb="FF464646"/>
        <rFont val="Calibri"/>
        <family val="2"/>
        <scheme val="minor"/>
      </rPr>
      <t>D-</t>
    </r>
  </si>
  <si>
    <r>
      <rPr>
        <b/>
        <sz val="9.5"/>
        <color rgb="FF151515"/>
        <rFont val="Calibri"/>
        <family val="2"/>
        <scheme val="minor"/>
      </rPr>
      <t>Grid No. T-19</t>
    </r>
  </si>
  <si>
    <r>
      <rPr>
        <sz val="10"/>
        <color rgb="FF151515"/>
        <rFont val="Calibri"/>
        <family val="2"/>
        <scheme val="minor"/>
      </rPr>
      <t>Detail  3</t>
    </r>
  </si>
  <si>
    <r>
      <rPr>
        <sz val="10"/>
        <color rgb="FF151515"/>
        <rFont val="Calibri"/>
        <family val="2"/>
        <scheme val="minor"/>
      </rPr>
      <t>Door Jam</t>
    </r>
  </si>
  <si>
    <r>
      <rPr>
        <sz val="10"/>
        <color rgb="FF5D5D5D"/>
        <rFont val="Calibri"/>
        <family val="2"/>
        <scheme val="minor"/>
      </rPr>
      <t>D-</t>
    </r>
  </si>
  <si>
    <r>
      <rPr>
        <b/>
        <sz val="9.5"/>
        <color rgb="FF151515"/>
        <rFont val="Calibri"/>
        <family val="2"/>
        <scheme val="minor"/>
      </rPr>
      <t>Grid No. TSQ- 24</t>
    </r>
  </si>
  <si>
    <r>
      <rPr>
        <b/>
        <sz val="9.5"/>
        <color rgb="FF151515"/>
        <rFont val="Calibri"/>
        <family val="2"/>
        <scheme val="minor"/>
      </rPr>
      <t xml:space="preserve">Spray Plaster </t>
    </r>
    <r>
      <rPr>
        <sz val="9.5"/>
        <color rgb="FF151515"/>
        <rFont val="Calibri"/>
        <family val="2"/>
        <scheme val="minor"/>
      </rPr>
      <t xml:space="preserve">( </t>
    </r>
    <r>
      <rPr>
        <b/>
        <sz val="9.5"/>
        <color rgb="FF151515"/>
        <rFont val="Calibri"/>
        <family val="2"/>
        <scheme val="minor"/>
      </rPr>
      <t>Skim Coat)</t>
    </r>
  </si>
  <si>
    <r>
      <rPr>
        <b/>
        <sz val="9.5"/>
        <color rgb="FF151515"/>
        <rFont val="Calibri"/>
        <family val="2"/>
        <scheme val="minor"/>
      </rPr>
      <t>Grid No. TS- 17</t>
    </r>
  </si>
  <si>
    <r>
      <rPr>
        <sz val="10"/>
        <color rgb="FF181818"/>
        <rFont val="Calibri"/>
        <family val="2"/>
        <scheme val="minor"/>
      </rPr>
      <t>Skim Coat</t>
    </r>
  </si>
  <si>
    <r>
      <rPr>
        <sz val="10"/>
        <color rgb="FF181818"/>
        <rFont val="Calibri"/>
        <family val="2"/>
        <scheme val="minor"/>
      </rPr>
      <t>Wall</t>
    </r>
  </si>
  <si>
    <r>
      <rPr>
        <sz val="6.5"/>
        <color rgb="FFA8A8A8"/>
        <rFont val="Calibri"/>
        <family val="2"/>
        <scheme val="minor"/>
      </rPr>
      <t>I</t>
    </r>
  </si>
  <si>
    <r>
      <rPr>
        <sz val="10"/>
        <color rgb="FF181818"/>
        <rFont val="Calibri"/>
        <family val="2"/>
        <scheme val="minor"/>
      </rPr>
      <t>Total</t>
    </r>
  </si>
  <si>
    <r>
      <rPr>
        <sz val="13.5"/>
        <color rgb="FFA8A8A8"/>
        <rFont val="Calibri"/>
        <family val="2"/>
        <scheme val="minor"/>
      </rPr>
      <t>I</t>
    </r>
  </si>
  <si>
    <r>
      <rPr>
        <b/>
        <sz val="9.5"/>
        <color rgb="FF181818"/>
        <rFont val="Calibri"/>
        <family val="2"/>
        <scheme val="minor"/>
      </rPr>
      <t>Grid No. T-18</t>
    </r>
  </si>
  <si>
    <r>
      <rPr>
        <b/>
        <sz val="9.5"/>
        <color rgb="FF181818"/>
        <rFont val="Calibri"/>
        <family val="2"/>
        <scheme val="minor"/>
      </rPr>
      <t>Ball Room 2</t>
    </r>
  </si>
  <si>
    <r>
      <rPr>
        <sz val="7.5"/>
        <color rgb="FF2F2F2F"/>
        <rFont val="Calibri"/>
        <family val="2"/>
        <scheme val="minor"/>
      </rPr>
      <t>i</t>
    </r>
    <r>
      <rPr>
        <sz val="7.5"/>
        <color rgb="FFA8A8A8"/>
        <rFont val="Calibri"/>
        <family val="2"/>
        <scheme val="minor"/>
      </rPr>
      <t>i</t>
    </r>
  </si>
  <si>
    <r>
      <rPr>
        <sz val="10"/>
        <color rgb="FFA8A8A8"/>
        <rFont val="Calibri"/>
        <family val="2"/>
        <scheme val="minor"/>
      </rPr>
      <t>i</t>
    </r>
  </si>
  <si>
    <r>
      <rPr>
        <sz val="10"/>
        <color rgb="FF181818"/>
        <rFont val="Calibri"/>
        <family val="2"/>
        <scheme val="minor"/>
      </rPr>
      <t>Fenomastic emulsion matt</t>
    </r>
  </si>
  <si>
    <r>
      <rPr>
        <b/>
        <sz val="9.5"/>
        <color rgb="FF181818"/>
        <rFont val="Calibri"/>
        <family val="2"/>
        <scheme val="minor"/>
      </rPr>
      <t xml:space="preserve">Meeting Room </t>
    </r>
    <r>
      <rPr>
        <sz val="10.5"/>
        <color rgb="FF181818"/>
        <rFont val="Calibri"/>
        <family val="2"/>
        <scheme val="minor"/>
      </rPr>
      <t>1</t>
    </r>
  </si>
  <si>
    <r>
      <rPr>
        <sz val="10"/>
        <color rgb="FF181818"/>
        <rFont val="Calibri"/>
        <family val="2"/>
        <scheme val="minor"/>
      </rPr>
      <t>Ceiling</t>
    </r>
  </si>
  <si>
    <r>
      <rPr>
        <sz val="10"/>
        <color rgb="FF181818"/>
        <rFont val="Calibri"/>
        <family val="2"/>
        <scheme val="minor"/>
      </rPr>
      <t>Fenomastic my home silk</t>
    </r>
  </si>
  <si>
    <r>
      <rPr>
        <sz val="10"/>
        <color rgb="FF181818"/>
        <rFont val="Calibri"/>
        <family val="2"/>
        <scheme val="minor"/>
      </rPr>
      <t>Pre Function Area</t>
    </r>
  </si>
  <si>
    <r>
      <rPr>
        <sz val="10"/>
        <color rgb="FF181818"/>
        <rFont val="Calibri"/>
        <family val="2"/>
        <scheme val="minor"/>
      </rPr>
      <t xml:space="preserve">Meeting </t>
    </r>
    <r>
      <rPr>
        <b/>
        <sz val="9.5"/>
        <color rgb="FF181818"/>
        <rFont val="Calibri"/>
        <family val="2"/>
        <scheme val="minor"/>
      </rPr>
      <t>Room 2</t>
    </r>
  </si>
  <si>
    <r>
      <rPr>
        <b/>
        <sz val="9.5"/>
        <color rgb="FF181818"/>
        <rFont val="Calibri"/>
        <family val="2"/>
        <scheme val="minor"/>
      </rPr>
      <t>BOH Store</t>
    </r>
  </si>
  <si>
    <r>
      <rPr>
        <sz val="10"/>
        <color rgb="FF181818"/>
        <rFont val="Calibri"/>
        <family val="2"/>
        <scheme val="minor"/>
      </rPr>
      <t>Door Jambs</t>
    </r>
  </si>
  <si>
    <r>
      <rPr>
        <sz val="10"/>
        <color rgb="FF181818"/>
        <rFont val="Calibri"/>
        <family val="2"/>
        <scheme val="minor"/>
      </rPr>
      <t>Deduction</t>
    </r>
  </si>
  <si>
    <r>
      <rPr>
        <sz val="10"/>
        <color rgb="FF444444"/>
        <rFont val="Calibri"/>
        <family val="2"/>
        <scheme val="minor"/>
      </rPr>
      <t>D-</t>
    </r>
  </si>
  <si>
    <r>
      <rPr>
        <b/>
        <sz val="9.5"/>
        <color rgb="FF131313"/>
        <rFont val="Calibri"/>
        <family val="2"/>
        <scheme val="minor"/>
      </rPr>
      <t>BOH Store</t>
    </r>
  </si>
  <si>
    <r>
      <rPr>
        <sz val="10"/>
        <color rgb="FF131313"/>
        <rFont val="Calibri"/>
        <family val="2"/>
        <scheme val="minor"/>
      </rPr>
      <t>Wall</t>
    </r>
  </si>
  <si>
    <r>
      <rPr>
        <sz val="10"/>
        <color rgb="FF131313"/>
        <rFont val="Calibri"/>
        <family val="2"/>
        <scheme val="minor"/>
      </rPr>
      <t>Ceiling</t>
    </r>
  </si>
  <si>
    <r>
      <rPr>
        <sz val="10"/>
        <color rgb="FF131313"/>
        <rFont val="Calibri"/>
        <family val="2"/>
        <scheme val="minor"/>
      </rPr>
      <t>Column</t>
    </r>
  </si>
  <si>
    <r>
      <rPr>
        <sz val="10"/>
        <color rgb="FF131313"/>
        <rFont val="Calibri"/>
        <family val="2"/>
        <scheme val="minor"/>
      </rPr>
      <t>Door Jambs</t>
    </r>
  </si>
  <si>
    <r>
      <rPr>
        <sz val="10"/>
        <color rgb="FF131313"/>
        <rFont val="Calibri"/>
        <family val="2"/>
        <scheme val="minor"/>
      </rPr>
      <t>Total</t>
    </r>
  </si>
  <si>
    <r>
      <rPr>
        <sz val="10"/>
        <color rgb="FF262626"/>
        <rFont val="Calibri"/>
        <family val="2"/>
        <scheme val="minor"/>
      </rPr>
      <t>Deduction</t>
    </r>
  </si>
  <si>
    <r>
      <rPr>
        <sz val="10"/>
        <color rgb="FF565656"/>
        <rFont val="Calibri"/>
        <family val="2"/>
        <scheme val="minor"/>
      </rPr>
      <t>D-</t>
    </r>
  </si>
  <si>
    <r>
      <rPr>
        <sz val="4.5"/>
        <color rgb="FFBCBCBC"/>
        <rFont val="Calibri"/>
        <family val="2"/>
        <scheme val="minor"/>
      </rPr>
      <t>I</t>
    </r>
  </si>
  <si>
    <r>
      <rPr>
        <sz val="10"/>
        <color rgb="FF131313"/>
        <rFont val="Calibri"/>
        <family val="2"/>
        <scheme val="minor"/>
      </rPr>
      <t>Hall</t>
    </r>
  </si>
  <si>
    <r>
      <rPr>
        <b/>
        <sz val="9.5"/>
        <color rgb="FF131313"/>
        <rFont val="Calibri"/>
        <family val="2"/>
        <scheme val="minor"/>
      </rPr>
      <t>Fenomastic emulsion matt</t>
    </r>
  </si>
  <si>
    <r>
      <rPr>
        <b/>
        <sz val="9.5"/>
        <color rgb="FF131313"/>
        <rFont val="Calibri"/>
        <family val="2"/>
        <scheme val="minor"/>
      </rPr>
      <t>Ball Room</t>
    </r>
  </si>
  <si>
    <r>
      <rPr>
        <sz val="10"/>
        <color rgb="FF131313"/>
        <rFont val="Calibri"/>
        <family val="2"/>
        <scheme val="minor"/>
      </rPr>
      <t>Corridor</t>
    </r>
  </si>
  <si>
    <r>
      <rPr>
        <b/>
        <sz val="9.5"/>
        <color rgb="FF131313"/>
        <rFont val="Calibri"/>
        <family val="2"/>
        <scheme val="minor"/>
      </rPr>
      <t>Male Toilet</t>
    </r>
  </si>
  <si>
    <r>
      <rPr>
        <b/>
        <sz val="9.5"/>
        <color rgb="FF131313"/>
        <rFont val="Calibri"/>
        <family val="2"/>
        <scheme val="minor"/>
      </rPr>
      <t>Toilet</t>
    </r>
  </si>
  <si>
    <r>
      <rPr>
        <b/>
        <sz val="9.5"/>
        <color rgb="FF131313"/>
        <rFont val="Calibri"/>
        <family val="2"/>
        <scheme val="minor"/>
      </rPr>
      <t>Women Changing Room</t>
    </r>
  </si>
  <si>
    <r>
      <rPr>
        <sz val="10"/>
        <color rgb="FF161616"/>
        <rFont val="Calibri"/>
        <family val="2"/>
        <scheme val="minor"/>
      </rPr>
      <t>Wall</t>
    </r>
  </si>
  <si>
    <r>
      <rPr>
        <sz val="10"/>
        <color rgb="FF2B2B2B"/>
        <rFont val="Calibri"/>
        <family val="2"/>
        <scheme val="minor"/>
      </rPr>
      <t>Deduction</t>
    </r>
  </si>
  <si>
    <r>
      <rPr>
        <sz val="9"/>
        <color rgb="FF545454"/>
        <rFont val="Calibri"/>
        <family val="2"/>
        <scheme val="minor"/>
      </rPr>
      <t>D-</t>
    </r>
  </si>
  <si>
    <r>
      <rPr>
        <sz val="10"/>
        <color rgb="FF161616"/>
        <rFont val="Calibri"/>
        <family val="2"/>
        <scheme val="minor"/>
      </rPr>
      <t>Total</t>
    </r>
  </si>
  <si>
    <r>
      <rPr>
        <sz val="10"/>
        <color rgb="FF161616"/>
        <rFont val="Calibri"/>
        <family val="2"/>
        <scheme val="minor"/>
      </rPr>
      <t>Toilet</t>
    </r>
  </si>
  <si>
    <r>
      <rPr>
        <sz val="10"/>
        <color rgb="FF161616"/>
        <rFont val="Calibri"/>
        <family val="2"/>
        <scheme val="minor"/>
      </rPr>
      <t>Ball Room</t>
    </r>
  </si>
  <si>
    <r>
      <rPr>
        <sz val="10"/>
        <color rgb="FF161616"/>
        <rFont val="Calibri"/>
        <family val="2"/>
        <scheme val="minor"/>
      </rPr>
      <t>Light Cove</t>
    </r>
  </si>
  <si>
    <r>
      <rPr>
        <sz val="10"/>
        <color rgb="FF161616"/>
        <rFont val="Calibri"/>
        <family val="2"/>
        <scheme val="minor"/>
      </rPr>
      <t>Total Amount</t>
    </r>
  </si>
  <si>
    <t>H</t>
  </si>
  <si>
    <r>
      <rPr>
        <b/>
        <sz val="10"/>
        <color rgb="FF151515"/>
        <rFont val="Calibri"/>
        <family val="2"/>
        <scheme val="minor"/>
      </rPr>
      <t>Net Total</t>
    </r>
  </si>
  <si>
    <r>
      <rPr>
        <b/>
        <sz val="10"/>
        <color rgb="FF151515"/>
        <rFont val="Calibri"/>
        <family val="2"/>
        <scheme val="minor"/>
      </rPr>
      <t>Total</t>
    </r>
  </si>
  <si>
    <r>
      <rPr>
        <b/>
        <sz val="10"/>
        <color rgb="FF181818"/>
        <rFont val="Calibri"/>
        <family val="2"/>
        <scheme val="minor"/>
      </rPr>
      <t>Total</t>
    </r>
  </si>
  <si>
    <r>
      <rPr>
        <b/>
        <sz val="10"/>
        <color rgb="FF131313"/>
        <rFont val="Calibri"/>
        <family val="2"/>
        <scheme val="minor"/>
      </rPr>
      <t>Net Total</t>
    </r>
  </si>
  <si>
    <r>
      <rPr>
        <b/>
        <sz val="10"/>
        <color rgb="FF131313"/>
        <rFont val="Calibri"/>
        <family val="2"/>
        <scheme val="minor"/>
      </rPr>
      <t>Total</t>
    </r>
  </si>
  <si>
    <r>
      <rPr>
        <b/>
        <sz val="10"/>
        <color rgb="FF161616"/>
        <rFont val="Calibri"/>
        <family val="2"/>
        <scheme val="minor"/>
      </rPr>
      <t>Net Total</t>
    </r>
  </si>
  <si>
    <r>
      <rPr>
        <b/>
        <sz val="10"/>
        <color rgb="FF161616"/>
        <rFont val="Calibri"/>
        <family val="2"/>
        <scheme val="minor"/>
      </rPr>
      <t>Total</t>
    </r>
  </si>
  <si>
    <t>No</t>
  </si>
  <si>
    <t>Description</t>
  </si>
  <si>
    <t>Previous</t>
  </si>
  <si>
    <t>This Month</t>
  </si>
  <si>
    <t>Cumulative</t>
  </si>
  <si>
    <t>Original Scope</t>
  </si>
  <si>
    <t>Advance Payment</t>
  </si>
  <si>
    <t>Advance Payment Recovery</t>
  </si>
  <si>
    <t>Retention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</si>
</sst>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d/yyyy;@"/>
  </numFmts>
  <fonts count="49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color rgb="FF151515"/>
      <name val="Calibri"/>
      <family val="2"/>
      <scheme val="minor"/>
    </font>
    <font>
      <sz val="10"/>
      <color rgb="FF46464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82828"/>
      <name val="Calibri"/>
      <family val="2"/>
      <scheme val="minor"/>
    </font>
    <font>
      <b/>
      <sz val="9.5"/>
      <color rgb="FF151515"/>
      <name val="Calibri"/>
      <family val="2"/>
      <scheme val="minor"/>
    </font>
    <font>
      <b/>
      <sz val="9.5"/>
      <name val="Calibri"/>
      <family val="2"/>
      <scheme val="minor"/>
    </font>
    <font>
      <sz val="10"/>
      <color rgb="FF5D5D5D"/>
      <name val="Calibri"/>
      <family val="2"/>
      <scheme val="minor"/>
    </font>
    <font>
      <sz val="9.5"/>
      <color rgb="FF151515"/>
      <name val="Calibri"/>
      <family val="2"/>
      <scheme val="minor"/>
    </font>
    <font>
      <sz val="10"/>
      <color rgb="FF181818"/>
      <name val="Calibri"/>
      <family val="2"/>
      <scheme val="minor"/>
    </font>
    <font>
      <b/>
      <sz val="9.5"/>
      <color rgb="FF181818"/>
      <name val="Calibri"/>
      <family val="2"/>
      <scheme val="minor"/>
    </font>
    <font>
      <sz val="10.5"/>
      <color rgb="FF181818"/>
      <name val="Calibri"/>
      <family val="2"/>
      <scheme val="minor"/>
    </font>
    <font>
      <sz val="6.5"/>
      <name val="Calibri"/>
      <family val="2"/>
      <scheme val="minor"/>
    </font>
    <font>
      <sz val="6.5"/>
      <color rgb="FFA8A8A8"/>
      <name val="Calibri"/>
      <family val="2"/>
      <scheme val="minor"/>
    </font>
    <font>
      <sz val="13.5"/>
      <name val="Calibri"/>
      <family val="2"/>
      <scheme val="minor"/>
    </font>
    <font>
      <sz val="13.5"/>
      <color rgb="FFA8A8A8"/>
      <name val="Calibri"/>
      <family val="2"/>
      <scheme val="minor"/>
    </font>
    <font>
      <sz val="7.5"/>
      <name val="Calibri"/>
      <family val="2"/>
      <scheme val="minor"/>
    </font>
    <font>
      <sz val="7.5"/>
      <color rgb="FF2F2F2F"/>
      <name val="Calibri"/>
      <family val="2"/>
      <scheme val="minor"/>
    </font>
    <font>
      <sz val="7.5"/>
      <color rgb="FFA8A8A8"/>
      <name val="Calibri"/>
      <family val="2"/>
      <scheme val="minor"/>
    </font>
    <font>
      <sz val="10"/>
      <color rgb="FFA8A8A8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9.5"/>
      <color rgb="FF131313"/>
      <name val="Calibri"/>
      <family val="2"/>
      <scheme val="minor"/>
    </font>
    <font>
      <sz val="10"/>
      <color rgb="FF262626"/>
      <name val="Calibri"/>
      <family val="2"/>
      <scheme val="minor"/>
    </font>
    <font>
      <sz val="10"/>
      <color rgb="FF131313"/>
      <name val="Calibri"/>
      <family val="2"/>
      <scheme val="minor"/>
    </font>
    <font>
      <b/>
      <sz val="10.5"/>
      <color rgb="FF131313"/>
      <name val="Calibri"/>
      <family val="2"/>
      <scheme val="minor"/>
    </font>
    <font>
      <sz val="10.5"/>
      <color rgb="FF131313"/>
      <name val="Calibri"/>
      <family val="2"/>
      <scheme val="minor"/>
    </font>
    <font>
      <sz val="10"/>
      <color rgb="FF565656"/>
      <name val="Calibri"/>
      <family val="2"/>
      <scheme val="minor"/>
    </font>
    <font>
      <sz val="10.5"/>
      <color rgb="FF262626"/>
      <name val="Calibri"/>
      <family val="2"/>
      <scheme val="minor"/>
    </font>
    <font>
      <sz val="4.5"/>
      <name val="Calibri"/>
      <family val="2"/>
      <scheme val="minor"/>
    </font>
    <font>
      <sz val="4.5"/>
      <color rgb="FFBCBCBC"/>
      <name val="Calibri"/>
      <family val="2"/>
      <scheme val="minor"/>
    </font>
    <font>
      <sz val="10"/>
      <color rgb="FF161616"/>
      <name val="Calibri"/>
      <family val="2"/>
      <scheme val="minor"/>
    </font>
    <font>
      <sz val="10.5"/>
      <color rgb="FF161616"/>
      <name val="Calibri"/>
      <family val="2"/>
      <scheme val="minor"/>
    </font>
    <font>
      <sz val="10"/>
      <color rgb="FF2B2B2B"/>
      <name val="Calibri"/>
      <family val="2"/>
      <scheme val="minor"/>
    </font>
    <font>
      <sz val="9"/>
      <name val="Calibri"/>
      <family val="2"/>
      <scheme val="minor"/>
    </font>
    <font>
      <sz val="9"/>
      <color rgb="FF545454"/>
      <name val="Calibri"/>
      <family val="2"/>
      <scheme val="minor"/>
    </font>
    <font>
      <sz val="10.5"/>
      <color rgb="FF2B2B2B"/>
      <name val="Calibri"/>
      <family val="2"/>
      <scheme val="minor"/>
    </font>
    <font>
      <b/>
      <sz val="11"/>
      <color rgb="FF16161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151515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181818"/>
      <name val="Calibri"/>
      <family val="2"/>
      <scheme val="minor"/>
    </font>
    <font>
      <b/>
      <sz val="10.5"/>
      <color rgb="FF181818"/>
      <name val="Calibri"/>
      <family val="2"/>
      <scheme val="minor"/>
    </font>
    <font>
      <b/>
      <sz val="10"/>
      <color rgb="FF131313"/>
      <name val="Calibri"/>
      <family val="2"/>
      <scheme val="minor"/>
    </font>
    <font>
      <b/>
      <sz val="10"/>
      <color rgb="FF161616"/>
      <name val="Calibri"/>
      <family val="2"/>
      <scheme val="minor"/>
    </font>
    <font>
      <b/>
      <sz val="10.5"/>
      <color rgb="FF1616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EBEBEB"/>
      </right>
      <top style="thin">
        <color rgb="FF000000"/>
      </top>
      <bottom style="thin">
        <color rgb="FF000000"/>
      </bottom>
      <diagonal/>
    </border>
    <border>
      <left style="thin">
        <color rgb="FFEBEBEB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9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1" fontId="6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left" vertical="top" indent="2" shrinkToFit="1"/>
    </xf>
    <xf numFmtId="2" fontId="3" fillId="0" borderId="1" xfId="0" applyNumberFormat="1" applyFont="1" applyBorder="1" applyAlignment="1">
      <alignment horizontal="right" vertical="top" shrinkToFit="1"/>
    </xf>
    <xf numFmtId="2" fontId="7" fillId="0" borderId="1" xfId="0" applyNumberFormat="1" applyFont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top" shrinkToFit="1"/>
    </xf>
    <xf numFmtId="2" fontId="6" fillId="0" borderId="1" xfId="0" applyNumberFormat="1" applyFont="1" applyBorder="1" applyAlignment="1">
      <alignment horizontal="left" vertical="top" indent="2" shrinkToFit="1"/>
    </xf>
    <xf numFmtId="2" fontId="6" fillId="0" borderId="1" xfId="0" applyNumberFormat="1" applyFont="1" applyBorder="1" applyAlignment="1">
      <alignment horizontal="right" vertical="top" shrinkToFit="1"/>
    </xf>
    <xf numFmtId="0" fontId="8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right" vertical="top" shrinkToFit="1"/>
    </xf>
    <xf numFmtId="2" fontId="13" fillId="0" borderId="1" xfId="0" applyNumberFormat="1" applyFont="1" applyBorder="1" applyAlignment="1">
      <alignment horizontal="left" vertical="top" indent="2" shrinkToFit="1"/>
    </xf>
    <xf numFmtId="2" fontId="13" fillId="0" borderId="1" xfId="0" applyNumberFormat="1" applyFont="1" applyBorder="1" applyAlignment="1">
      <alignment horizontal="right" vertical="top" shrinkToFit="1"/>
    </xf>
    <xf numFmtId="0" fontId="1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2" fontId="12" fillId="0" borderId="1" xfId="0" applyNumberFormat="1" applyFont="1" applyBorder="1" applyAlignment="1">
      <alignment horizontal="right" vertical="top" shrinkToFit="1"/>
    </xf>
    <xf numFmtId="0" fontId="16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164" fontId="13" fillId="0" borderId="1" xfId="0" applyNumberFormat="1" applyFont="1" applyBorder="1" applyAlignment="1">
      <alignment horizontal="left" vertical="top" indent="10" shrinkToFit="1"/>
    </xf>
    <xf numFmtId="2" fontId="13" fillId="0" borderId="1" xfId="0" applyNumberFormat="1" applyFont="1" applyBorder="1" applyAlignment="1">
      <alignment horizontal="left" vertical="top" indent="1" shrinkToFit="1"/>
    </xf>
    <xf numFmtId="2" fontId="26" fillId="0" borderId="1" xfId="0" applyNumberFormat="1" applyFont="1" applyBorder="1" applyAlignment="1">
      <alignment horizontal="right" vertical="top" shrinkToFit="1"/>
    </xf>
    <xf numFmtId="2" fontId="27" fillId="0" borderId="1" xfId="0" applyNumberFormat="1" applyFont="1" applyBorder="1" applyAlignment="1">
      <alignment horizontal="right" vertical="top" shrinkToFit="1"/>
    </xf>
    <xf numFmtId="1" fontId="27" fillId="0" borderId="1" xfId="0" applyNumberFormat="1" applyFont="1" applyBorder="1" applyAlignment="1">
      <alignment horizontal="right" vertical="top" shrinkToFit="1"/>
    </xf>
    <xf numFmtId="2" fontId="27" fillId="0" borderId="1" xfId="0" applyNumberFormat="1" applyFont="1" applyBorder="1" applyAlignment="1">
      <alignment horizontal="left" vertical="top" indent="2" shrinkToFit="1"/>
    </xf>
    <xf numFmtId="1" fontId="29" fillId="0" borderId="1" xfId="0" applyNumberFormat="1" applyFont="1" applyBorder="1" applyAlignment="1">
      <alignment horizontal="right" vertical="top" shrinkToFit="1"/>
    </xf>
    <xf numFmtId="2" fontId="29" fillId="0" borderId="1" xfId="0" applyNumberFormat="1" applyFont="1" applyBorder="1" applyAlignment="1">
      <alignment horizontal="left" vertical="top" indent="2" shrinkToFit="1"/>
    </xf>
    <xf numFmtId="2" fontId="29" fillId="0" borderId="1" xfId="0" applyNumberFormat="1" applyFont="1" applyBorder="1" applyAlignment="1">
      <alignment horizontal="right" vertical="top" shrinkToFit="1"/>
    </xf>
    <xf numFmtId="1" fontId="33" fillId="0" borderId="1" xfId="0" applyNumberFormat="1" applyFont="1" applyBorder="1" applyAlignment="1">
      <alignment horizontal="right" vertical="top" shrinkToFit="1"/>
    </xf>
    <xf numFmtId="2" fontId="33" fillId="0" borderId="1" xfId="0" applyNumberFormat="1" applyFont="1" applyBorder="1" applyAlignment="1">
      <alignment horizontal="right" vertical="top" shrinkToFit="1"/>
    </xf>
    <xf numFmtId="0" fontId="35" fillId="0" borderId="1" xfId="0" applyFont="1" applyBorder="1" applyAlignment="1">
      <alignment horizontal="left" vertical="top" wrapText="1"/>
    </xf>
    <xf numFmtId="1" fontId="37" fillId="0" borderId="1" xfId="0" applyNumberFormat="1" applyFont="1" applyBorder="1" applyAlignment="1">
      <alignment horizontal="right" vertical="top" shrinkToFit="1"/>
    </xf>
    <xf numFmtId="2" fontId="37" fillId="0" borderId="1" xfId="0" applyNumberFormat="1" applyFont="1" applyBorder="1" applyAlignment="1">
      <alignment horizontal="right" vertical="top" shrinkToFit="1"/>
    </xf>
    <xf numFmtId="2" fontId="38" fillId="0" borderId="1" xfId="0" applyNumberFormat="1" applyFont="1" applyBorder="1" applyAlignment="1">
      <alignment horizontal="right" vertical="top" shrinkToFit="1"/>
    </xf>
    <xf numFmtId="9" fontId="33" fillId="0" borderId="1" xfId="0" applyNumberFormat="1" applyFont="1" applyBorder="1" applyAlignment="1">
      <alignment horizontal="right" vertical="top" shrinkToFit="1"/>
    </xf>
    <xf numFmtId="2" fontId="10" fillId="0" borderId="1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9" fillId="0" borderId="1" xfId="0" applyFont="1" applyBorder="1" applyAlignment="1">
      <alignment horizontal="left" wrapText="1"/>
    </xf>
    <xf numFmtId="0" fontId="40" fillId="0" borderId="1" xfId="0" applyFont="1" applyBorder="1" applyAlignment="1">
      <alignment horizontal="left" vertical="top" wrapText="1"/>
    </xf>
    <xf numFmtId="0" fontId="39" fillId="0" borderId="0" xfId="0" applyFont="1" applyAlignment="1">
      <alignment horizontal="left" vertical="top"/>
    </xf>
    <xf numFmtId="43" fontId="2" fillId="0" borderId="1" xfId="1" applyFont="1" applyBorder="1" applyAlignment="1">
      <alignment horizontal="center" vertical="center" wrapText="1"/>
    </xf>
    <xf numFmtId="43" fontId="5" fillId="0" borderId="1" xfId="1" applyFont="1" applyBorder="1" applyAlignment="1">
      <alignment horizontal="left" wrapText="1"/>
    </xf>
    <xf numFmtId="43" fontId="41" fillId="0" borderId="1" xfId="1" applyFont="1" applyBorder="1" applyAlignment="1">
      <alignment horizontal="right" vertical="top" shrinkToFit="1"/>
    </xf>
    <xf numFmtId="43" fontId="5" fillId="0" borderId="0" xfId="1" applyFont="1" applyAlignment="1">
      <alignment horizontal="left" vertical="top"/>
    </xf>
    <xf numFmtId="9" fontId="45" fillId="0" borderId="1" xfId="0" applyNumberFormat="1" applyFont="1" applyBorder="1" applyAlignment="1">
      <alignment horizontal="right" vertical="top" shrinkToFit="1"/>
    </xf>
    <xf numFmtId="9" fontId="26" fillId="0" borderId="1" xfId="0" applyNumberFormat="1" applyFont="1" applyBorder="1" applyAlignment="1">
      <alignment horizontal="right" vertical="top" shrinkToFit="1"/>
    </xf>
    <xf numFmtId="9" fontId="48" fillId="0" borderId="1" xfId="0" applyNumberFormat="1" applyFont="1" applyBorder="1" applyAlignment="1">
      <alignment horizontal="right" vertical="top" shrinkToFit="1"/>
    </xf>
    <xf numFmtId="0" fontId="5" fillId="0" borderId="8" xfId="0" applyFont="1" applyBorder="1" applyAlignment="1">
      <alignment horizontal="left" vertical="top"/>
    </xf>
    <xf numFmtId="43" fontId="5" fillId="0" borderId="8" xfId="1" applyFont="1" applyBorder="1" applyAlignment="1">
      <alignment horizontal="left" vertical="top"/>
    </xf>
    <xf numFmtId="43" fontId="39" fillId="0" borderId="8" xfId="1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43" fontId="5" fillId="0" borderId="9" xfId="1" applyFont="1" applyBorder="1" applyAlignment="1">
      <alignment horizontal="left" vertical="top"/>
    </xf>
    <xf numFmtId="0" fontId="5" fillId="0" borderId="7" xfId="0" applyFont="1" applyBorder="1" applyAlignment="1">
      <alignment horizontal="center" vertical="center"/>
    </xf>
    <xf numFmtId="43" fontId="5" fillId="0" borderId="7" xfId="1" applyFont="1" applyBorder="1" applyAlignment="1">
      <alignment horizontal="center" vertical="center"/>
    </xf>
    <xf numFmtId="43" fontId="5" fillId="0" borderId="2" xfId="1" applyFont="1" applyBorder="1" applyAlignment="1">
      <alignment horizontal="left" wrapText="1"/>
    </xf>
    <xf numFmtId="43" fontId="5" fillId="0" borderId="3" xfId="1" applyFont="1" applyBorder="1" applyAlignment="1">
      <alignment horizontal="left" wrapText="1"/>
    </xf>
    <xf numFmtId="43" fontId="5" fillId="0" borderId="4" xfId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43" fontId="48" fillId="0" borderId="2" xfId="1" applyFont="1" applyBorder="1" applyAlignment="1">
      <alignment horizontal="right" vertical="top" shrinkToFit="1"/>
    </xf>
    <xf numFmtId="43" fontId="48" fillId="0" borderId="4" xfId="1" applyFont="1" applyBorder="1" applyAlignment="1">
      <alignment horizontal="right" vertical="top" shrinkToFit="1"/>
    </xf>
    <xf numFmtId="43" fontId="48" fillId="0" borderId="2" xfId="1" applyFont="1" applyBorder="1" applyAlignment="1">
      <alignment horizontal="left" vertical="top" shrinkToFit="1"/>
    </xf>
    <xf numFmtId="43" fontId="48" fillId="0" borderId="3" xfId="1" applyFont="1" applyBorder="1" applyAlignment="1">
      <alignment horizontal="left" vertical="top" shrinkToFit="1"/>
    </xf>
    <xf numFmtId="43" fontId="48" fillId="0" borderId="4" xfId="1" applyFont="1" applyBorder="1" applyAlignment="1">
      <alignment horizontal="left" vertical="top" shrinkToFit="1"/>
    </xf>
    <xf numFmtId="2" fontId="48" fillId="0" borderId="2" xfId="0" applyNumberFormat="1" applyFont="1" applyBorder="1" applyAlignment="1">
      <alignment horizontal="right" vertical="top" shrinkToFit="1"/>
    </xf>
    <xf numFmtId="2" fontId="48" fillId="0" borderId="4" xfId="0" applyNumberFormat="1" applyFont="1" applyBorder="1" applyAlignment="1">
      <alignment horizontal="right" vertical="top" shrinkToFit="1"/>
    </xf>
    <xf numFmtId="43" fontId="33" fillId="0" borderId="2" xfId="1" applyFont="1" applyBorder="1" applyAlignment="1">
      <alignment horizontal="left" vertical="top" shrinkToFit="1"/>
    </xf>
    <xf numFmtId="43" fontId="33" fillId="0" borderId="3" xfId="1" applyFont="1" applyBorder="1" applyAlignment="1">
      <alignment horizontal="left" vertical="top" shrinkToFit="1"/>
    </xf>
    <xf numFmtId="43" fontId="33" fillId="0" borderId="4" xfId="1" applyFont="1" applyBorder="1" applyAlignment="1">
      <alignment horizontal="left" vertical="top" shrinkToFit="1"/>
    </xf>
    <xf numFmtId="43" fontId="26" fillId="0" borderId="2" xfId="1" applyFont="1" applyBorder="1" applyAlignment="1">
      <alignment horizontal="left" vertical="top" indent="1" shrinkToFit="1"/>
    </xf>
    <xf numFmtId="43" fontId="26" fillId="0" borderId="3" xfId="1" applyFont="1" applyBorder="1" applyAlignment="1">
      <alignment horizontal="left" vertical="top" indent="1" shrinkToFit="1"/>
    </xf>
    <xf numFmtId="43" fontId="26" fillId="0" borderId="4" xfId="1" applyFont="1" applyBorder="1" applyAlignment="1">
      <alignment horizontal="left" vertical="top" indent="1" shrinkToFit="1"/>
    </xf>
    <xf numFmtId="43" fontId="26" fillId="0" borderId="2" xfId="1" applyFont="1" applyBorder="1" applyAlignment="1">
      <alignment horizontal="left" vertical="top" shrinkToFit="1"/>
    </xf>
    <xf numFmtId="43" fontId="26" fillId="0" borderId="3" xfId="1" applyFont="1" applyBorder="1" applyAlignment="1">
      <alignment horizontal="left" vertical="top" shrinkToFit="1"/>
    </xf>
    <xf numFmtId="43" fontId="26" fillId="0" borderId="4" xfId="1" applyFont="1" applyBorder="1" applyAlignment="1">
      <alignment horizontal="left" vertical="top" shrinkToFit="1"/>
    </xf>
    <xf numFmtId="43" fontId="30" fillId="0" borderId="2" xfId="1" applyFont="1" applyBorder="1" applyAlignment="1">
      <alignment horizontal="right" vertical="top" wrapText="1"/>
    </xf>
    <xf numFmtId="43" fontId="30" fillId="0" borderId="5" xfId="1" applyFont="1" applyBorder="1" applyAlignment="1">
      <alignment horizontal="right" vertical="top" wrapText="1"/>
    </xf>
    <xf numFmtId="43" fontId="5" fillId="0" borderId="6" xfId="1" applyFont="1" applyBorder="1" applyAlignment="1">
      <alignment horizontal="left" wrapText="1"/>
    </xf>
    <xf numFmtId="43" fontId="45" fillId="0" borderId="2" xfId="1" applyFont="1" applyBorder="1" applyAlignment="1">
      <alignment horizontal="left" vertical="top" indent="1" shrinkToFit="1"/>
    </xf>
    <xf numFmtId="43" fontId="45" fillId="0" borderId="3" xfId="1" applyFont="1" applyBorder="1" applyAlignment="1">
      <alignment horizontal="left" vertical="top" indent="1" shrinkToFit="1"/>
    </xf>
    <xf numFmtId="43" fontId="45" fillId="0" borderId="4" xfId="1" applyFont="1" applyBorder="1" applyAlignment="1">
      <alignment horizontal="left" vertical="top" indent="1" shrinkToFit="1"/>
    </xf>
    <xf numFmtId="2" fontId="45" fillId="0" borderId="2" xfId="0" applyNumberFormat="1" applyFont="1" applyBorder="1" applyAlignment="1">
      <alignment horizontal="right" vertical="top" shrinkToFit="1"/>
    </xf>
    <xf numFmtId="2" fontId="45" fillId="0" borderId="4" xfId="0" applyNumberFormat="1" applyFont="1" applyBorder="1" applyAlignment="1">
      <alignment horizontal="right" vertical="top" shrinkToFit="1"/>
    </xf>
    <xf numFmtId="43" fontId="45" fillId="0" borderId="2" xfId="1" applyFont="1" applyBorder="1" applyAlignment="1">
      <alignment horizontal="left" vertical="top" shrinkToFit="1"/>
    </xf>
    <xf numFmtId="43" fontId="45" fillId="0" borderId="3" xfId="1" applyFont="1" applyBorder="1" applyAlignment="1">
      <alignment horizontal="left" vertical="top" shrinkToFit="1"/>
    </xf>
    <xf numFmtId="43" fontId="45" fillId="0" borderId="4" xfId="1" applyFont="1" applyBorder="1" applyAlignment="1">
      <alignment horizontal="left" vertical="top" shrinkToFit="1"/>
    </xf>
    <xf numFmtId="43" fontId="5" fillId="0" borderId="2" xfId="1" applyFont="1" applyBorder="1" applyAlignment="1">
      <alignment horizontal="left" vertical="center" wrapText="1"/>
    </xf>
    <xf numFmtId="43" fontId="5" fillId="0" borderId="3" xfId="1" applyFont="1" applyBorder="1" applyAlignment="1">
      <alignment horizontal="left" vertical="center" wrapText="1"/>
    </xf>
    <xf numFmtId="43" fontId="5" fillId="0" borderId="4" xfId="1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9" fontId="41" fillId="2" borderId="2" xfId="0" applyNumberFormat="1" applyFont="1" applyFill="1" applyBorder="1" applyAlignment="1">
      <alignment horizontal="right" vertical="top" shrinkToFit="1"/>
    </xf>
    <xf numFmtId="9" fontId="41" fillId="2" borderId="4" xfId="0" applyNumberFormat="1" applyFont="1" applyFill="1" applyBorder="1" applyAlignment="1">
      <alignment horizontal="right" vertical="top" shrinkToFit="1"/>
    </xf>
    <xf numFmtId="43" fontId="41" fillId="0" borderId="2" xfId="1" applyFont="1" applyBorder="1" applyAlignment="1">
      <alignment horizontal="left" vertical="top" shrinkToFit="1"/>
    </xf>
    <xf numFmtId="43" fontId="41" fillId="0" borderId="3" xfId="1" applyFont="1" applyBorder="1" applyAlignment="1">
      <alignment horizontal="left" vertical="top" shrinkToFit="1"/>
    </xf>
    <xf numFmtId="43" fontId="41" fillId="0" borderId="4" xfId="1" applyFont="1" applyBorder="1" applyAlignment="1">
      <alignment horizontal="left" vertical="top" shrinkToFit="1"/>
    </xf>
    <xf numFmtId="9" fontId="41" fillId="0" borderId="2" xfId="0" applyNumberFormat="1" applyFont="1" applyBorder="1" applyAlignment="1">
      <alignment horizontal="right" vertical="top" shrinkToFit="1"/>
    </xf>
    <xf numFmtId="9" fontId="41" fillId="0" borderId="4" xfId="0" applyNumberFormat="1" applyFont="1" applyBorder="1" applyAlignment="1">
      <alignment horizontal="right" vertical="top" shrinkToFit="1"/>
    </xf>
    <xf numFmtId="0" fontId="2" fillId="0" borderId="2" xfId="0" applyFont="1" applyBorder="1" applyAlignment="1">
      <alignment horizontal="left" vertical="top" wrapText="1" indent="15"/>
    </xf>
    <xf numFmtId="0" fontId="2" fillId="0" borderId="3" xfId="0" applyFont="1" applyBorder="1" applyAlignment="1">
      <alignment horizontal="left" vertical="top" wrapText="1" indent="15"/>
    </xf>
    <xf numFmtId="0" fontId="2" fillId="0" borderId="4" xfId="0" applyFont="1" applyBorder="1" applyAlignment="1">
      <alignment horizontal="left" vertical="top" wrapText="1" indent="15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3" fontId="2" fillId="0" borderId="2" xfId="1" applyFont="1" applyBorder="1" applyAlignment="1">
      <alignment horizontal="center" vertical="center" wrapText="1"/>
    </xf>
    <xf numFmtId="43" fontId="2" fillId="0" borderId="3" xfId="1" applyFont="1" applyBorder="1" applyAlignment="1">
      <alignment horizontal="center" vertical="center" wrapText="1"/>
    </xf>
    <xf numFmtId="43" fontId="2" fillId="0" borderId="4" xfId="1" applyFont="1" applyBorder="1" applyAlignment="1">
      <alignment horizontal="center" vertical="center" wrapText="1"/>
    </xf>
    <xf numFmtId="43" fontId="26" fillId="0" borderId="2" xfId="1" applyFont="1" applyFill="1" applyBorder="1" applyAlignment="1">
      <alignment horizontal="left" vertical="top" shrinkToFit="1"/>
    </xf>
    <xf numFmtId="43" fontId="26" fillId="0" borderId="3" xfId="1" applyFont="1" applyFill="1" applyBorder="1" applyAlignment="1">
      <alignment horizontal="left" vertical="top" shrinkToFit="1"/>
    </xf>
    <xf numFmtId="43" fontId="26" fillId="0" borderId="4" xfId="1" applyFont="1" applyFill="1" applyBorder="1" applyAlignment="1">
      <alignment horizontal="left" vertical="top" shrinkToFit="1"/>
    </xf>
    <xf numFmtId="43" fontId="5" fillId="0" borderId="2" xfId="1" applyFont="1" applyFill="1" applyBorder="1" applyAlignment="1">
      <alignment horizontal="left" wrapText="1"/>
    </xf>
    <xf numFmtId="43" fontId="5" fillId="0" borderId="3" xfId="1" applyFont="1" applyFill="1" applyBorder="1" applyAlignment="1">
      <alignment horizontal="left" wrapText="1"/>
    </xf>
    <xf numFmtId="43" fontId="5" fillId="0" borderId="4" xfId="1" applyFont="1" applyFill="1" applyBorder="1" applyAlignment="1">
      <alignment horizontal="left" wrapText="1"/>
    </xf>
    <xf numFmtId="43" fontId="45" fillId="0" borderId="2" xfId="1" applyFont="1" applyFill="1" applyBorder="1" applyAlignment="1">
      <alignment horizontal="left" vertical="top" shrinkToFit="1"/>
    </xf>
    <xf numFmtId="43" fontId="45" fillId="0" borderId="3" xfId="1" applyFont="1" applyFill="1" applyBorder="1" applyAlignment="1">
      <alignment horizontal="left" vertical="top" shrinkToFit="1"/>
    </xf>
    <xf numFmtId="43" fontId="45" fillId="0" borderId="4" xfId="1" applyFont="1" applyFill="1" applyBorder="1" applyAlignment="1">
      <alignment horizontal="left" vertical="top" shrinkToFi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BE95-4564-4E72-A8D6-8998EECFAD6B}">
  <dimension ref="A1:E15"/>
  <sheetViews>
    <sheetView tabSelected="1" workbookViewId="0">
      <selection activeCell="E6" sqref="E6"/>
    </sheetView>
  </sheetViews>
  <sheetFormatPr defaultRowHeight="13" x14ac:dyDescent="0.3"/>
  <cols>
    <col min="1" max="1" width="10.19921875" style="1" customWidth="1"/>
    <col min="2" max="2" width="25" style="1" customWidth="1"/>
    <col min="3" max="5" width="25" style="47" customWidth="1"/>
    <col min="6" max="16384" width="8.796875" style="1"/>
  </cols>
  <sheetData>
    <row r="1" spans="1:5" s="40" customFormat="1" ht="27" customHeight="1" x14ac:dyDescent="0.3">
      <c r="A1" s="56" t="s">
        <v>78</v>
      </c>
      <c r="B1" s="56" t="s">
        <v>79</v>
      </c>
      <c r="C1" s="57" t="s">
        <v>80</v>
      </c>
      <c r="D1" s="57" t="s">
        <v>81</v>
      </c>
      <c r="E1" s="57" t="s">
        <v>82</v>
      </c>
    </row>
    <row r="2" spans="1:5" x14ac:dyDescent="0.3">
      <c r="A2" s="51"/>
      <c r="B2" s="51"/>
      <c r="C2" s="52"/>
      <c r="D2" s="52"/>
      <c r="E2" s="52"/>
    </row>
    <row r="3" spans="1:5" x14ac:dyDescent="0.3">
      <c r="A3" s="51"/>
      <c r="B3" s="51" t="s">
        <v>83</v>
      </c>
      <c r="C3" s="52">
        <v>3638.29</v>
      </c>
      <c r="D3" s="52">
        <f>E3-C3</f>
        <v>12992.735799999995</v>
      </c>
      <c r="E3" s="52">
        <f>Measurements!L172</f>
        <v>16631.025799999996</v>
      </c>
    </row>
    <row r="4" spans="1:5" x14ac:dyDescent="0.3">
      <c r="A4" s="51"/>
      <c r="B4" s="51"/>
      <c r="C4" s="52"/>
      <c r="D4" s="52"/>
      <c r="E4" s="52"/>
    </row>
    <row r="5" spans="1:5" x14ac:dyDescent="0.3">
      <c r="A5" s="51"/>
      <c r="B5" s="51" t="s">
        <v>84</v>
      </c>
      <c r="C5" s="52">
        <v>14675.92</v>
      </c>
      <c r="D5" s="52">
        <f>E5-C5</f>
        <v>0</v>
      </c>
      <c r="E5" s="52">
        <v>14675.92</v>
      </c>
    </row>
    <row r="6" spans="1:5" x14ac:dyDescent="0.3">
      <c r="A6" s="51"/>
      <c r="B6" s="51" t="s">
        <v>85</v>
      </c>
      <c r="C6" s="52">
        <f>-C3*0.2</f>
        <v>-727.65800000000002</v>
      </c>
      <c r="D6" s="52">
        <f>E6-C6</f>
        <v>-2598.5471599999996</v>
      </c>
      <c r="E6" s="52">
        <f>-E3*0.2</f>
        <v>-3326.2051599999995</v>
      </c>
    </row>
    <row r="7" spans="1:5" x14ac:dyDescent="0.3">
      <c r="A7" s="51"/>
      <c r="B7" s="51"/>
      <c r="C7" s="53">
        <f>SUM(C3:C6)</f>
        <v>17586.552</v>
      </c>
      <c r="D7" s="53">
        <f>SUM(D3:D6)</f>
        <v>10394.188639999995</v>
      </c>
      <c r="E7" s="53">
        <f>SUM(E3:E6)</f>
        <v>27980.740639999996</v>
      </c>
    </row>
    <row r="8" spans="1:5" x14ac:dyDescent="0.3">
      <c r="A8" s="51"/>
      <c r="B8" s="51" t="s">
        <v>86</v>
      </c>
      <c r="C8" s="52"/>
      <c r="D8" s="52"/>
      <c r="E8" s="52"/>
    </row>
    <row r="9" spans="1:5" x14ac:dyDescent="0.3">
      <c r="A9" s="51"/>
      <c r="B9" s="51"/>
      <c r="C9" s="53">
        <f>SUM(C7:C8)</f>
        <v>17586.552</v>
      </c>
      <c r="D9" s="53">
        <f>SUM(D7:D8)</f>
        <v>10394.188639999995</v>
      </c>
      <c r="E9" s="53">
        <f>SUM(E7:E8)</f>
        <v>27980.740639999996</v>
      </c>
    </row>
    <row r="10" spans="1:5" x14ac:dyDescent="0.3">
      <c r="A10" s="54"/>
      <c r="B10" s="54"/>
      <c r="C10" s="55"/>
      <c r="D10" s="55"/>
      <c r="E10" s="55"/>
    </row>
    <row r="14" spans="1:5" x14ac:dyDescent="0.3">
      <c r="C14" s="47">
        <v>73379.600000000006</v>
      </c>
    </row>
    <row r="15" spans="1:5" x14ac:dyDescent="0.3">
      <c r="C15" s="47">
        <f>C14*0.2</f>
        <v>14675.920000000002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"/>
  <sheetViews>
    <sheetView topLeftCell="A169" workbookViewId="0">
      <selection activeCell="D61" sqref="D61:D64"/>
    </sheetView>
  </sheetViews>
  <sheetFormatPr defaultRowHeight="13" x14ac:dyDescent="0.3"/>
  <cols>
    <col min="1" max="1" width="3.296875" style="1" customWidth="1"/>
    <col min="2" max="2" width="30.19921875" style="1" customWidth="1"/>
    <col min="3" max="3" width="5.796875" style="1" customWidth="1"/>
    <col min="4" max="4" width="9.296875" style="1" customWidth="1"/>
    <col min="5" max="5" width="8" style="1" customWidth="1"/>
    <col min="6" max="6" width="11.59765625" style="1" customWidth="1"/>
    <col min="7" max="7" width="14" style="1" customWidth="1"/>
    <col min="8" max="8" width="9.296875" style="1" customWidth="1"/>
    <col min="9" max="10" width="1.09765625" style="47" customWidth="1"/>
    <col min="11" max="11" width="5.796875" style="47" customWidth="1"/>
    <col min="12" max="12" width="1.09765625" style="47" customWidth="1"/>
    <col min="13" max="13" width="10.3984375" style="47" customWidth="1"/>
    <col min="14" max="16384" width="8.796875" style="1"/>
  </cols>
  <sheetData>
    <row r="1" spans="1:13" ht="14.5" customHeight="1" x14ac:dyDescent="0.3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/>
    </row>
    <row r="2" spans="1:13" s="40" customFormat="1" ht="31" customHeight="1" x14ac:dyDescent="0.3">
      <c r="A2" s="39" t="s">
        <v>1</v>
      </c>
      <c r="B2" s="39" t="s">
        <v>2</v>
      </c>
      <c r="C2" s="39" t="s">
        <v>3</v>
      </c>
      <c r="D2" s="39" t="s">
        <v>4</v>
      </c>
      <c r="E2" s="39" t="s">
        <v>70</v>
      </c>
      <c r="F2" s="39" t="s">
        <v>5</v>
      </c>
      <c r="G2" s="39" t="s">
        <v>6</v>
      </c>
      <c r="H2" s="105" t="s">
        <v>7</v>
      </c>
      <c r="I2" s="106"/>
      <c r="J2" s="107" t="s">
        <v>8</v>
      </c>
      <c r="K2" s="108"/>
      <c r="L2" s="109"/>
      <c r="M2" s="44" t="s">
        <v>9</v>
      </c>
    </row>
    <row r="3" spans="1:13" ht="14.75" customHeight="1" x14ac:dyDescent="0.3">
      <c r="A3" s="3"/>
      <c r="B3" s="2" t="s">
        <v>10</v>
      </c>
      <c r="C3" s="3"/>
      <c r="D3" s="3"/>
      <c r="E3" s="3"/>
      <c r="F3" s="3"/>
      <c r="G3" s="3"/>
      <c r="H3" s="61"/>
      <c r="I3" s="62"/>
      <c r="J3" s="58"/>
      <c r="K3" s="59"/>
      <c r="L3" s="60"/>
      <c r="M3" s="45"/>
    </row>
    <row r="4" spans="1:13" ht="14.75" customHeight="1" x14ac:dyDescent="0.3">
      <c r="A4" s="3"/>
      <c r="B4" s="2" t="s">
        <v>11</v>
      </c>
      <c r="C4" s="3"/>
      <c r="D4" s="3"/>
      <c r="E4" s="3"/>
      <c r="F4" s="3"/>
      <c r="G4" s="3"/>
      <c r="H4" s="61"/>
      <c r="I4" s="62"/>
      <c r="J4" s="58"/>
      <c r="K4" s="59"/>
      <c r="L4" s="60"/>
      <c r="M4" s="45"/>
    </row>
    <row r="5" spans="1:13" ht="14.75" customHeight="1" x14ac:dyDescent="0.3">
      <c r="A5" s="3"/>
      <c r="B5" s="2" t="s">
        <v>12</v>
      </c>
      <c r="C5" s="3"/>
      <c r="D5" s="3"/>
      <c r="E5" s="3"/>
      <c r="F5" s="3"/>
      <c r="G5" s="3"/>
      <c r="H5" s="61"/>
      <c r="I5" s="62"/>
      <c r="J5" s="58"/>
      <c r="K5" s="59"/>
      <c r="L5" s="60"/>
      <c r="M5" s="45"/>
    </row>
    <row r="6" spans="1:13" ht="14.5" customHeight="1" x14ac:dyDescent="0.3">
      <c r="A6" s="3"/>
      <c r="B6" s="2" t="s">
        <v>13</v>
      </c>
      <c r="C6" s="4">
        <v>1</v>
      </c>
      <c r="D6" s="5">
        <v>2.1</v>
      </c>
      <c r="E6" s="6">
        <v>2.8</v>
      </c>
      <c r="F6" s="38">
        <f>PRODUCT(C6:E6)</f>
        <v>5.88</v>
      </c>
      <c r="G6" s="3"/>
      <c r="H6" s="61"/>
      <c r="I6" s="62"/>
      <c r="J6" s="58"/>
      <c r="K6" s="59"/>
      <c r="L6" s="60"/>
      <c r="M6" s="45"/>
    </row>
    <row r="7" spans="1:13" ht="14.5" customHeight="1" x14ac:dyDescent="0.3">
      <c r="A7" s="3"/>
      <c r="B7" s="2" t="s">
        <v>13</v>
      </c>
      <c r="C7" s="8">
        <v>1</v>
      </c>
      <c r="D7" s="5">
        <v>3.3</v>
      </c>
      <c r="E7" s="6">
        <v>2.8</v>
      </c>
      <c r="F7" s="38">
        <f t="shared" ref="F7:F11" si="0">PRODUCT(C7:E7)</f>
        <v>9.2399999999999984</v>
      </c>
      <c r="G7" s="3"/>
      <c r="H7" s="61"/>
      <c r="I7" s="62"/>
      <c r="J7" s="58"/>
      <c r="K7" s="59"/>
      <c r="L7" s="60"/>
      <c r="M7" s="45"/>
    </row>
    <row r="8" spans="1:13" ht="14.5" customHeight="1" x14ac:dyDescent="0.3">
      <c r="A8" s="3"/>
      <c r="B8" s="2" t="s">
        <v>14</v>
      </c>
      <c r="C8" s="8">
        <v>1</v>
      </c>
      <c r="D8" s="5">
        <v>4.8499999999999996</v>
      </c>
      <c r="E8" s="6">
        <v>2.8</v>
      </c>
      <c r="F8" s="38">
        <f t="shared" si="0"/>
        <v>13.579999999999998</v>
      </c>
      <c r="G8" s="3"/>
      <c r="H8" s="61"/>
      <c r="I8" s="62"/>
      <c r="J8" s="58"/>
      <c r="K8" s="59"/>
      <c r="L8" s="60"/>
      <c r="M8" s="45"/>
    </row>
    <row r="9" spans="1:13" ht="14.75" customHeight="1" x14ac:dyDescent="0.3">
      <c r="A9" s="3"/>
      <c r="B9" s="2" t="s">
        <v>13</v>
      </c>
      <c r="C9" s="8">
        <v>1</v>
      </c>
      <c r="D9" s="5">
        <v>1.37</v>
      </c>
      <c r="E9" s="6">
        <v>2.8</v>
      </c>
      <c r="F9" s="38">
        <f t="shared" si="0"/>
        <v>3.8359999999999999</v>
      </c>
      <c r="G9" s="3"/>
      <c r="H9" s="61"/>
      <c r="I9" s="62"/>
      <c r="J9" s="58"/>
      <c r="K9" s="59"/>
      <c r="L9" s="60"/>
      <c r="M9" s="45"/>
    </row>
    <row r="10" spans="1:13" ht="14.5" customHeight="1" x14ac:dyDescent="0.3">
      <c r="A10" s="3"/>
      <c r="B10" s="2" t="s">
        <v>13</v>
      </c>
      <c r="C10" s="8">
        <v>1</v>
      </c>
      <c r="D10" s="5">
        <v>2.2999999999999998</v>
      </c>
      <c r="E10" s="6">
        <v>2.8</v>
      </c>
      <c r="F10" s="38">
        <f t="shared" si="0"/>
        <v>6.4399999999999995</v>
      </c>
      <c r="G10" s="3"/>
      <c r="H10" s="61"/>
      <c r="I10" s="62"/>
      <c r="J10" s="58"/>
      <c r="K10" s="59"/>
      <c r="L10" s="60"/>
      <c r="M10" s="45"/>
    </row>
    <row r="11" spans="1:13" ht="14.5" customHeight="1" x14ac:dyDescent="0.3">
      <c r="A11" s="3"/>
      <c r="B11" s="2" t="s">
        <v>13</v>
      </c>
      <c r="C11" s="8">
        <v>1</v>
      </c>
      <c r="D11" s="5">
        <v>5.62</v>
      </c>
      <c r="E11" s="6">
        <v>2.8</v>
      </c>
      <c r="F11" s="38">
        <f t="shared" si="0"/>
        <v>15.735999999999999</v>
      </c>
      <c r="G11" s="3"/>
      <c r="H11" s="61"/>
      <c r="I11" s="62"/>
      <c r="J11" s="58"/>
      <c r="K11" s="59"/>
      <c r="L11" s="60"/>
      <c r="M11" s="45"/>
    </row>
    <row r="12" spans="1:13" ht="14.75" customHeight="1" x14ac:dyDescent="0.3">
      <c r="A12" s="3"/>
      <c r="B12" s="2" t="s">
        <v>15</v>
      </c>
      <c r="C12" s="3"/>
      <c r="D12" s="3"/>
      <c r="E12" s="3"/>
      <c r="F12" s="3"/>
      <c r="G12" s="3"/>
      <c r="H12" s="61"/>
      <c r="I12" s="62"/>
      <c r="J12" s="58"/>
      <c r="K12" s="59"/>
      <c r="L12" s="60"/>
      <c r="M12" s="45"/>
    </row>
    <row r="13" spans="1:13" ht="14.5" customHeight="1" x14ac:dyDescent="0.3">
      <c r="A13" s="3"/>
      <c r="B13" s="2" t="s">
        <v>15</v>
      </c>
      <c r="C13" s="4">
        <v>1</v>
      </c>
      <c r="D13" s="5">
        <v>1</v>
      </c>
      <c r="E13" s="6">
        <v>2.1</v>
      </c>
      <c r="F13" s="3"/>
      <c r="G13" s="6">
        <f>PRODUCT(C13:F13)</f>
        <v>2.1</v>
      </c>
      <c r="H13" s="61"/>
      <c r="I13" s="62"/>
      <c r="J13" s="58"/>
      <c r="K13" s="59"/>
      <c r="L13" s="60"/>
      <c r="M13" s="45"/>
    </row>
    <row r="14" spans="1:13" ht="14.75" customHeight="1" x14ac:dyDescent="0.3">
      <c r="A14" s="3"/>
      <c r="B14" s="2" t="s">
        <v>15</v>
      </c>
      <c r="C14" s="9">
        <v>1</v>
      </c>
      <c r="D14" s="10">
        <v>0.75</v>
      </c>
      <c r="E14" s="11">
        <v>2.1</v>
      </c>
      <c r="F14" s="3"/>
      <c r="G14" s="6">
        <f>PRODUCT(C14:F14)</f>
        <v>1.5750000000000002</v>
      </c>
      <c r="H14" s="61"/>
      <c r="I14" s="62"/>
      <c r="J14" s="58"/>
      <c r="K14" s="59"/>
      <c r="L14" s="60"/>
      <c r="M14" s="45"/>
    </row>
    <row r="15" spans="1:13" ht="14.5" customHeight="1" x14ac:dyDescent="0.3">
      <c r="A15" s="3"/>
      <c r="B15" s="2" t="s">
        <v>16</v>
      </c>
      <c r="C15" s="3"/>
      <c r="D15" s="3"/>
      <c r="E15" s="3"/>
      <c r="F15" s="6">
        <f>SUM(F6:F14)</f>
        <v>54.711999999999989</v>
      </c>
      <c r="G15" s="6">
        <f>SUM(G6:G14)</f>
        <v>3.6750000000000003</v>
      </c>
      <c r="H15" s="61"/>
      <c r="I15" s="62"/>
      <c r="J15" s="58"/>
      <c r="K15" s="59"/>
      <c r="L15" s="60"/>
      <c r="M15" s="45"/>
    </row>
    <row r="16" spans="1:13" s="43" customFormat="1" ht="14.75" customHeight="1" x14ac:dyDescent="0.3">
      <c r="A16" s="41"/>
      <c r="B16" s="42" t="s">
        <v>71</v>
      </c>
      <c r="C16" s="41"/>
      <c r="D16" s="41"/>
      <c r="E16" s="41"/>
      <c r="F16" s="7">
        <f>F15-G15</f>
        <v>51.036999999999992</v>
      </c>
      <c r="G16" s="41"/>
      <c r="H16" s="100">
        <v>0.6</v>
      </c>
      <c r="I16" s="101"/>
      <c r="J16" s="97">
        <v>31</v>
      </c>
      <c r="K16" s="98"/>
      <c r="L16" s="99"/>
      <c r="M16" s="46">
        <f>PRODUCT(C16:L16)</f>
        <v>949.28819999999973</v>
      </c>
    </row>
    <row r="17" spans="1:13" ht="14.5" customHeight="1" x14ac:dyDescent="0.3">
      <c r="A17" s="3"/>
      <c r="B17" s="12" t="s">
        <v>17</v>
      </c>
      <c r="C17" s="3"/>
      <c r="D17" s="3"/>
      <c r="E17" s="3"/>
      <c r="F17" s="3"/>
      <c r="G17" s="3"/>
      <c r="H17" s="61"/>
      <c r="I17" s="62"/>
      <c r="J17" s="58"/>
      <c r="K17" s="59"/>
      <c r="L17" s="60"/>
      <c r="M17" s="45"/>
    </row>
    <row r="18" spans="1:13" ht="14.5" customHeight="1" x14ac:dyDescent="0.3">
      <c r="A18" s="3"/>
      <c r="B18" s="12" t="s">
        <v>18</v>
      </c>
      <c r="C18" s="3"/>
      <c r="D18" s="3"/>
      <c r="E18" s="3"/>
      <c r="F18" s="3"/>
      <c r="G18" s="3"/>
      <c r="H18" s="61"/>
      <c r="I18" s="62"/>
      <c r="J18" s="58"/>
      <c r="K18" s="59"/>
      <c r="L18" s="60"/>
      <c r="M18" s="45"/>
    </row>
    <row r="19" spans="1:13" ht="14.25" customHeight="1" x14ac:dyDescent="0.3">
      <c r="A19" s="3"/>
      <c r="B19" s="2" t="s">
        <v>13</v>
      </c>
      <c r="C19" s="8">
        <v>1</v>
      </c>
      <c r="D19" s="5">
        <v>2.2999999999999998</v>
      </c>
      <c r="E19" s="6">
        <v>2.8</v>
      </c>
      <c r="F19" s="38">
        <f>PRODUCT(C19:E19)</f>
        <v>6.4399999999999995</v>
      </c>
      <c r="G19" s="3"/>
      <c r="H19" s="61"/>
      <c r="I19" s="62"/>
      <c r="J19" s="58"/>
      <c r="K19" s="59"/>
      <c r="L19" s="60"/>
      <c r="M19" s="45"/>
    </row>
    <row r="20" spans="1:13" ht="14.75" customHeight="1" x14ac:dyDescent="0.3">
      <c r="A20" s="3"/>
      <c r="B20" s="2" t="s">
        <v>13</v>
      </c>
      <c r="C20" s="8">
        <v>1</v>
      </c>
      <c r="D20" s="5">
        <v>4.2</v>
      </c>
      <c r="E20" s="6">
        <v>2.8</v>
      </c>
      <c r="F20" s="38">
        <f t="shared" ref="F20:F24" si="1">PRODUCT(C20:E20)</f>
        <v>11.76</v>
      </c>
      <c r="G20" s="3"/>
      <c r="H20" s="61"/>
      <c r="I20" s="62"/>
      <c r="J20" s="58"/>
      <c r="K20" s="59"/>
      <c r="L20" s="60"/>
      <c r="M20" s="45"/>
    </row>
    <row r="21" spans="1:13" ht="14.5" customHeight="1" x14ac:dyDescent="0.3">
      <c r="A21" s="3"/>
      <c r="B21" s="2" t="s">
        <v>14</v>
      </c>
      <c r="C21" s="8">
        <v>1</v>
      </c>
      <c r="D21" s="5">
        <v>4.8499999999999996</v>
      </c>
      <c r="E21" s="6">
        <v>2.8</v>
      </c>
      <c r="F21" s="38">
        <f t="shared" si="1"/>
        <v>13.579999999999998</v>
      </c>
      <c r="G21" s="3"/>
      <c r="H21" s="61"/>
      <c r="I21" s="62"/>
      <c r="J21" s="58"/>
      <c r="K21" s="59"/>
      <c r="L21" s="60"/>
      <c r="M21" s="45"/>
    </row>
    <row r="22" spans="1:13" ht="14.5" customHeight="1" x14ac:dyDescent="0.3">
      <c r="A22" s="3"/>
      <c r="B22" s="2" t="s">
        <v>13</v>
      </c>
      <c r="C22" s="8">
        <v>1</v>
      </c>
      <c r="D22" s="5">
        <v>1.81</v>
      </c>
      <c r="E22" s="6">
        <v>2.8</v>
      </c>
      <c r="F22" s="38">
        <f t="shared" si="1"/>
        <v>5.0679999999999996</v>
      </c>
      <c r="G22" s="3"/>
      <c r="H22" s="61"/>
      <c r="I22" s="62"/>
      <c r="J22" s="58"/>
      <c r="K22" s="59"/>
      <c r="L22" s="60"/>
      <c r="M22" s="45"/>
    </row>
    <row r="23" spans="1:13" ht="14.5" customHeight="1" x14ac:dyDescent="0.3">
      <c r="A23" s="3"/>
      <c r="B23" s="2" t="s">
        <v>13</v>
      </c>
      <c r="C23" s="8">
        <v>1</v>
      </c>
      <c r="D23" s="5">
        <v>1.4</v>
      </c>
      <c r="E23" s="6">
        <v>2.8</v>
      </c>
      <c r="F23" s="38">
        <f t="shared" si="1"/>
        <v>3.9199999999999995</v>
      </c>
      <c r="G23" s="3"/>
      <c r="H23" s="61"/>
      <c r="I23" s="62"/>
      <c r="J23" s="58"/>
      <c r="K23" s="59"/>
      <c r="L23" s="60"/>
      <c r="M23" s="45"/>
    </row>
    <row r="24" spans="1:13" ht="14.75" customHeight="1" x14ac:dyDescent="0.3">
      <c r="A24" s="3"/>
      <c r="B24" s="2" t="s">
        <v>13</v>
      </c>
      <c r="C24" s="8">
        <v>1</v>
      </c>
      <c r="D24" s="5">
        <v>1.45</v>
      </c>
      <c r="E24" s="6">
        <v>2.8</v>
      </c>
      <c r="F24" s="38">
        <f t="shared" si="1"/>
        <v>4.0599999999999996</v>
      </c>
      <c r="G24" s="3"/>
      <c r="H24" s="61"/>
      <c r="I24" s="62"/>
      <c r="J24" s="58"/>
      <c r="K24" s="59"/>
      <c r="L24" s="60"/>
      <c r="M24" s="45"/>
    </row>
    <row r="25" spans="1:13" ht="14.75" customHeight="1" x14ac:dyDescent="0.3">
      <c r="A25" s="3"/>
      <c r="B25" s="2" t="s">
        <v>15</v>
      </c>
      <c r="C25" s="3"/>
      <c r="D25" s="3"/>
      <c r="E25" s="3"/>
      <c r="F25" s="3"/>
      <c r="G25" s="3"/>
      <c r="H25" s="61"/>
      <c r="I25" s="62"/>
      <c r="J25" s="58"/>
      <c r="K25" s="59"/>
      <c r="L25" s="60"/>
      <c r="M25" s="45"/>
    </row>
    <row r="26" spans="1:13" ht="14.5" customHeight="1" x14ac:dyDescent="0.3">
      <c r="A26" s="3"/>
      <c r="B26" s="2" t="s">
        <v>19</v>
      </c>
      <c r="C26" s="4">
        <v>1</v>
      </c>
      <c r="D26" s="5">
        <v>1</v>
      </c>
      <c r="E26" s="11">
        <v>2.1</v>
      </c>
      <c r="F26" s="3"/>
      <c r="G26" s="6">
        <f>PRODUCT(C26:F26)</f>
        <v>2.1</v>
      </c>
      <c r="H26" s="61"/>
      <c r="I26" s="62"/>
      <c r="J26" s="58"/>
      <c r="K26" s="59"/>
      <c r="L26" s="60"/>
      <c r="M26" s="45"/>
    </row>
    <row r="27" spans="1:13" ht="14.75" customHeight="1" x14ac:dyDescent="0.3">
      <c r="A27" s="3"/>
      <c r="B27" s="2" t="s">
        <v>19</v>
      </c>
      <c r="C27" s="4">
        <v>1</v>
      </c>
      <c r="D27" s="10">
        <v>0.75</v>
      </c>
      <c r="E27" s="6">
        <v>2.1</v>
      </c>
      <c r="F27" s="3"/>
      <c r="G27" s="6">
        <f>PRODUCT(C27:F27)</f>
        <v>1.5750000000000002</v>
      </c>
      <c r="H27" s="61"/>
      <c r="I27" s="62"/>
      <c r="J27" s="58"/>
      <c r="K27" s="59"/>
      <c r="L27" s="60"/>
      <c r="M27" s="45"/>
    </row>
    <row r="28" spans="1:13" ht="14.5" customHeight="1" x14ac:dyDescent="0.3">
      <c r="A28" s="3"/>
      <c r="B28" s="2" t="s">
        <v>16</v>
      </c>
      <c r="C28" s="3"/>
      <c r="D28" s="3"/>
      <c r="E28" s="3"/>
      <c r="F28" s="6">
        <f>SUM(F19:F27)</f>
        <v>44.828000000000003</v>
      </c>
      <c r="G28" s="6">
        <f>SUM(G19:G27)</f>
        <v>3.6750000000000003</v>
      </c>
      <c r="H28" s="61"/>
      <c r="I28" s="62"/>
      <c r="J28" s="58"/>
      <c r="K28" s="59"/>
      <c r="L28" s="60"/>
      <c r="M28" s="45"/>
    </row>
    <row r="29" spans="1:13" s="43" customFormat="1" ht="14.75" customHeight="1" x14ac:dyDescent="0.3">
      <c r="A29" s="41"/>
      <c r="B29" s="42" t="s">
        <v>71</v>
      </c>
      <c r="C29" s="41"/>
      <c r="D29" s="41"/>
      <c r="E29" s="41"/>
      <c r="F29" s="7">
        <f>F28-G28</f>
        <v>41.153000000000006</v>
      </c>
      <c r="G29" s="41"/>
      <c r="H29" s="100">
        <v>0.6</v>
      </c>
      <c r="I29" s="101"/>
      <c r="J29" s="97">
        <v>31</v>
      </c>
      <c r="K29" s="98"/>
      <c r="L29" s="99"/>
      <c r="M29" s="46">
        <f>PRODUCT(C29:L29)</f>
        <v>765.44580000000008</v>
      </c>
    </row>
    <row r="30" spans="1:13" ht="14.5" customHeight="1" x14ac:dyDescent="0.3">
      <c r="A30" s="3"/>
      <c r="B30" s="12" t="s">
        <v>20</v>
      </c>
      <c r="C30" s="3"/>
      <c r="D30" s="3"/>
      <c r="E30" s="3"/>
      <c r="F30" s="3"/>
      <c r="G30" s="3"/>
      <c r="H30" s="61"/>
      <c r="I30" s="62"/>
      <c r="J30" s="58"/>
      <c r="K30" s="59"/>
      <c r="L30" s="60"/>
      <c r="M30" s="45"/>
    </row>
    <row r="31" spans="1:13" ht="14.5" customHeight="1" x14ac:dyDescent="0.3">
      <c r="A31" s="3"/>
      <c r="B31" s="2" t="s">
        <v>21</v>
      </c>
      <c r="C31" s="3"/>
      <c r="D31" s="3"/>
      <c r="E31" s="3"/>
      <c r="F31" s="3"/>
      <c r="G31" s="3"/>
      <c r="H31" s="61"/>
      <c r="I31" s="62"/>
      <c r="J31" s="58"/>
      <c r="K31" s="59"/>
      <c r="L31" s="60"/>
      <c r="M31" s="45"/>
    </row>
    <row r="32" spans="1:13" ht="14.5" customHeight="1" x14ac:dyDescent="0.3">
      <c r="A32" s="3"/>
      <c r="B32" s="2" t="s">
        <v>13</v>
      </c>
      <c r="C32" s="8">
        <v>1</v>
      </c>
      <c r="D32" s="5">
        <v>2.1</v>
      </c>
      <c r="E32" s="6">
        <v>2.8</v>
      </c>
      <c r="F32" s="38">
        <f>PRODUCT(C32:E32)</f>
        <v>5.88</v>
      </c>
      <c r="G32" s="3"/>
      <c r="H32" s="61"/>
      <c r="I32" s="62"/>
      <c r="J32" s="58"/>
      <c r="K32" s="59"/>
      <c r="L32" s="60"/>
      <c r="M32" s="45"/>
    </row>
    <row r="33" spans="1:13" ht="14.5" customHeight="1" x14ac:dyDescent="0.3">
      <c r="A33" s="3"/>
      <c r="B33" s="2" t="s">
        <v>13</v>
      </c>
      <c r="C33" s="8">
        <v>1</v>
      </c>
      <c r="D33" s="5">
        <v>4.3600000000000003</v>
      </c>
      <c r="E33" s="6">
        <v>2.8</v>
      </c>
      <c r="F33" s="38">
        <f t="shared" ref="F33:F38" si="2">PRODUCT(C33:E33)</f>
        <v>12.208</v>
      </c>
      <c r="G33" s="3"/>
      <c r="H33" s="61"/>
      <c r="I33" s="62"/>
      <c r="J33" s="58"/>
      <c r="K33" s="59"/>
      <c r="L33" s="60"/>
      <c r="M33" s="45"/>
    </row>
    <row r="34" spans="1:13" ht="14.75" customHeight="1" x14ac:dyDescent="0.3">
      <c r="A34" s="3"/>
      <c r="B34" s="2" t="s">
        <v>13</v>
      </c>
      <c r="C34" s="8">
        <v>1</v>
      </c>
      <c r="D34" s="5">
        <v>3</v>
      </c>
      <c r="E34" s="6">
        <v>2.8</v>
      </c>
      <c r="F34" s="38">
        <f t="shared" si="2"/>
        <v>8.3999999999999986</v>
      </c>
      <c r="G34" s="3"/>
      <c r="H34" s="61"/>
      <c r="I34" s="62"/>
      <c r="J34" s="58"/>
      <c r="K34" s="59"/>
      <c r="L34" s="60"/>
      <c r="M34" s="45"/>
    </row>
    <row r="35" spans="1:13" ht="14.75" customHeight="1" x14ac:dyDescent="0.3">
      <c r="A35" s="3"/>
      <c r="B35" s="2" t="s">
        <v>13</v>
      </c>
      <c r="C35" s="8">
        <v>1</v>
      </c>
      <c r="D35" s="5">
        <v>1.2</v>
      </c>
      <c r="E35" s="6">
        <v>2.8</v>
      </c>
      <c r="F35" s="38">
        <f t="shared" si="2"/>
        <v>3.36</v>
      </c>
      <c r="G35" s="3"/>
      <c r="H35" s="61"/>
      <c r="I35" s="62"/>
      <c r="J35" s="58"/>
      <c r="K35" s="59"/>
      <c r="L35" s="60"/>
      <c r="M35" s="45"/>
    </row>
    <row r="36" spans="1:13" ht="14.5" customHeight="1" x14ac:dyDescent="0.3">
      <c r="A36" s="3"/>
      <c r="B36" s="2" t="s">
        <v>13</v>
      </c>
      <c r="C36" s="8">
        <v>1</v>
      </c>
      <c r="D36" s="5">
        <v>1.6</v>
      </c>
      <c r="E36" s="6">
        <v>2.8</v>
      </c>
      <c r="F36" s="38">
        <f t="shared" si="2"/>
        <v>4.4799999999999995</v>
      </c>
      <c r="G36" s="3"/>
      <c r="H36" s="61"/>
      <c r="I36" s="62"/>
      <c r="J36" s="58"/>
      <c r="K36" s="59"/>
      <c r="L36" s="60"/>
      <c r="M36" s="45"/>
    </row>
    <row r="37" spans="1:13" ht="14.5" customHeight="1" x14ac:dyDescent="0.3">
      <c r="A37" s="3"/>
      <c r="B37" s="2" t="s">
        <v>13</v>
      </c>
      <c r="C37" s="8">
        <v>1</v>
      </c>
      <c r="D37" s="5">
        <v>1.38</v>
      </c>
      <c r="E37" s="6">
        <v>2.8</v>
      </c>
      <c r="F37" s="38">
        <f t="shared" si="2"/>
        <v>3.8639999999999994</v>
      </c>
      <c r="G37" s="3"/>
      <c r="H37" s="61"/>
      <c r="I37" s="62"/>
      <c r="J37" s="58"/>
      <c r="K37" s="59"/>
      <c r="L37" s="60"/>
      <c r="M37" s="45"/>
    </row>
    <row r="38" spans="1:13" ht="14.5" customHeight="1" x14ac:dyDescent="0.3">
      <c r="A38" s="3"/>
      <c r="B38" s="2" t="s">
        <v>22</v>
      </c>
      <c r="C38" s="8">
        <v>1</v>
      </c>
      <c r="D38" s="5">
        <v>0.15</v>
      </c>
      <c r="E38" s="6">
        <v>2.8</v>
      </c>
      <c r="F38" s="38">
        <f t="shared" si="2"/>
        <v>0.42</v>
      </c>
      <c r="G38" s="3"/>
      <c r="H38" s="61"/>
      <c r="I38" s="62"/>
      <c r="J38" s="58"/>
      <c r="K38" s="59"/>
      <c r="L38" s="60"/>
      <c r="M38" s="45"/>
    </row>
    <row r="39" spans="1:13" ht="14.5" customHeight="1" x14ac:dyDescent="0.3">
      <c r="A39" s="3"/>
      <c r="B39" s="2" t="s">
        <v>6</v>
      </c>
      <c r="C39" s="3"/>
      <c r="D39" s="3"/>
      <c r="E39" s="3"/>
      <c r="F39" s="3"/>
      <c r="G39" s="3"/>
      <c r="H39" s="61"/>
      <c r="I39" s="62"/>
      <c r="J39" s="58"/>
      <c r="K39" s="59"/>
      <c r="L39" s="60"/>
      <c r="M39" s="45"/>
    </row>
    <row r="40" spans="1:13" ht="14.75" customHeight="1" x14ac:dyDescent="0.3">
      <c r="A40" s="3"/>
      <c r="B40" s="2" t="s">
        <v>23</v>
      </c>
      <c r="C40" s="4">
        <v>1</v>
      </c>
      <c r="D40" s="5">
        <v>1</v>
      </c>
      <c r="E40" s="6">
        <v>2.1</v>
      </c>
      <c r="F40" s="3"/>
      <c r="G40" s="6">
        <f>PRODUCT(C40:F40)</f>
        <v>2.1</v>
      </c>
      <c r="H40" s="61"/>
      <c r="I40" s="62"/>
      <c r="J40" s="58"/>
      <c r="K40" s="59"/>
      <c r="L40" s="60"/>
      <c r="M40" s="45"/>
    </row>
    <row r="41" spans="1:13" ht="14.5" customHeight="1" x14ac:dyDescent="0.3">
      <c r="A41" s="3"/>
      <c r="B41" s="2" t="s">
        <v>16</v>
      </c>
      <c r="C41" s="3"/>
      <c r="D41" s="3"/>
      <c r="E41" s="3"/>
      <c r="F41" s="6">
        <f>SUM(F32:F40)</f>
        <v>38.611999999999995</v>
      </c>
      <c r="G41" s="6">
        <f>SUM(G32:G40)</f>
        <v>2.1</v>
      </c>
      <c r="H41" s="61"/>
      <c r="I41" s="62"/>
      <c r="J41" s="58"/>
      <c r="K41" s="59"/>
      <c r="L41" s="60"/>
      <c r="M41" s="45"/>
    </row>
    <row r="42" spans="1:13" s="43" customFormat="1" ht="14.75" customHeight="1" x14ac:dyDescent="0.3">
      <c r="A42" s="41"/>
      <c r="B42" s="42" t="s">
        <v>71</v>
      </c>
      <c r="C42" s="41"/>
      <c r="D42" s="41"/>
      <c r="E42" s="41"/>
      <c r="F42" s="7">
        <f>F41-G41</f>
        <v>36.511999999999993</v>
      </c>
      <c r="G42" s="41"/>
      <c r="H42" s="100">
        <v>0.6</v>
      </c>
      <c r="I42" s="101"/>
      <c r="J42" s="97">
        <v>31</v>
      </c>
      <c r="K42" s="98"/>
      <c r="L42" s="99"/>
      <c r="M42" s="46">
        <f>PRODUCT(C42:L42)</f>
        <v>679.12319999999988</v>
      </c>
    </row>
    <row r="43" spans="1:13" ht="14.25" customHeight="1" x14ac:dyDescent="0.3">
      <c r="A43" s="3"/>
      <c r="B43" s="12" t="s">
        <v>24</v>
      </c>
      <c r="C43" s="3"/>
      <c r="D43" s="3"/>
      <c r="E43" s="3"/>
      <c r="F43" s="3"/>
      <c r="G43" s="3"/>
      <c r="H43" s="61"/>
      <c r="I43" s="62"/>
      <c r="J43" s="58"/>
      <c r="K43" s="59"/>
      <c r="L43" s="60"/>
      <c r="M43" s="45"/>
    </row>
    <row r="44" spans="1:13" ht="14.75" customHeight="1" x14ac:dyDescent="0.3">
      <c r="A44" s="3"/>
      <c r="B44" s="13" t="s">
        <v>25</v>
      </c>
      <c r="C44" s="3"/>
      <c r="D44" s="3"/>
      <c r="E44" s="3"/>
      <c r="F44" s="3"/>
      <c r="G44" s="3"/>
      <c r="H44" s="61"/>
      <c r="I44" s="62"/>
      <c r="J44" s="58"/>
      <c r="K44" s="59"/>
      <c r="L44" s="60"/>
      <c r="M44" s="45"/>
    </row>
    <row r="45" spans="1:13" ht="14.75" customHeight="1" x14ac:dyDescent="0.3">
      <c r="A45" s="3"/>
      <c r="B45" s="2" t="s">
        <v>13</v>
      </c>
      <c r="C45" s="8">
        <v>1</v>
      </c>
      <c r="D45" s="5">
        <v>5.9</v>
      </c>
      <c r="E45" s="6">
        <v>5.25</v>
      </c>
      <c r="F45" s="38">
        <f t="shared" ref="F45:F50" si="3">PRODUCT(C45:E45)</f>
        <v>30.975000000000001</v>
      </c>
      <c r="G45" s="3"/>
      <c r="H45" s="61"/>
      <c r="I45" s="62"/>
      <c r="J45" s="58"/>
      <c r="K45" s="59"/>
      <c r="L45" s="60"/>
      <c r="M45" s="45"/>
    </row>
    <row r="46" spans="1:13" ht="14.5" customHeight="1" x14ac:dyDescent="0.3">
      <c r="A46" s="3"/>
      <c r="B46" s="2" t="s">
        <v>13</v>
      </c>
      <c r="C46" s="8">
        <v>1</v>
      </c>
      <c r="D46" s="5">
        <v>0.9</v>
      </c>
      <c r="E46" s="6">
        <v>5.25</v>
      </c>
      <c r="F46" s="38">
        <f t="shared" si="3"/>
        <v>4.7250000000000005</v>
      </c>
      <c r="G46" s="3"/>
      <c r="H46" s="61"/>
      <c r="I46" s="62"/>
      <c r="J46" s="58"/>
      <c r="K46" s="59"/>
      <c r="L46" s="60"/>
      <c r="M46" s="45"/>
    </row>
    <row r="47" spans="1:13" ht="14.75" customHeight="1" x14ac:dyDescent="0.3">
      <c r="A47" s="3"/>
      <c r="B47" s="2" t="s">
        <v>13</v>
      </c>
      <c r="C47" s="8">
        <v>1</v>
      </c>
      <c r="D47" s="5">
        <v>1</v>
      </c>
      <c r="E47" s="6">
        <v>5.25</v>
      </c>
      <c r="F47" s="38">
        <f t="shared" si="3"/>
        <v>5.25</v>
      </c>
      <c r="G47" s="3"/>
      <c r="H47" s="61"/>
      <c r="I47" s="62"/>
      <c r="J47" s="58"/>
      <c r="K47" s="59"/>
      <c r="L47" s="60"/>
      <c r="M47" s="45"/>
    </row>
    <row r="48" spans="1:13" ht="14.75" customHeight="1" x14ac:dyDescent="0.3">
      <c r="A48" s="3"/>
      <c r="B48" s="12" t="s">
        <v>26</v>
      </c>
      <c r="C48" s="3"/>
      <c r="D48" s="3"/>
      <c r="E48" s="3"/>
      <c r="F48" s="38">
        <f t="shared" si="3"/>
        <v>0</v>
      </c>
      <c r="G48" s="3"/>
      <c r="H48" s="61"/>
      <c r="I48" s="62"/>
      <c r="J48" s="58"/>
      <c r="K48" s="59"/>
      <c r="L48" s="60"/>
      <c r="M48" s="45"/>
    </row>
    <row r="49" spans="1:13" ht="14.75" customHeight="1" x14ac:dyDescent="0.3">
      <c r="A49" s="3"/>
      <c r="B49" s="2" t="s">
        <v>13</v>
      </c>
      <c r="C49" s="8">
        <v>1</v>
      </c>
      <c r="D49" s="5">
        <v>3.12</v>
      </c>
      <c r="E49" s="6">
        <v>3</v>
      </c>
      <c r="F49" s="38">
        <f t="shared" si="3"/>
        <v>9.36</v>
      </c>
      <c r="G49" s="3"/>
      <c r="H49" s="61"/>
      <c r="I49" s="62"/>
      <c r="J49" s="58"/>
      <c r="K49" s="59"/>
      <c r="L49" s="60"/>
      <c r="M49" s="45"/>
    </row>
    <row r="50" spans="1:13" ht="14.75" customHeight="1" x14ac:dyDescent="0.3">
      <c r="A50" s="3"/>
      <c r="B50" s="2" t="s">
        <v>13</v>
      </c>
      <c r="C50" s="8">
        <v>1</v>
      </c>
      <c r="D50" s="5">
        <v>3.3</v>
      </c>
      <c r="E50" s="6">
        <v>2.8</v>
      </c>
      <c r="F50" s="38">
        <f t="shared" si="3"/>
        <v>9.2399999999999984</v>
      </c>
      <c r="G50" s="3"/>
      <c r="H50" s="61"/>
      <c r="I50" s="62"/>
      <c r="J50" s="58"/>
      <c r="K50" s="59"/>
      <c r="L50" s="60"/>
      <c r="M50" s="45"/>
    </row>
    <row r="51" spans="1:13" s="43" customFormat="1" ht="14.5" customHeight="1" x14ac:dyDescent="0.3">
      <c r="A51" s="41"/>
      <c r="B51" s="42" t="s">
        <v>72</v>
      </c>
      <c r="C51" s="41"/>
      <c r="D51" s="41"/>
      <c r="E51" s="41"/>
      <c r="F51" s="7">
        <f>SUM(F45:F50)</f>
        <v>59.55</v>
      </c>
      <c r="G51" s="41"/>
      <c r="H51" s="95">
        <v>0.9</v>
      </c>
      <c r="I51" s="96"/>
      <c r="J51" s="97">
        <v>13.5</v>
      </c>
      <c r="K51" s="98"/>
      <c r="L51" s="99"/>
      <c r="M51" s="46">
        <f>PRODUCT(C51:L51)</f>
        <v>723.53250000000003</v>
      </c>
    </row>
    <row r="52" spans="1:13" ht="14.5" customHeight="1" x14ac:dyDescent="0.3">
      <c r="A52" s="3"/>
      <c r="B52" s="2" t="s">
        <v>27</v>
      </c>
      <c r="C52" s="3"/>
      <c r="D52" s="3"/>
      <c r="E52" s="3"/>
      <c r="F52" s="3"/>
      <c r="G52" s="3"/>
      <c r="H52" s="3"/>
      <c r="I52" s="58"/>
      <c r="J52" s="59"/>
      <c r="K52" s="60"/>
      <c r="L52" s="61"/>
      <c r="M52" s="62"/>
    </row>
    <row r="53" spans="1:13" ht="14.75" customHeight="1" x14ac:dyDescent="0.3">
      <c r="A53" s="3"/>
      <c r="B53" s="2" t="s">
        <v>28</v>
      </c>
      <c r="C53" s="14">
        <v>1</v>
      </c>
      <c r="D53" s="15">
        <v>5.9</v>
      </c>
      <c r="E53" s="16">
        <v>5.25</v>
      </c>
      <c r="F53" s="38">
        <f t="shared" ref="F53:F57" si="4">PRODUCT(C53:E53)</f>
        <v>30.975000000000001</v>
      </c>
      <c r="G53" s="3"/>
      <c r="H53" s="3"/>
      <c r="I53" s="58"/>
      <c r="J53" s="59"/>
      <c r="K53" s="60"/>
      <c r="L53" s="61"/>
      <c r="M53" s="62"/>
    </row>
    <row r="54" spans="1:13" ht="17.25" customHeight="1" x14ac:dyDescent="0.3">
      <c r="A54" s="17" t="s">
        <v>29</v>
      </c>
      <c r="B54" s="2" t="s">
        <v>28</v>
      </c>
      <c r="C54" s="14">
        <v>1</v>
      </c>
      <c r="D54" s="15">
        <v>0.9</v>
      </c>
      <c r="E54" s="16">
        <v>5.25</v>
      </c>
      <c r="F54" s="38">
        <f t="shared" si="4"/>
        <v>4.7250000000000005</v>
      </c>
      <c r="G54" s="18"/>
      <c r="H54" s="18"/>
      <c r="I54" s="90"/>
      <c r="J54" s="91"/>
      <c r="K54" s="92"/>
      <c r="L54" s="93"/>
      <c r="M54" s="94"/>
    </row>
    <row r="55" spans="1:13" ht="14.75" customHeight="1" x14ac:dyDescent="0.3">
      <c r="A55" s="3"/>
      <c r="B55" s="2" t="s">
        <v>28</v>
      </c>
      <c r="C55" s="14">
        <v>1</v>
      </c>
      <c r="D55" s="15">
        <v>1</v>
      </c>
      <c r="E55" s="16">
        <v>5.25</v>
      </c>
      <c r="F55" s="38">
        <f t="shared" si="4"/>
        <v>5.25</v>
      </c>
      <c r="G55" s="3"/>
      <c r="H55" s="3"/>
      <c r="I55" s="58"/>
      <c r="J55" s="59"/>
      <c r="K55" s="60"/>
      <c r="L55" s="61"/>
      <c r="M55" s="62"/>
    </row>
    <row r="56" spans="1:13" ht="14.75" customHeight="1" x14ac:dyDescent="0.3">
      <c r="A56" s="3"/>
      <c r="B56" s="2" t="s">
        <v>28</v>
      </c>
      <c r="C56" s="14">
        <v>1</v>
      </c>
      <c r="D56" s="15">
        <v>3.12</v>
      </c>
      <c r="E56" s="16">
        <v>3</v>
      </c>
      <c r="F56" s="38">
        <f t="shared" si="4"/>
        <v>9.36</v>
      </c>
      <c r="G56" s="3"/>
      <c r="H56" s="3"/>
      <c r="I56" s="58"/>
      <c r="J56" s="59"/>
      <c r="K56" s="60"/>
      <c r="L56" s="61"/>
      <c r="M56" s="62"/>
    </row>
    <row r="57" spans="1:13" ht="14.5" customHeight="1" x14ac:dyDescent="0.3">
      <c r="A57" s="3"/>
      <c r="B57" s="2" t="s">
        <v>28</v>
      </c>
      <c r="C57" s="14">
        <v>1</v>
      </c>
      <c r="D57" s="15">
        <v>3.3</v>
      </c>
      <c r="E57" s="16">
        <v>2.8</v>
      </c>
      <c r="F57" s="38">
        <f t="shared" si="4"/>
        <v>9.2399999999999984</v>
      </c>
      <c r="G57" s="3"/>
      <c r="H57" s="3"/>
      <c r="I57" s="58"/>
      <c r="J57" s="59"/>
      <c r="K57" s="60"/>
      <c r="L57" s="61"/>
      <c r="M57" s="62"/>
    </row>
    <row r="58" spans="1:13" s="43" customFormat="1" ht="14.5" customHeight="1" x14ac:dyDescent="0.3">
      <c r="A58" s="41"/>
      <c r="B58" s="42" t="s">
        <v>73</v>
      </c>
      <c r="C58" s="41"/>
      <c r="D58" s="41"/>
      <c r="E58" s="41"/>
      <c r="F58" s="19">
        <f>SUM(F53:F57)</f>
        <v>59.55</v>
      </c>
      <c r="G58" s="41"/>
      <c r="H58" s="48">
        <v>0.2</v>
      </c>
      <c r="I58" s="87">
        <v>31</v>
      </c>
      <c r="J58" s="88"/>
      <c r="K58" s="89"/>
      <c r="L58" s="85">
        <f>PRODUCT(C58:K58)</f>
        <v>369.21</v>
      </c>
      <c r="M58" s="86"/>
    </row>
    <row r="59" spans="1:13" ht="18.75" customHeight="1" x14ac:dyDescent="0.3">
      <c r="A59" s="20" t="s">
        <v>31</v>
      </c>
      <c r="B59" s="12" t="s">
        <v>32</v>
      </c>
      <c r="C59" s="18"/>
      <c r="D59" s="18"/>
      <c r="E59" s="18"/>
      <c r="F59" s="18"/>
      <c r="G59" s="18"/>
      <c r="H59" s="18"/>
      <c r="I59" s="90"/>
      <c r="J59" s="91"/>
      <c r="K59" s="92"/>
      <c r="L59" s="93"/>
      <c r="M59" s="94"/>
    </row>
    <row r="60" spans="1:13" ht="14.75" customHeight="1" x14ac:dyDescent="0.3">
      <c r="A60" s="3"/>
      <c r="B60" s="12" t="s">
        <v>33</v>
      </c>
      <c r="C60" s="3"/>
      <c r="D60" s="3"/>
      <c r="E60" s="3"/>
      <c r="F60" s="3"/>
      <c r="G60" s="3"/>
      <c r="H60" s="3"/>
      <c r="I60" s="58"/>
      <c r="J60" s="59"/>
      <c r="K60" s="60"/>
      <c r="L60" s="61"/>
      <c r="M60" s="62"/>
    </row>
    <row r="61" spans="1:13" ht="14.5" customHeight="1" x14ac:dyDescent="0.3">
      <c r="A61" s="21" t="s">
        <v>34</v>
      </c>
      <c r="B61" s="2" t="s">
        <v>28</v>
      </c>
      <c r="C61" s="14">
        <v>1</v>
      </c>
      <c r="D61" s="15">
        <v>1.1000000000000001</v>
      </c>
      <c r="E61" s="16">
        <v>2.8</v>
      </c>
      <c r="F61" s="38">
        <f t="shared" ref="F61:F64" si="5">PRODUCT(C61:E61)</f>
        <v>3.08</v>
      </c>
      <c r="G61" s="3"/>
      <c r="H61" s="3"/>
      <c r="I61" s="58"/>
      <c r="J61" s="59"/>
      <c r="K61" s="60"/>
      <c r="L61" s="61"/>
      <c r="M61" s="62"/>
    </row>
    <row r="62" spans="1:13" ht="14.75" customHeight="1" x14ac:dyDescent="0.3">
      <c r="A62" s="3"/>
      <c r="B62" s="2" t="s">
        <v>28</v>
      </c>
      <c r="C62" s="14">
        <v>1</v>
      </c>
      <c r="D62" s="15">
        <v>1</v>
      </c>
      <c r="E62" s="16">
        <v>2.8</v>
      </c>
      <c r="F62" s="38">
        <f t="shared" si="5"/>
        <v>2.8</v>
      </c>
      <c r="G62" s="3"/>
      <c r="H62" s="3"/>
      <c r="I62" s="58"/>
      <c r="J62" s="59"/>
      <c r="K62" s="60"/>
      <c r="L62" s="61"/>
      <c r="M62" s="62"/>
    </row>
    <row r="63" spans="1:13" ht="14.5" customHeight="1" x14ac:dyDescent="0.3">
      <c r="A63" s="3"/>
      <c r="B63" s="2" t="s">
        <v>28</v>
      </c>
      <c r="C63" s="14">
        <v>1</v>
      </c>
      <c r="D63" s="15">
        <v>1.9</v>
      </c>
      <c r="E63" s="16">
        <v>2.8</v>
      </c>
      <c r="F63" s="38">
        <f t="shared" si="5"/>
        <v>5.3199999999999994</v>
      </c>
      <c r="G63" s="3"/>
      <c r="H63" s="3"/>
      <c r="I63" s="58"/>
      <c r="J63" s="59"/>
      <c r="K63" s="60"/>
      <c r="L63" s="61"/>
      <c r="M63" s="62"/>
    </row>
    <row r="64" spans="1:13" ht="14.5" customHeight="1" x14ac:dyDescent="0.3">
      <c r="A64" s="3"/>
      <c r="B64" s="2" t="s">
        <v>28</v>
      </c>
      <c r="C64" s="14">
        <v>1</v>
      </c>
      <c r="D64" s="15">
        <v>1</v>
      </c>
      <c r="E64" s="16">
        <v>0.3</v>
      </c>
      <c r="F64" s="38">
        <f t="shared" si="5"/>
        <v>0.3</v>
      </c>
      <c r="G64" s="3"/>
      <c r="H64" s="3"/>
      <c r="I64" s="58"/>
      <c r="J64" s="59"/>
      <c r="K64" s="60"/>
      <c r="L64" s="61"/>
      <c r="M64" s="62"/>
    </row>
    <row r="65" spans="1:13" s="43" customFormat="1" ht="14.5" customHeight="1" x14ac:dyDescent="0.3">
      <c r="A65" s="41"/>
      <c r="B65" s="42" t="s">
        <v>73</v>
      </c>
      <c r="C65" s="41"/>
      <c r="D65" s="41"/>
      <c r="E65" s="41"/>
      <c r="F65" s="19">
        <f>SUM(F61:F64)</f>
        <v>11.5</v>
      </c>
      <c r="G65" s="41"/>
      <c r="H65" s="48">
        <v>0.2</v>
      </c>
      <c r="I65" s="87">
        <v>31</v>
      </c>
      <c r="J65" s="88"/>
      <c r="K65" s="89"/>
      <c r="L65" s="85">
        <f>PRODUCT(C65:K65)</f>
        <v>71.300000000000011</v>
      </c>
      <c r="M65" s="86"/>
    </row>
    <row r="66" spans="1:13" ht="14.75" customHeight="1" x14ac:dyDescent="0.3">
      <c r="A66" s="2" t="s">
        <v>35</v>
      </c>
      <c r="B66" s="3"/>
      <c r="C66" s="3"/>
      <c r="D66" s="3"/>
      <c r="E66" s="3"/>
      <c r="F66" s="3"/>
      <c r="G66" s="3"/>
      <c r="H66" s="3"/>
      <c r="I66" s="58"/>
      <c r="J66" s="59"/>
      <c r="K66" s="60"/>
      <c r="L66" s="61"/>
      <c r="M66" s="62"/>
    </row>
    <row r="67" spans="1:13" ht="14.5" customHeight="1" x14ac:dyDescent="0.3">
      <c r="A67" s="3"/>
      <c r="B67" s="22">
        <v>44950</v>
      </c>
      <c r="C67" s="3"/>
      <c r="D67" s="3"/>
      <c r="E67" s="3"/>
      <c r="F67" s="3"/>
      <c r="G67" s="3"/>
      <c r="H67" s="3"/>
      <c r="I67" s="58"/>
      <c r="J67" s="59"/>
      <c r="K67" s="60"/>
      <c r="L67" s="61"/>
      <c r="M67" s="62"/>
    </row>
    <row r="68" spans="1:13" ht="14.5" customHeight="1" x14ac:dyDescent="0.3">
      <c r="A68" s="3"/>
      <c r="B68" s="2" t="s">
        <v>36</v>
      </c>
      <c r="C68" s="3"/>
      <c r="D68" s="3"/>
      <c r="E68" s="3"/>
      <c r="F68" s="3"/>
      <c r="G68" s="3"/>
      <c r="H68" s="3"/>
      <c r="I68" s="58"/>
      <c r="J68" s="59"/>
      <c r="K68" s="60"/>
      <c r="L68" s="61"/>
      <c r="M68" s="62"/>
    </row>
    <row r="69" spans="1:13" ht="14.5" customHeight="1" x14ac:dyDescent="0.3">
      <c r="A69" s="3"/>
      <c r="B69" s="13" t="s">
        <v>37</v>
      </c>
      <c r="C69" s="3"/>
      <c r="D69" s="3"/>
      <c r="E69" s="3"/>
      <c r="F69" s="3"/>
      <c r="G69" s="3"/>
      <c r="H69" s="3"/>
      <c r="I69" s="58"/>
      <c r="J69" s="59"/>
      <c r="K69" s="60"/>
      <c r="L69" s="61"/>
      <c r="M69" s="62"/>
    </row>
    <row r="70" spans="1:13" ht="14.5" customHeight="1" x14ac:dyDescent="0.3">
      <c r="A70" s="3"/>
      <c r="B70" s="2" t="s">
        <v>38</v>
      </c>
      <c r="C70" s="14">
        <v>1</v>
      </c>
      <c r="D70" s="15">
        <v>3.3</v>
      </c>
      <c r="E70" s="16">
        <v>6.7</v>
      </c>
      <c r="F70" s="38">
        <f t="shared" ref="F70:F78" si="6">PRODUCT(C70:E70)</f>
        <v>22.11</v>
      </c>
      <c r="G70" s="3"/>
      <c r="H70" s="3"/>
      <c r="I70" s="58"/>
      <c r="J70" s="59"/>
      <c r="K70" s="60"/>
      <c r="L70" s="61"/>
      <c r="M70" s="62"/>
    </row>
    <row r="71" spans="1:13" ht="14.75" customHeight="1" x14ac:dyDescent="0.3">
      <c r="A71" s="3"/>
      <c r="B71" s="2" t="s">
        <v>38</v>
      </c>
      <c r="C71" s="14">
        <v>1</v>
      </c>
      <c r="D71" s="15">
        <v>3.2</v>
      </c>
      <c r="E71" s="16">
        <v>7.1</v>
      </c>
      <c r="F71" s="38">
        <f t="shared" si="6"/>
        <v>22.72</v>
      </c>
      <c r="G71" s="3"/>
      <c r="H71" s="3"/>
      <c r="I71" s="58"/>
      <c r="J71" s="59"/>
      <c r="K71" s="60"/>
      <c r="L71" s="61"/>
      <c r="M71" s="62"/>
    </row>
    <row r="72" spans="1:13" ht="14.5" customHeight="1" x14ac:dyDescent="0.3">
      <c r="A72" s="3"/>
      <c r="B72" s="2" t="s">
        <v>28</v>
      </c>
      <c r="C72" s="14">
        <v>1</v>
      </c>
      <c r="D72" s="15">
        <v>1.35</v>
      </c>
      <c r="E72" s="16">
        <v>3.3</v>
      </c>
      <c r="F72" s="38">
        <f t="shared" si="6"/>
        <v>4.4550000000000001</v>
      </c>
      <c r="G72" s="3"/>
      <c r="H72" s="3"/>
      <c r="I72" s="58"/>
      <c r="J72" s="59"/>
      <c r="K72" s="60"/>
      <c r="L72" s="61"/>
      <c r="M72" s="62"/>
    </row>
    <row r="73" spans="1:13" ht="14.5" customHeight="1" x14ac:dyDescent="0.3">
      <c r="A73" s="3"/>
      <c r="B73" s="2" t="s">
        <v>28</v>
      </c>
      <c r="C73" s="14">
        <v>1</v>
      </c>
      <c r="D73" s="15">
        <v>0.46</v>
      </c>
      <c r="E73" s="16">
        <v>3.3</v>
      </c>
      <c r="F73" s="38">
        <f t="shared" si="6"/>
        <v>1.518</v>
      </c>
      <c r="G73" s="3"/>
      <c r="H73" s="3"/>
      <c r="I73" s="58"/>
      <c r="J73" s="59"/>
      <c r="K73" s="60"/>
      <c r="L73" s="61"/>
      <c r="M73" s="62"/>
    </row>
    <row r="74" spans="1:13" ht="14.75" customHeight="1" x14ac:dyDescent="0.3">
      <c r="A74" s="3"/>
      <c r="B74" s="2" t="s">
        <v>28</v>
      </c>
      <c r="C74" s="14">
        <v>1</v>
      </c>
      <c r="D74" s="15">
        <v>1.36</v>
      </c>
      <c r="E74" s="16">
        <v>3.3</v>
      </c>
      <c r="F74" s="38">
        <f t="shared" si="6"/>
        <v>4.4880000000000004</v>
      </c>
      <c r="G74" s="3"/>
      <c r="H74" s="3"/>
      <c r="I74" s="58"/>
      <c r="J74" s="59"/>
      <c r="K74" s="60"/>
      <c r="L74" s="61"/>
      <c r="M74" s="62"/>
    </row>
    <row r="75" spans="1:13" ht="14.5" customHeight="1" x14ac:dyDescent="0.3">
      <c r="A75" s="3"/>
      <c r="B75" s="2" t="s">
        <v>28</v>
      </c>
      <c r="C75" s="14">
        <v>2</v>
      </c>
      <c r="D75" s="15">
        <v>0.95</v>
      </c>
      <c r="E75" s="16">
        <v>3.3</v>
      </c>
      <c r="F75" s="38">
        <f t="shared" si="6"/>
        <v>6.27</v>
      </c>
      <c r="G75" s="3"/>
      <c r="H75" s="3"/>
      <c r="I75" s="58"/>
      <c r="J75" s="59"/>
      <c r="K75" s="60"/>
      <c r="L75" s="61"/>
      <c r="M75" s="62"/>
    </row>
    <row r="76" spans="1:13" ht="14.75" customHeight="1" x14ac:dyDescent="0.3">
      <c r="A76" s="3"/>
      <c r="B76" s="2" t="s">
        <v>28</v>
      </c>
      <c r="C76" s="14">
        <v>2</v>
      </c>
      <c r="D76" s="15">
        <v>1.4</v>
      </c>
      <c r="E76" s="16">
        <v>3</v>
      </c>
      <c r="F76" s="38">
        <f t="shared" si="6"/>
        <v>8.3999999999999986</v>
      </c>
      <c r="G76" s="3"/>
      <c r="H76" s="3"/>
      <c r="I76" s="58"/>
      <c r="J76" s="59"/>
      <c r="K76" s="60"/>
      <c r="L76" s="61"/>
      <c r="M76" s="62"/>
    </row>
    <row r="77" spans="1:13" ht="14.5" customHeight="1" x14ac:dyDescent="0.3">
      <c r="A77" s="3"/>
      <c r="B77" s="2" t="s">
        <v>28</v>
      </c>
      <c r="C77" s="14">
        <v>1</v>
      </c>
      <c r="D77" s="15">
        <v>3.1</v>
      </c>
      <c r="E77" s="16">
        <v>3</v>
      </c>
      <c r="F77" s="38">
        <f t="shared" si="6"/>
        <v>9.3000000000000007</v>
      </c>
      <c r="G77" s="3"/>
      <c r="H77" s="3"/>
      <c r="I77" s="58"/>
      <c r="J77" s="59"/>
      <c r="K77" s="60"/>
      <c r="L77" s="61"/>
      <c r="M77" s="62"/>
    </row>
    <row r="78" spans="1:13" ht="14.5" customHeight="1" x14ac:dyDescent="0.3">
      <c r="A78" s="3"/>
      <c r="B78" s="2" t="s">
        <v>28</v>
      </c>
      <c r="C78" s="14">
        <v>1</v>
      </c>
      <c r="D78" s="15">
        <v>1.76</v>
      </c>
      <c r="E78" s="16">
        <v>6.3</v>
      </c>
      <c r="F78" s="38">
        <f t="shared" si="6"/>
        <v>11.087999999999999</v>
      </c>
      <c r="G78" s="3"/>
      <c r="H78" s="3"/>
      <c r="I78" s="58"/>
      <c r="J78" s="59"/>
      <c r="K78" s="60"/>
      <c r="L78" s="61"/>
      <c r="M78" s="62"/>
    </row>
    <row r="79" spans="1:13" s="43" customFormat="1" ht="14.75" customHeight="1" x14ac:dyDescent="0.3">
      <c r="A79" s="41"/>
      <c r="B79" s="42" t="s">
        <v>73</v>
      </c>
      <c r="C79" s="41"/>
      <c r="D79" s="41"/>
      <c r="E79" s="41"/>
      <c r="F79" s="19">
        <f>SUM(F70:F78)</f>
        <v>90.348999999999975</v>
      </c>
      <c r="G79" s="41"/>
      <c r="H79" s="48">
        <v>0.6</v>
      </c>
      <c r="I79" s="87">
        <v>31</v>
      </c>
      <c r="J79" s="88"/>
      <c r="K79" s="89"/>
      <c r="L79" s="85">
        <f>PRODUCT(C79:K79)</f>
        <v>1680.4913999999994</v>
      </c>
      <c r="M79" s="86"/>
    </row>
    <row r="80" spans="1:13" ht="14.5" customHeight="1" x14ac:dyDescent="0.3">
      <c r="A80" s="3"/>
      <c r="B80" s="2" t="s">
        <v>39</v>
      </c>
      <c r="C80" s="3"/>
      <c r="D80" s="3"/>
      <c r="E80" s="3"/>
      <c r="F80" s="3"/>
      <c r="G80" s="3"/>
      <c r="H80" s="3"/>
      <c r="I80" s="58"/>
      <c r="J80" s="59"/>
      <c r="K80" s="60"/>
      <c r="L80" s="61"/>
      <c r="M80" s="62"/>
    </row>
    <row r="81" spans="1:13" ht="14.75" customHeight="1" x14ac:dyDescent="0.3">
      <c r="A81" s="3"/>
      <c r="B81" s="2" t="s">
        <v>40</v>
      </c>
      <c r="C81" s="3"/>
      <c r="D81" s="3"/>
      <c r="E81" s="3"/>
      <c r="F81" s="3"/>
      <c r="G81" s="3"/>
      <c r="H81" s="3"/>
      <c r="I81" s="58"/>
      <c r="J81" s="59"/>
      <c r="K81" s="60"/>
      <c r="L81" s="61"/>
      <c r="M81" s="62"/>
    </row>
    <row r="82" spans="1:13" ht="14.5" customHeight="1" x14ac:dyDescent="0.3">
      <c r="A82" s="3"/>
      <c r="B82" s="2" t="s">
        <v>28</v>
      </c>
      <c r="C82" s="14">
        <v>1</v>
      </c>
      <c r="D82" s="23">
        <v>17.600000000000001</v>
      </c>
      <c r="E82" s="16">
        <v>1</v>
      </c>
      <c r="F82" s="38">
        <f t="shared" ref="F82:F85" si="7">PRODUCT(C82:E82)</f>
        <v>17.600000000000001</v>
      </c>
      <c r="G82" s="3"/>
      <c r="H82" s="3"/>
      <c r="I82" s="58"/>
      <c r="J82" s="59"/>
      <c r="K82" s="60"/>
      <c r="L82" s="61"/>
      <c r="M82" s="62"/>
    </row>
    <row r="83" spans="1:13" ht="14.75" customHeight="1" x14ac:dyDescent="0.3">
      <c r="A83" s="3"/>
      <c r="B83" s="2" t="s">
        <v>38</v>
      </c>
      <c r="C83" s="14">
        <v>1</v>
      </c>
      <c r="D83" s="23">
        <v>17.600000000000001</v>
      </c>
      <c r="E83" s="16">
        <v>0.5</v>
      </c>
      <c r="F83" s="38">
        <f t="shared" si="7"/>
        <v>8.8000000000000007</v>
      </c>
      <c r="G83" s="3"/>
      <c r="H83" s="3"/>
      <c r="I83" s="58"/>
      <c r="J83" s="59"/>
      <c r="K83" s="60"/>
      <c r="L83" s="61"/>
      <c r="M83" s="62"/>
    </row>
    <row r="84" spans="1:13" ht="14.5" customHeight="1" x14ac:dyDescent="0.3">
      <c r="A84" s="3"/>
      <c r="B84" s="2" t="s">
        <v>28</v>
      </c>
      <c r="C84" s="14">
        <v>1</v>
      </c>
      <c r="D84" s="23">
        <v>17.600000000000001</v>
      </c>
      <c r="E84" s="16">
        <v>2.1</v>
      </c>
      <c r="F84" s="38">
        <f t="shared" si="7"/>
        <v>36.960000000000008</v>
      </c>
      <c r="G84" s="3"/>
      <c r="H84" s="3"/>
      <c r="I84" s="58"/>
      <c r="J84" s="59"/>
      <c r="K84" s="60"/>
      <c r="L84" s="61"/>
      <c r="M84" s="62"/>
    </row>
    <row r="85" spans="1:13" ht="14.5" customHeight="1" x14ac:dyDescent="0.3">
      <c r="A85" s="3"/>
      <c r="B85" s="2" t="s">
        <v>38</v>
      </c>
      <c r="C85" s="14">
        <v>1</v>
      </c>
      <c r="D85" s="23">
        <v>17.600000000000001</v>
      </c>
      <c r="E85" s="16">
        <v>1.3</v>
      </c>
      <c r="F85" s="38">
        <f t="shared" si="7"/>
        <v>22.880000000000003</v>
      </c>
      <c r="G85" s="3"/>
      <c r="H85" s="3"/>
      <c r="I85" s="58"/>
      <c r="J85" s="59"/>
      <c r="K85" s="60"/>
      <c r="L85" s="61"/>
      <c r="M85" s="62"/>
    </row>
    <row r="86" spans="1:13" s="43" customFormat="1" ht="14.5" customHeight="1" x14ac:dyDescent="0.3">
      <c r="A86" s="41"/>
      <c r="B86" s="42" t="s">
        <v>73</v>
      </c>
      <c r="C86" s="41"/>
      <c r="D86" s="41"/>
      <c r="E86" s="41"/>
      <c r="F86" s="19">
        <f>SUM(F82:F85)</f>
        <v>86.240000000000009</v>
      </c>
      <c r="G86" s="41"/>
      <c r="H86" s="48">
        <v>0.6</v>
      </c>
      <c r="I86" s="116">
        <v>34</v>
      </c>
      <c r="J86" s="117"/>
      <c r="K86" s="118"/>
      <c r="L86" s="85">
        <f>PRODUCT(C86:K86)</f>
        <v>1759.2960000000003</v>
      </c>
      <c r="M86" s="86"/>
    </row>
    <row r="87" spans="1:13" ht="14.75" customHeight="1" x14ac:dyDescent="0.3">
      <c r="A87" s="3"/>
      <c r="B87" s="2" t="s">
        <v>36</v>
      </c>
      <c r="C87" s="3"/>
      <c r="D87" s="3"/>
      <c r="E87" s="3"/>
      <c r="F87" s="3"/>
      <c r="G87" s="3"/>
      <c r="H87" s="3"/>
      <c r="I87" s="58"/>
      <c r="J87" s="59"/>
      <c r="K87" s="60"/>
      <c r="L87" s="61"/>
      <c r="M87" s="62"/>
    </row>
    <row r="88" spans="1:13" ht="14.5" customHeight="1" x14ac:dyDescent="0.3">
      <c r="A88" s="3"/>
      <c r="B88" s="13" t="s">
        <v>41</v>
      </c>
      <c r="C88" s="3"/>
      <c r="D88" s="3"/>
      <c r="E88" s="3"/>
      <c r="F88" s="3"/>
      <c r="G88" s="3"/>
      <c r="H88" s="3"/>
      <c r="I88" s="58"/>
      <c r="J88" s="59"/>
      <c r="K88" s="60"/>
      <c r="L88" s="61"/>
      <c r="M88" s="62"/>
    </row>
    <row r="89" spans="1:13" ht="14.5" customHeight="1" x14ac:dyDescent="0.3">
      <c r="A89" s="3"/>
      <c r="B89" s="2" t="s">
        <v>38</v>
      </c>
      <c r="C89" s="14">
        <v>1</v>
      </c>
      <c r="D89" s="15">
        <v>6.75</v>
      </c>
      <c r="E89" s="16">
        <v>3.55</v>
      </c>
      <c r="F89" s="38">
        <f t="shared" ref="F89:F90" si="8">PRODUCT(C89:E89)</f>
        <v>23.962499999999999</v>
      </c>
      <c r="G89" s="3"/>
      <c r="H89" s="3"/>
      <c r="I89" s="58"/>
      <c r="J89" s="59"/>
      <c r="K89" s="60"/>
      <c r="L89" s="61"/>
      <c r="M89" s="62"/>
    </row>
    <row r="90" spans="1:13" ht="14.5" customHeight="1" x14ac:dyDescent="0.3">
      <c r="A90" s="3"/>
      <c r="B90" s="2" t="s">
        <v>38</v>
      </c>
      <c r="C90" s="14">
        <v>1</v>
      </c>
      <c r="D90" s="15">
        <v>3.8</v>
      </c>
      <c r="E90" s="16">
        <v>6.65</v>
      </c>
      <c r="F90" s="38">
        <f t="shared" si="8"/>
        <v>25.27</v>
      </c>
      <c r="G90" s="3"/>
      <c r="H90" s="3"/>
      <c r="I90" s="58"/>
      <c r="J90" s="59"/>
      <c r="K90" s="60"/>
      <c r="L90" s="61"/>
      <c r="M90" s="62"/>
    </row>
    <row r="91" spans="1:13" s="43" customFormat="1" ht="14.5" customHeight="1" x14ac:dyDescent="0.3">
      <c r="A91" s="41"/>
      <c r="B91" s="42" t="s">
        <v>73</v>
      </c>
      <c r="C91" s="41"/>
      <c r="D91" s="41"/>
      <c r="E91" s="41"/>
      <c r="F91" s="19">
        <f>SUM(F89:F90)</f>
        <v>49.232500000000002</v>
      </c>
      <c r="G91" s="41"/>
      <c r="H91" s="48">
        <v>0.6</v>
      </c>
      <c r="I91" s="82">
        <v>31</v>
      </c>
      <c r="J91" s="83"/>
      <c r="K91" s="84"/>
      <c r="L91" s="85">
        <f>PRODUCT(C91:K91)</f>
        <v>915.72450000000003</v>
      </c>
      <c r="M91" s="86"/>
    </row>
    <row r="92" spans="1:13" ht="14.75" customHeight="1" x14ac:dyDescent="0.3">
      <c r="A92" s="3"/>
      <c r="B92" s="2" t="s">
        <v>39</v>
      </c>
      <c r="C92" s="3"/>
      <c r="D92" s="3"/>
      <c r="E92" s="3"/>
      <c r="F92" s="3"/>
      <c r="G92" s="3"/>
      <c r="H92" s="3"/>
      <c r="I92" s="58"/>
      <c r="J92" s="59"/>
      <c r="K92" s="60"/>
      <c r="L92" s="61"/>
      <c r="M92" s="62"/>
    </row>
    <row r="93" spans="1:13" ht="14.5" customHeight="1" x14ac:dyDescent="0.3">
      <c r="A93" s="3"/>
      <c r="B93" s="12" t="s">
        <v>42</v>
      </c>
      <c r="C93" s="3"/>
      <c r="D93" s="3"/>
      <c r="E93" s="3"/>
      <c r="F93" s="3"/>
      <c r="G93" s="3"/>
      <c r="H93" s="3"/>
      <c r="I93" s="58"/>
      <c r="J93" s="59"/>
      <c r="K93" s="60"/>
      <c r="L93" s="61"/>
      <c r="M93" s="62"/>
    </row>
    <row r="94" spans="1:13" ht="14.75" customHeight="1" x14ac:dyDescent="0.3">
      <c r="A94" s="3"/>
      <c r="B94" s="2" t="s">
        <v>28</v>
      </c>
      <c r="C94" s="14">
        <v>2</v>
      </c>
      <c r="D94" s="15">
        <v>1.56</v>
      </c>
      <c r="E94" s="16">
        <v>2.4</v>
      </c>
      <c r="F94" s="38">
        <f t="shared" ref="F94:F98" si="9">PRODUCT(C94:E94)</f>
        <v>7.4879999999999995</v>
      </c>
      <c r="G94" s="3"/>
      <c r="H94" s="3"/>
      <c r="I94" s="58"/>
      <c r="J94" s="59"/>
      <c r="K94" s="60"/>
      <c r="L94" s="61"/>
      <c r="M94" s="62"/>
    </row>
    <row r="95" spans="1:13" ht="14.75" customHeight="1" x14ac:dyDescent="0.3">
      <c r="A95" s="3"/>
      <c r="B95" s="2" t="s">
        <v>28</v>
      </c>
      <c r="C95" s="14">
        <v>2</v>
      </c>
      <c r="D95" s="16">
        <v>1</v>
      </c>
      <c r="E95" s="16">
        <v>2.4</v>
      </c>
      <c r="F95" s="38">
        <f t="shared" si="9"/>
        <v>4.8</v>
      </c>
      <c r="G95" s="3"/>
      <c r="H95" s="3"/>
      <c r="I95" s="58"/>
      <c r="J95" s="59"/>
      <c r="K95" s="60"/>
      <c r="L95" s="61"/>
      <c r="M95" s="62"/>
    </row>
    <row r="96" spans="1:13" ht="14.5" customHeight="1" x14ac:dyDescent="0.3">
      <c r="A96" s="3"/>
      <c r="B96" s="2" t="s">
        <v>38</v>
      </c>
      <c r="C96" s="14">
        <v>1</v>
      </c>
      <c r="D96" s="16">
        <v>1.56</v>
      </c>
      <c r="E96" s="16">
        <v>1</v>
      </c>
      <c r="F96" s="38">
        <f t="shared" si="9"/>
        <v>1.56</v>
      </c>
      <c r="G96" s="3"/>
      <c r="H96" s="3"/>
      <c r="I96" s="58"/>
      <c r="J96" s="59"/>
      <c r="K96" s="60"/>
      <c r="L96" s="61"/>
      <c r="M96" s="62"/>
    </row>
    <row r="97" spans="1:13" ht="14.75" customHeight="1" x14ac:dyDescent="0.3">
      <c r="A97" s="3"/>
      <c r="B97" s="2" t="s">
        <v>43</v>
      </c>
      <c r="C97" s="14">
        <v>2</v>
      </c>
      <c r="D97" s="16">
        <v>0.15</v>
      </c>
      <c r="E97" s="16">
        <v>2.2000000000000002</v>
      </c>
      <c r="F97" s="38">
        <f t="shared" si="9"/>
        <v>0.66</v>
      </c>
      <c r="G97" s="3"/>
      <c r="H97" s="3"/>
      <c r="I97" s="58"/>
      <c r="J97" s="59"/>
      <c r="K97" s="60"/>
      <c r="L97" s="61"/>
      <c r="M97" s="62"/>
    </row>
    <row r="98" spans="1:13" ht="14.5" customHeight="1" x14ac:dyDescent="0.3">
      <c r="A98" s="3"/>
      <c r="B98" s="2" t="s">
        <v>43</v>
      </c>
      <c r="C98" s="14">
        <v>1</v>
      </c>
      <c r="D98" s="16">
        <v>0.75</v>
      </c>
      <c r="E98" s="16">
        <v>0.15</v>
      </c>
      <c r="F98" s="38">
        <f t="shared" si="9"/>
        <v>0.11249999999999999</v>
      </c>
      <c r="G98" s="3"/>
      <c r="H98" s="3"/>
      <c r="I98" s="58"/>
      <c r="J98" s="59"/>
      <c r="K98" s="60"/>
      <c r="L98" s="61"/>
      <c r="M98" s="62"/>
    </row>
    <row r="99" spans="1:13" ht="15" customHeight="1" x14ac:dyDescent="0.3">
      <c r="A99" s="3"/>
      <c r="B99" s="2" t="s">
        <v>44</v>
      </c>
      <c r="C99" s="3"/>
      <c r="D99" s="3"/>
      <c r="E99" s="3"/>
      <c r="F99" s="3"/>
      <c r="G99" s="3"/>
      <c r="H99" s="3"/>
      <c r="I99" s="58"/>
      <c r="J99" s="59"/>
      <c r="K99" s="60"/>
      <c r="L99" s="61"/>
      <c r="M99" s="62"/>
    </row>
    <row r="100" spans="1:13" ht="14.75" customHeight="1" x14ac:dyDescent="0.3">
      <c r="A100" s="3"/>
      <c r="B100" s="2" t="s">
        <v>45</v>
      </c>
      <c r="C100" s="14">
        <v>1</v>
      </c>
      <c r="D100" s="16">
        <v>0.75</v>
      </c>
      <c r="E100" s="16">
        <v>2.2000000000000002</v>
      </c>
      <c r="F100" s="3"/>
      <c r="G100" s="6">
        <f>PRODUCT(C100:F100)</f>
        <v>1.6500000000000001</v>
      </c>
      <c r="H100" s="3"/>
      <c r="I100" s="58"/>
      <c r="J100" s="59"/>
      <c r="K100" s="60"/>
      <c r="L100" s="61"/>
      <c r="M100" s="62"/>
    </row>
    <row r="101" spans="1:13" ht="14.5" customHeight="1" x14ac:dyDescent="0.3">
      <c r="A101" s="3"/>
      <c r="B101" s="2" t="s">
        <v>30</v>
      </c>
      <c r="C101" s="3"/>
      <c r="D101" s="3"/>
      <c r="E101" s="3"/>
      <c r="F101" s="16">
        <f>SUM(F94:F100)</f>
        <v>14.620500000000002</v>
      </c>
      <c r="G101" s="16">
        <f>SUM(G94:G100)</f>
        <v>1.6500000000000001</v>
      </c>
      <c r="H101" s="3"/>
      <c r="I101" s="58"/>
      <c r="J101" s="59"/>
      <c r="K101" s="60"/>
      <c r="L101" s="61"/>
      <c r="M101" s="62"/>
    </row>
    <row r="102" spans="1:13" s="43" customFormat="1" ht="14.75" customHeight="1" x14ac:dyDescent="0.3">
      <c r="A102" s="41"/>
      <c r="B102" s="42" t="s">
        <v>74</v>
      </c>
      <c r="C102" s="41"/>
      <c r="D102" s="41"/>
      <c r="E102" s="41"/>
      <c r="F102" s="24">
        <f>F101-G101</f>
        <v>12.970500000000001</v>
      </c>
      <c r="G102" s="41"/>
      <c r="H102" s="49">
        <v>0.6</v>
      </c>
      <c r="I102" s="110">
        <v>34</v>
      </c>
      <c r="J102" s="111"/>
      <c r="K102" s="111"/>
      <c r="L102" s="112"/>
      <c r="M102" s="46">
        <f>PRODUCT(C102:L102)</f>
        <v>264.59820000000002</v>
      </c>
    </row>
    <row r="103" spans="1:13" ht="14.5" customHeight="1" x14ac:dyDescent="0.3">
      <c r="A103" s="3"/>
      <c r="B103" s="12" t="s">
        <v>46</v>
      </c>
      <c r="C103" s="3"/>
      <c r="D103" s="3"/>
      <c r="E103" s="3"/>
      <c r="F103" s="3"/>
      <c r="G103" s="3"/>
      <c r="H103" s="3"/>
      <c r="I103" s="58"/>
      <c r="J103" s="59"/>
      <c r="K103" s="59"/>
      <c r="L103" s="60"/>
      <c r="M103" s="45"/>
    </row>
    <row r="104" spans="1:13" ht="14.75" customHeight="1" x14ac:dyDescent="0.3">
      <c r="A104" s="3"/>
      <c r="B104" s="2" t="s">
        <v>47</v>
      </c>
      <c r="C104" s="26">
        <v>1</v>
      </c>
      <c r="D104" s="27">
        <v>4</v>
      </c>
      <c r="E104" s="25">
        <v>2.4</v>
      </c>
      <c r="F104" s="38">
        <f t="shared" ref="F104:F108" si="10">PRODUCT(C104:E104)</f>
        <v>9.6</v>
      </c>
      <c r="G104" s="3"/>
      <c r="H104" s="3"/>
      <c r="I104" s="58"/>
      <c r="J104" s="59"/>
      <c r="K104" s="59"/>
      <c r="L104" s="60"/>
      <c r="M104" s="45"/>
    </row>
    <row r="105" spans="1:13" ht="14.5" customHeight="1" x14ac:dyDescent="0.3">
      <c r="A105" s="3"/>
      <c r="B105" s="2" t="s">
        <v>47</v>
      </c>
      <c r="C105" s="26">
        <v>1</v>
      </c>
      <c r="D105" s="27">
        <v>2.1</v>
      </c>
      <c r="E105" s="25">
        <v>2.4</v>
      </c>
      <c r="F105" s="38">
        <f t="shared" si="10"/>
        <v>5.04</v>
      </c>
      <c r="G105" s="3"/>
      <c r="H105" s="3"/>
      <c r="I105" s="58"/>
      <c r="J105" s="59"/>
      <c r="K105" s="59"/>
      <c r="L105" s="60"/>
      <c r="M105" s="45"/>
    </row>
    <row r="106" spans="1:13" ht="14.75" customHeight="1" x14ac:dyDescent="0.3">
      <c r="A106" s="3"/>
      <c r="B106" s="2" t="s">
        <v>48</v>
      </c>
      <c r="C106" s="26">
        <v>1</v>
      </c>
      <c r="D106" s="27">
        <v>4</v>
      </c>
      <c r="E106" s="25">
        <v>2.1</v>
      </c>
      <c r="F106" s="38">
        <f t="shared" si="10"/>
        <v>8.4</v>
      </c>
      <c r="G106" s="3"/>
      <c r="H106" s="3"/>
      <c r="I106" s="58"/>
      <c r="J106" s="59"/>
      <c r="K106" s="59"/>
      <c r="L106" s="60"/>
      <c r="M106" s="45"/>
    </row>
    <row r="107" spans="1:13" ht="14.75" customHeight="1" x14ac:dyDescent="0.3">
      <c r="A107" s="3"/>
      <c r="B107" s="2" t="s">
        <v>49</v>
      </c>
      <c r="C107" s="26">
        <v>1</v>
      </c>
      <c r="D107" s="27">
        <v>1.8</v>
      </c>
      <c r="E107" s="25">
        <v>2.4</v>
      </c>
      <c r="F107" s="38">
        <f t="shared" si="10"/>
        <v>4.32</v>
      </c>
      <c r="G107" s="3"/>
      <c r="H107" s="3"/>
      <c r="I107" s="58"/>
      <c r="J107" s="59"/>
      <c r="K107" s="59"/>
      <c r="L107" s="60"/>
      <c r="M107" s="45"/>
    </row>
    <row r="108" spans="1:13" ht="14.5" customHeight="1" x14ac:dyDescent="0.3">
      <c r="A108" s="3"/>
      <c r="B108" s="2" t="s">
        <v>50</v>
      </c>
      <c r="C108" s="26">
        <v>2</v>
      </c>
      <c r="D108" s="27">
        <v>0.1</v>
      </c>
      <c r="E108" s="25">
        <v>2.2000000000000002</v>
      </c>
      <c r="F108" s="38">
        <f t="shared" si="10"/>
        <v>0.44000000000000006</v>
      </c>
      <c r="G108" s="3"/>
      <c r="H108" s="3"/>
      <c r="I108" s="58"/>
      <c r="J108" s="59"/>
      <c r="K108" s="59"/>
      <c r="L108" s="60"/>
      <c r="M108" s="45"/>
    </row>
    <row r="109" spans="1:13" s="43" customFormat="1" ht="14.5" customHeight="1" x14ac:dyDescent="0.3">
      <c r="A109" s="41"/>
      <c r="B109" s="42" t="s">
        <v>75</v>
      </c>
      <c r="C109" s="41"/>
      <c r="D109" s="41"/>
      <c r="E109" s="41"/>
      <c r="F109" s="24">
        <f>SUM(F104:F108)</f>
        <v>27.8</v>
      </c>
      <c r="G109" s="41"/>
      <c r="H109" s="49">
        <v>0.6</v>
      </c>
      <c r="I109" s="76">
        <v>34</v>
      </c>
      <c r="J109" s="77"/>
      <c r="K109" s="77"/>
      <c r="L109" s="78"/>
      <c r="M109" s="46">
        <f>PRODUCT(C109:L109)</f>
        <v>567.12</v>
      </c>
    </row>
    <row r="110" spans="1:13" ht="14.5" customHeight="1" x14ac:dyDescent="0.3">
      <c r="A110" s="3"/>
      <c r="B110" s="12" t="s">
        <v>46</v>
      </c>
      <c r="C110" s="3"/>
      <c r="D110" s="3"/>
      <c r="E110" s="3"/>
      <c r="F110" s="3"/>
      <c r="G110" s="3"/>
      <c r="H110" s="3"/>
      <c r="I110" s="58"/>
      <c r="J110" s="59"/>
      <c r="K110" s="59"/>
      <c r="L110" s="60"/>
      <c r="M110" s="45"/>
    </row>
    <row r="111" spans="1:13" ht="14.75" customHeight="1" x14ac:dyDescent="0.3">
      <c r="A111" s="3"/>
      <c r="B111" s="2" t="s">
        <v>47</v>
      </c>
      <c r="C111" s="26">
        <v>2</v>
      </c>
      <c r="D111" s="27">
        <v>1.95</v>
      </c>
      <c r="E111" s="25">
        <v>2.4</v>
      </c>
      <c r="F111" s="38">
        <f t="shared" ref="F111:F113" si="11">PRODUCT(C111:E111)</f>
        <v>9.36</v>
      </c>
      <c r="G111" s="3"/>
      <c r="H111" s="3"/>
      <c r="I111" s="58"/>
      <c r="J111" s="59"/>
      <c r="K111" s="59"/>
      <c r="L111" s="60"/>
      <c r="M111" s="45"/>
    </row>
    <row r="112" spans="1:13" ht="14.75" customHeight="1" x14ac:dyDescent="0.3">
      <c r="A112" s="3"/>
      <c r="B112" s="2" t="s">
        <v>47</v>
      </c>
      <c r="C112" s="26">
        <v>2</v>
      </c>
      <c r="D112" s="27">
        <v>0.96</v>
      </c>
      <c r="E112" s="25">
        <v>2.4</v>
      </c>
      <c r="F112" s="38">
        <f t="shared" si="11"/>
        <v>4.6079999999999997</v>
      </c>
      <c r="G112" s="3"/>
      <c r="H112" s="3"/>
      <c r="I112" s="58"/>
      <c r="J112" s="59"/>
      <c r="K112" s="59"/>
      <c r="L112" s="60"/>
      <c r="M112" s="45"/>
    </row>
    <row r="113" spans="1:13" ht="14.5" customHeight="1" x14ac:dyDescent="0.3">
      <c r="A113" s="3"/>
      <c r="B113" s="2" t="s">
        <v>48</v>
      </c>
      <c r="C113" s="26">
        <v>1</v>
      </c>
      <c r="D113" s="27">
        <v>1.95</v>
      </c>
      <c r="E113" s="25">
        <v>0.96</v>
      </c>
      <c r="F113" s="38">
        <f t="shared" si="11"/>
        <v>1.8719999999999999</v>
      </c>
      <c r="G113" s="3"/>
      <c r="H113" s="3"/>
      <c r="I113" s="58"/>
      <c r="J113" s="59"/>
      <c r="K113" s="59"/>
      <c r="L113" s="60"/>
      <c r="M113" s="45"/>
    </row>
    <row r="114" spans="1:13" ht="14.5" customHeight="1" x14ac:dyDescent="0.3">
      <c r="A114" s="3"/>
      <c r="B114" s="2" t="s">
        <v>52</v>
      </c>
      <c r="C114" s="3"/>
      <c r="D114" s="3"/>
      <c r="E114" s="3"/>
      <c r="F114" s="3"/>
      <c r="G114" s="3"/>
      <c r="H114" s="3"/>
      <c r="I114" s="58"/>
      <c r="J114" s="59"/>
      <c r="K114" s="59"/>
      <c r="L114" s="60"/>
      <c r="M114" s="45"/>
    </row>
    <row r="115" spans="1:13" ht="14.5" customHeight="1" x14ac:dyDescent="0.3">
      <c r="A115" s="3"/>
      <c r="B115" s="2" t="s">
        <v>53</v>
      </c>
      <c r="C115" s="28">
        <v>1</v>
      </c>
      <c r="D115" s="29">
        <v>0.75</v>
      </c>
      <c r="E115" s="30">
        <v>2.1</v>
      </c>
      <c r="F115" s="3"/>
      <c r="G115" s="6">
        <f>PRODUCT(C115:F115)</f>
        <v>1.5750000000000002</v>
      </c>
      <c r="H115" s="3"/>
      <c r="I115" s="79" t="s">
        <v>54</v>
      </c>
      <c r="J115" s="80"/>
      <c r="K115" s="81"/>
      <c r="L115" s="60"/>
      <c r="M115" s="45"/>
    </row>
    <row r="116" spans="1:13" ht="14.5" customHeight="1" x14ac:dyDescent="0.3">
      <c r="A116" s="3"/>
      <c r="B116" s="2" t="s">
        <v>51</v>
      </c>
      <c r="C116" s="3"/>
      <c r="D116" s="3"/>
      <c r="E116" s="3"/>
      <c r="F116" s="25">
        <f>SUM(F111:F115)</f>
        <v>15.84</v>
      </c>
      <c r="G116" s="25">
        <f>SUM(G111:G115)</f>
        <v>1.5750000000000002</v>
      </c>
      <c r="H116" s="3"/>
      <c r="I116" s="58"/>
      <c r="J116" s="59"/>
      <c r="K116" s="59"/>
      <c r="L116" s="60"/>
      <c r="M116" s="45"/>
    </row>
    <row r="117" spans="1:13" s="43" customFormat="1" ht="14.5" customHeight="1" x14ac:dyDescent="0.3">
      <c r="A117" s="41"/>
      <c r="B117" s="42" t="s">
        <v>74</v>
      </c>
      <c r="C117" s="41"/>
      <c r="D117" s="41"/>
      <c r="E117" s="41"/>
      <c r="F117" s="24">
        <f>F116-G116</f>
        <v>14.265000000000001</v>
      </c>
      <c r="G117" s="41"/>
      <c r="H117" s="49">
        <v>0.6</v>
      </c>
      <c r="I117" s="110">
        <v>34</v>
      </c>
      <c r="J117" s="111"/>
      <c r="K117" s="111"/>
      <c r="L117" s="112"/>
      <c r="M117" s="46">
        <f>PRODUCT(C117:L117)</f>
        <v>291.00599999999997</v>
      </c>
    </row>
    <row r="118" spans="1:13" ht="14.5" customHeight="1" x14ac:dyDescent="0.3">
      <c r="A118" s="3"/>
      <c r="B118" s="2" t="s">
        <v>55</v>
      </c>
      <c r="C118" s="3"/>
      <c r="D118" s="3"/>
      <c r="E118" s="3"/>
      <c r="F118" s="3"/>
      <c r="G118" s="3"/>
      <c r="H118" s="3"/>
      <c r="I118" s="113"/>
      <c r="J118" s="114"/>
      <c r="K118" s="114"/>
      <c r="L118" s="115"/>
      <c r="M118" s="45"/>
    </row>
    <row r="119" spans="1:13" ht="14.5" customHeight="1" x14ac:dyDescent="0.3">
      <c r="A119" s="3"/>
      <c r="B119" s="2" t="s">
        <v>48</v>
      </c>
      <c r="C119" s="26">
        <v>1</v>
      </c>
      <c r="D119" s="27">
        <v>7.8</v>
      </c>
      <c r="E119" s="25">
        <v>7.3</v>
      </c>
      <c r="F119" s="38">
        <f t="shared" ref="F119" si="12">PRODUCT(C119:E119)</f>
        <v>56.94</v>
      </c>
      <c r="G119" s="3"/>
      <c r="H119" s="3"/>
      <c r="I119" s="113"/>
      <c r="J119" s="114"/>
      <c r="K119" s="114"/>
      <c r="L119" s="115"/>
      <c r="M119" s="45"/>
    </row>
    <row r="120" spans="1:13" s="43" customFormat="1" ht="14.5" customHeight="1" x14ac:dyDescent="0.3">
      <c r="A120" s="41"/>
      <c r="B120" s="42" t="s">
        <v>75</v>
      </c>
      <c r="C120" s="41"/>
      <c r="D120" s="41"/>
      <c r="E120" s="41"/>
      <c r="F120" s="24">
        <f>SUM(F119)</f>
        <v>56.94</v>
      </c>
      <c r="G120" s="41"/>
      <c r="H120" s="49">
        <v>0.6</v>
      </c>
      <c r="I120" s="110">
        <v>34</v>
      </c>
      <c r="J120" s="111"/>
      <c r="K120" s="111"/>
      <c r="L120" s="112"/>
      <c r="M120" s="46">
        <f>PRODUCT(C120:L120)</f>
        <v>1161.5759999999998</v>
      </c>
    </row>
    <row r="121" spans="1:13" ht="14.75" customHeight="1" x14ac:dyDescent="0.3">
      <c r="A121" s="3"/>
      <c r="B121" s="12" t="s">
        <v>46</v>
      </c>
      <c r="C121" s="3"/>
      <c r="D121" s="3"/>
      <c r="E121" s="3"/>
      <c r="F121" s="3"/>
      <c r="G121" s="3"/>
      <c r="H121" s="3"/>
      <c r="I121" s="113"/>
      <c r="J121" s="114"/>
      <c r="K121" s="114"/>
      <c r="L121" s="115"/>
      <c r="M121" s="45"/>
    </row>
    <row r="122" spans="1:13" ht="14.5" customHeight="1" x14ac:dyDescent="0.3">
      <c r="A122" s="3"/>
      <c r="B122" s="2" t="s">
        <v>47</v>
      </c>
      <c r="C122" s="26">
        <v>1</v>
      </c>
      <c r="D122" s="27">
        <v>7.15</v>
      </c>
      <c r="E122" s="25">
        <v>2.4</v>
      </c>
      <c r="F122" s="38">
        <f t="shared" ref="F122:F124" si="13">PRODUCT(C122:E122)</f>
        <v>17.16</v>
      </c>
      <c r="G122" s="3"/>
      <c r="H122" s="3"/>
      <c r="I122" s="58"/>
      <c r="J122" s="59"/>
      <c r="K122" s="59"/>
      <c r="L122" s="60"/>
      <c r="M122" s="45"/>
    </row>
    <row r="123" spans="1:13" ht="14.75" customHeight="1" x14ac:dyDescent="0.3">
      <c r="A123" s="3"/>
      <c r="B123" s="2" t="s">
        <v>48</v>
      </c>
      <c r="C123" s="26">
        <v>1</v>
      </c>
      <c r="D123" s="27">
        <v>2</v>
      </c>
      <c r="E123" s="25">
        <v>1.1000000000000001</v>
      </c>
      <c r="F123" s="38">
        <f t="shared" si="13"/>
        <v>2.2000000000000002</v>
      </c>
      <c r="G123" s="3"/>
      <c r="H123" s="3"/>
      <c r="I123" s="58"/>
      <c r="J123" s="59"/>
      <c r="K123" s="59"/>
      <c r="L123" s="60"/>
      <c r="M123" s="45"/>
    </row>
    <row r="124" spans="1:13" ht="14.75" customHeight="1" x14ac:dyDescent="0.3">
      <c r="A124" s="3"/>
      <c r="B124" s="2" t="s">
        <v>48</v>
      </c>
      <c r="C124" s="26">
        <v>2</v>
      </c>
      <c r="D124" s="27">
        <v>1</v>
      </c>
      <c r="E124" s="25">
        <v>2.1</v>
      </c>
      <c r="F124" s="38">
        <f t="shared" si="13"/>
        <v>4.2</v>
      </c>
      <c r="G124" s="3"/>
      <c r="H124" s="3"/>
      <c r="I124" s="58"/>
      <c r="J124" s="59"/>
      <c r="K124" s="59"/>
      <c r="L124" s="60"/>
      <c r="M124" s="45"/>
    </row>
    <row r="125" spans="1:13" ht="14.5" customHeight="1" x14ac:dyDescent="0.3">
      <c r="A125" s="3"/>
      <c r="B125" s="2" t="s">
        <v>52</v>
      </c>
      <c r="C125" s="3"/>
      <c r="D125" s="3"/>
      <c r="E125" s="3"/>
      <c r="F125" s="3"/>
      <c r="G125" s="3"/>
      <c r="H125" s="3"/>
      <c r="I125" s="58"/>
      <c r="J125" s="59"/>
      <c r="K125" s="59"/>
      <c r="L125" s="60"/>
      <c r="M125" s="45"/>
    </row>
    <row r="126" spans="1:13" ht="14.5" customHeight="1" x14ac:dyDescent="0.3">
      <c r="A126" s="3"/>
      <c r="B126" s="2" t="s">
        <v>53</v>
      </c>
      <c r="C126" s="28">
        <v>1</v>
      </c>
      <c r="D126" s="29">
        <v>0.75</v>
      </c>
      <c r="E126" s="30">
        <v>2.1</v>
      </c>
      <c r="F126" s="3"/>
      <c r="G126" s="6">
        <f>PRODUCT(C126:F126)</f>
        <v>1.5750000000000002</v>
      </c>
      <c r="H126" s="3"/>
      <c r="I126" s="58"/>
      <c r="J126" s="59"/>
      <c r="K126" s="59"/>
      <c r="L126" s="60"/>
      <c r="M126" s="45"/>
    </row>
    <row r="127" spans="1:13" ht="14.5" customHeight="1" x14ac:dyDescent="0.3">
      <c r="A127" s="3"/>
      <c r="B127" s="2" t="s">
        <v>51</v>
      </c>
      <c r="C127" s="3"/>
      <c r="D127" s="3"/>
      <c r="E127" s="3"/>
      <c r="F127" s="25">
        <v>23.56</v>
      </c>
      <c r="G127" s="24">
        <v>1.58</v>
      </c>
      <c r="H127" s="3"/>
      <c r="I127" s="58"/>
      <c r="J127" s="59"/>
      <c r="K127" s="59"/>
      <c r="L127" s="60"/>
      <c r="M127" s="45"/>
    </row>
    <row r="128" spans="1:13" s="43" customFormat="1" ht="14.5" customHeight="1" x14ac:dyDescent="0.3">
      <c r="A128" s="41"/>
      <c r="B128" s="42" t="s">
        <v>74</v>
      </c>
      <c r="C128" s="41"/>
      <c r="D128" s="41"/>
      <c r="E128" s="41"/>
      <c r="F128" s="24">
        <f>F127-G127</f>
        <v>21.979999999999997</v>
      </c>
      <c r="G128" s="41"/>
      <c r="H128" s="49">
        <v>0.6</v>
      </c>
      <c r="I128" s="110">
        <v>34</v>
      </c>
      <c r="J128" s="111"/>
      <c r="K128" s="111"/>
      <c r="L128" s="112"/>
      <c r="M128" s="46">
        <f>PRODUCT(C128:L128)</f>
        <v>448.39199999999988</v>
      </c>
    </row>
    <row r="129" spans="1:13" ht="14.5" customHeight="1" x14ac:dyDescent="0.3">
      <c r="A129" s="3"/>
      <c r="B129" s="12" t="s">
        <v>56</v>
      </c>
      <c r="C129" s="3"/>
      <c r="D129" s="3"/>
      <c r="E129" s="3"/>
      <c r="F129" s="3"/>
      <c r="G129" s="3"/>
      <c r="H129" s="3"/>
      <c r="I129" s="58"/>
      <c r="J129" s="59"/>
      <c r="K129" s="59"/>
      <c r="L129" s="60"/>
      <c r="M129" s="45"/>
    </row>
    <row r="130" spans="1:13" ht="14.75" customHeight="1" x14ac:dyDescent="0.3">
      <c r="A130" s="3"/>
      <c r="B130" s="12" t="s">
        <v>57</v>
      </c>
      <c r="C130" s="3"/>
      <c r="D130" s="3"/>
      <c r="E130" s="3"/>
      <c r="F130" s="3"/>
      <c r="G130" s="3"/>
      <c r="H130" s="3"/>
      <c r="I130" s="58"/>
      <c r="J130" s="59"/>
      <c r="K130" s="59"/>
      <c r="L130" s="60"/>
      <c r="M130" s="45"/>
    </row>
    <row r="131" spans="1:13" ht="14.5" customHeight="1" x14ac:dyDescent="0.3">
      <c r="A131" s="3"/>
      <c r="B131" s="2" t="s">
        <v>49</v>
      </c>
      <c r="C131" s="26">
        <v>2</v>
      </c>
      <c r="D131" s="27">
        <v>2.5</v>
      </c>
      <c r="E131" s="25">
        <v>3.3</v>
      </c>
      <c r="F131" s="38">
        <f t="shared" ref="F131" si="14">PRODUCT(C131:E131)</f>
        <v>16.5</v>
      </c>
      <c r="G131" s="3"/>
      <c r="H131" s="3"/>
      <c r="I131" s="58"/>
      <c r="J131" s="59"/>
      <c r="K131" s="59"/>
      <c r="L131" s="60"/>
      <c r="M131" s="45"/>
    </row>
    <row r="132" spans="1:13" s="43" customFormat="1" ht="14.75" customHeight="1" x14ac:dyDescent="0.3">
      <c r="A132" s="41"/>
      <c r="B132" s="42" t="s">
        <v>75</v>
      </c>
      <c r="C132" s="41"/>
      <c r="D132" s="41"/>
      <c r="E132" s="41"/>
      <c r="F132" s="24">
        <f>F131-G131</f>
        <v>16.5</v>
      </c>
      <c r="G132" s="41"/>
      <c r="H132" s="49">
        <v>0.6</v>
      </c>
      <c r="I132" s="76">
        <v>31</v>
      </c>
      <c r="J132" s="77"/>
      <c r="K132" s="77"/>
      <c r="L132" s="78"/>
      <c r="M132" s="46">
        <f>PRODUCT(C132:L132)</f>
        <v>306.90000000000003</v>
      </c>
    </row>
    <row r="133" spans="1:13" ht="14.75" customHeight="1" x14ac:dyDescent="0.3">
      <c r="A133" s="3"/>
      <c r="B133" s="2" t="s">
        <v>58</v>
      </c>
      <c r="C133" s="3"/>
      <c r="D133" s="3"/>
      <c r="E133" s="3"/>
      <c r="F133" s="3"/>
      <c r="G133" s="3"/>
      <c r="H133" s="3"/>
      <c r="I133" s="58"/>
      <c r="J133" s="59"/>
      <c r="K133" s="59"/>
      <c r="L133" s="60"/>
      <c r="M133" s="45"/>
    </row>
    <row r="134" spans="1:13" ht="14.5" customHeight="1" x14ac:dyDescent="0.3">
      <c r="A134" s="3"/>
      <c r="B134" s="2" t="s">
        <v>47</v>
      </c>
      <c r="C134" s="26">
        <v>2</v>
      </c>
      <c r="D134" s="27">
        <v>4.0999999999999996</v>
      </c>
      <c r="E134" s="25">
        <v>3.1</v>
      </c>
      <c r="F134" s="38">
        <f t="shared" ref="F134:F135" si="15">PRODUCT(C134:E134)</f>
        <v>25.419999999999998</v>
      </c>
      <c r="G134" s="3"/>
      <c r="H134" s="3"/>
      <c r="I134" s="58"/>
      <c r="J134" s="59"/>
      <c r="K134" s="59"/>
      <c r="L134" s="60"/>
      <c r="M134" s="45"/>
    </row>
    <row r="135" spans="1:13" ht="14.5" customHeight="1" x14ac:dyDescent="0.3">
      <c r="A135" s="3"/>
      <c r="B135" s="2" t="s">
        <v>47</v>
      </c>
      <c r="C135" s="26">
        <v>2</v>
      </c>
      <c r="D135" s="27">
        <v>1.4</v>
      </c>
      <c r="E135" s="25">
        <v>3.1</v>
      </c>
      <c r="F135" s="38">
        <f t="shared" si="15"/>
        <v>8.68</v>
      </c>
      <c r="G135" s="3"/>
      <c r="H135" s="3"/>
      <c r="I135" s="58"/>
      <c r="J135" s="59"/>
      <c r="K135" s="59"/>
      <c r="L135" s="60"/>
      <c r="M135" s="45"/>
    </row>
    <row r="136" spans="1:13" ht="14.5" customHeight="1" x14ac:dyDescent="0.3">
      <c r="A136" s="3"/>
      <c r="B136" s="2" t="s">
        <v>52</v>
      </c>
      <c r="C136" s="3"/>
      <c r="D136" s="3"/>
      <c r="E136" s="3"/>
      <c r="F136" s="3"/>
      <c r="G136" s="3"/>
      <c r="H136" s="3"/>
      <c r="I136" s="58"/>
      <c r="J136" s="59"/>
      <c r="K136" s="59"/>
      <c r="L136" s="60"/>
      <c r="M136" s="45"/>
    </row>
    <row r="137" spans="1:13" ht="14.75" customHeight="1" x14ac:dyDescent="0.3">
      <c r="A137" s="3"/>
      <c r="B137" s="2" t="s">
        <v>53</v>
      </c>
      <c r="C137" s="28">
        <v>1</v>
      </c>
      <c r="D137" s="29">
        <v>1.1000000000000001</v>
      </c>
      <c r="E137" s="30">
        <v>2.1</v>
      </c>
      <c r="F137" s="3"/>
      <c r="G137" s="6">
        <f>PRODUCT(C137:F137)</f>
        <v>2.3100000000000005</v>
      </c>
      <c r="H137" s="3"/>
      <c r="I137" s="58"/>
      <c r="J137" s="59"/>
      <c r="K137" s="59"/>
      <c r="L137" s="60"/>
      <c r="M137" s="45"/>
    </row>
    <row r="138" spans="1:13" ht="14.5" customHeight="1" x14ac:dyDescent="0.3">
      <c r="A138" s="3"/>
      <c r="B138" s="2" t="s">
        <v>53</v>
      </c>
      <c r="C138" s="28">
        <v>2</v>
      </c>
      <c r="D138" s="29">
        <v>1.05</v>
      </c>
      <c r="E138" s="25">
        <v>2.2999999999999998</v>
      </c>
      <c r="F138" s="3"/>
      <c r="G138" s="6">
        <f>PRODUCT(C138:F138)</f>
        <v>4.83</v>
      </c>
      <c r="H138" s="3"/>
      <c r="I138" s="58"/>
      <c r="J138" s="59"/>
      <c r="K138" s="59"/>
      <c r="L138" s="60"/>
      <c r="M138" s="45"/>
    </row>
    <row r="139" spans="1:13" ht="14.5" customHeight="1" x14ac:dyDescent="0.3">
      <c r="A139" s="3"/>
      <c r="B139" s="2" t="s">
        <v>51</v>
      </c>
      <c r="C139" s="3"/>
      <c r="D139" s="3"/>
      <c r="E139" s="3"/>
      <c r="F139" s="25">
        <f>SUM(F134:F138)</f>
        <v>34.099999999999994</v>
      </c>
      <c r="G139" s="25">
        <f>SUM(G134:G138)</f>
        <v>7.1400000000000006</v>
      </c>
      <c r="H139" s="3"/>
      <c r="I139" s="58"/>
      <c r="J139" s="59"/>
      <c r="K139" s="59"/>
      <c r="L139" s="60"/>
      <c r="M139" s="45"/>
    </row>
    <row r="140" spans="1:13" s="43" customFormat="1" ht="14.5" customHeight="1" x14ac:dyDescent="0.3">
      <c r="A140" s="41"/>
      <c r="B140" s="42" t="s">
        <v>74</v>
      </c>
      <c r="C140" s="41"/>
      <c r="D140" s="41"/>
      <c r="E140" s="41"/>
      <c r="F140" s="24">
        <f>F139-G139</f>
        <v>26.959999999999994</v>
      </c>
      <c r="G140" s="41"/>
      <c r="H140" s="49">
        <v>0.6</v>
      </c>
      <c r="I140" s="76">
        <v>31</v>
      </c>
      <c r="J140" s="77"/>
      <c r="K140" s="77"/>
      <c r="L140" s="78"/>
      <c r="M140" s="46">
        <f>PRODUCT(C140:L140)</f>
        <v>501.45599999999985</v>
      </c>
    </row>
    <row r="141" spans="1:13" ht="14.75" customHeight="1" x14ac:dyDescent="0.3">
      <c r="A141" s="3"/>
      <c r="B141" s="12" t="s">
        <v>59</v>
      </c>
      <c r="C141" s="3"/>
      <c r="D141" s="3"/>
      <c r="E141" s="3"/>
      <c r="F141" s="3"/>
      <c r="G141" s="3"/>
      <c r="H141" s="3"/>
      <c r="I141" s="58"/>
      <c r="J141" s="59"/>
      <c r="K141" s="59"/>
      <c r="L141" s="60"/>
      <c r="M141" s="45"/>
    </row>
    <row r="142" spans="1:13" ht="14.5" customHeight="1" x14ac:dyDescent="0.3">
      <c r="A142" s="3"/>
      <c r="B142" s="2" t="s">
        <v>47</v>
      </c>
      <c r="C142" s="26">
        <v>1</v>
      </c>
      <c r="D142" s="27">
        <v>8</v>
      </c>
      <c r="E142" s="25">
        <v>0.35</v>
      </c>
      <c r="F142" s="38">
        <f t="shared" ref="F142" si="16">PRODUCT(C142:E142)</f>
        <v>2.8</v>
      </c>
      <c r="G142" s="3"/>
      <c r="H142" s="3"/>
      <c r="I142" s="58"/>
      <c r="J142" s="59"/>
      <c r="K142" s="59"/>
      <c r="L142" s="60"/>
      <c r="M142" s="45"/>
    </row>
    <row r="143" spans="1:13" s="43" customFormat="1" ht="14.75" customHeight="1" x14ac:dyDescent="0.3">
      <c r="A143" s="41"/>
      <c r="B143" s="42" t="s">
        <v>75</v>
      </c>
      <c r="C143" s="41"/>
      <c r="D143" s="41"/>
      <c r="E143" s="41"/>
      <c r="F143" s="24">
        <f>SUM(F142)</f>
        <v>2.8</v>
      </c>
      <c r="G143" s="41"/>
      <c r="H143" s="49">
        <v>0.6</v>
      </c>
      <c r="I143" s="73">
        <v>31</v>
      </c>
      <c r="J143" s="74"/>
      <c r="K143" s="74"/>
      <c r="L143" s="75"/>
      <c r="M143" s="46">
        <f>PRODUCT(C143:L143)</f>
        <v>52.08</v>
      </c>
    </row>
    <row r="144" spans="1:13" ht="14.5" customHeight="1" x14ac:dyDescent="0.3">
      <c r="A144" s="3"/>
      <c r="B144" s="12" t="s">
        <v>60</v>
      </c>
      <c r="C144" s="3"/>
      <c r="D144" s="3"/>
      <c r="E144" s="3"/>
      <c r="F144" s="3"/>
      <c r="G144" s="3"/>
      <c r="H144" s="3"/>
      <c r="I144" s="58"/>
      <c r="J144" s="59"/>
      <c r="K144" s="59"/>
      <c r="L144" s="60"/>
      <c r="M144" s="45"/>
    </row>
    <row r="145" spans="1:13" ht="14.75" customHeight="1" x14ac:dyDescent="0.3">
      <c r="A145" s="3"/>
      <c r="B145" s="2" t="s">
        <v>47</v>
      </c>
      <c r="C145" s="26">
        <v>10</v>
      </c>
      <c r="D145" s="27">
        <v>1.6</v>
      </c>
      <c r="E145" s="25">
        <v>0.35</v>
      </c>
      <c r="F145" s="38">
        <f t="shared" ref="F145:F146" si="17">PRODUCT(C145:E145)</f>
        <v>5.6</v>
      </c>
      <c r="G145" s="3"/>
      <c r="H145" s="3"/>
      <c r="I145" s="58"/>
      <c r="J145" s="59"/>
      <c r="K145" s="59"/>
      <c r="L145" s="60"/>
      <c r="M145" s="45"/>
    </row>
    <row r="146" spans="1:13" ht="14.5" customHeight="1" x14ac:dyDescent="0.3">
      <c r="A146" s="3"/>
      <c r="B146" s="2" t="s">
        <v>47</v>
      </c>
      <c r="C146" s="26">
        <v>10</v>
      </c>
      <c r="D146" s="27">
        <v>0.9</v>
      </c>
      <c r="E146" s="25">
        <v>0.35</v>
      </c>
      <c r="F146" s="38">
        <f t="shared" si="17"/>
        <v>3.15</v>
      </c>
      <c r="G146" s="3"/>
      <c r="H146" s="3"/>
      <c r="I146" s="58"/>
      <c r="J146" s="59"/>
      <c r="K146" s="59"/>
      <c r="L146" s="60"/>
      <c r="M146" s="45"/>
    </row>
    <row r="147" spans="1:13" s="43" customFormat="1" ht="14.75" customHeight="1" x14ac:dyDescent="0.3">
      <c r="A147" s="41"/>
      <c r="B147" s="42" t="s">
        <v>75</v>
      </c>
      <c r="C147" s="41"/>
      <c r="D147" s="41"/>
      <c r="E147" s="41"/>
      <c r="F147" s="24">
        <f>SUM(F145:F146)</f>
        <v>8.75</v>
      </c>
      <c r="G147" s="41"/>
      <c r="H147" s="49">
        <v>0.6</v>
      </c>
      <c r="I147" s="73">
        <v>31</v>
      </c>
      <c r="J147" s="74"/>
      <c r="K147" s="74"/>
      <c r="L147" s="75"/>
      <c r="M147" s="46">
        <f>PRODUCT(C147:L147)</f>
        <v>162.75</v>
      </c>
    </row>
    <row r="148" spans="1:13" ht="14.75" customHeight="1" x14ac:dyDescent="0.3">
      <c r="A148" s="3"/>
      <c r="B148" s="12" t="s">
        <v>60</v>
      </c>
      <c r="C148" s="3"/>
      <c r="D148" s="3"/>
      <c r="E148" s="3"/>
      <c r="F148" s="3"/>
      <c r="G148" s="3"/>
      <c r="H148" s="3"/>
      <c r="I148" s="58"/>
      <c r="J148" s="59"/>
      <c r="K148" s="59"/>
      <c r="L148" s="60"/>
      <c r="M148" s="45"/>
    </row>
    <row r="149" spans="1:13" ht="14.75" customHeight="1" x14ac:dyDescent="0.3">
      <c r="A149" s="3"/>
      <c r="B149" s="2" t="s">
        <v>47</v>
      </c>
      <c r="C149" s="26">
        <v>1</v>
      </c>
      <c r="D149" s="27">
        <v>6.2</v>
      </c>
      <c r="E149" s="25">
        <v>0.35</v>
      </c>
      <c r="F149" s="38">
        <f t="shared" ref="F149" si="18">PRODUCT(C149:E149)</f>
        <v>2.17</v>
      </c>
      <c r="G149" s="3"/>
      <c r="H149" s="3"/>
      <c r="I149" s="58"/>
      <c r="J149" s="59"/>
      <c r="K149" s="59"/>
      <c r="L149" s="60"/>
      <c r="M149" s="45"/>
    </row>
    <row r="150" spans="1:13" s="43" customFormat="1" ht="14.5" customHeight="1" x14ac:dyDescent="0.3">
      <c r="A150" s="41"/>
      <c r="B150" s="42" t="s">
        <v>75</v>
      </c>
      <c r="C150" s="41"/>
      <c r="D150" s="41"/>
      <c r="E150" s="41"/>
      <c r="F150" s="24">
        <f>SUM(F149)</f>
        <v>2.17</v>
      </c>
      <c r="G150" s="41"/>
      <c r="H150" s="49">
        <v>0.6</v>
      </c>
      <c r="I150" s="73">
        <v>31</v>
      </c>
      <c r="J150" s="74"/>
      <c r="K150" s="74"/>
      <c r="L150" s="75"/>
      <c r="M150" s="46">
        <f>PRODUCT(C150:L150)</f>
        <v>40.361999999999995</v>
      </c>
    </row>
    <row r="151" spans="1:13" ht="14.75" customHeight="1" x14ac:dyDescent="0.3">
      <c r="A151" s="3"/>
      <c r="B151" s="12" t="s">
        <v>61</v>
      </c>
      <c r="C151" s="3"/>
      <c r="D151" s="3"/>
      <c r="E151" s="3"/>
      <c r="F151" s="3"/>
      <c r="G151" s="3"/>
      <c r="H151" s="3"/>
      <c r="I151" s="58"/>
      <c r="J151" s="59"/>
      <c r="K151" s="59"/>
      <c r="L151" s="60"/>
      <c r="M151" s="45"/>
    </row>
    <row r="152" spans="1:13" ht="14.5" customHeight="1" x14ac:dyDescent="0.3">
      <c r="A152" s="3"/>
      <c r="B152" s="2" t="s">
        <v>62</v>
      </c>
      <c r="C152" s="31">
        <v>1</v>
      </c>
      <c r="D152" s="32">
        <v>12.65</v>
      </c>
      <c r="E152" s="32">
        <v>3</v>
      </c>
      <c r="F152" s="38">
        <f t="shared" ref="F152:F154" si="19">PRODUCT(C152:E152)</f>
        <v>37.950000000000003</v>
      </c>
      <c r="G152" s="3"/>
      <c r="H152" s="3"/>
      <c r="I152" s="58"/>
      <c r="J152" s="59"/>
      <c r="K152" s="60"/>
      <c r="L152" s="61"/>
      <c r="M152" s="62"/>
    </row>
    <row r="153" spans="1:13" ht="14.75" customHeight="1" x14ac:dyDescent="0.3">
      <c r="A153" s="3"/>
      <c r="B153" s="2" t="s">
        <v>62</v>
      </c>
      <c r="C153" s="31">
        <v>1</v>
      </c>
      <c r="D153" s="32">
        <v>6.15</v>
      </c>
      <c r="E153" s="32">
        <v>3</v>
      </c>
      <c r="F153" s="38">
        <f t="shared" si="19"/>
        <v>18.450000000000003</v>
      </c>
      <c r="G153" s="3"/>
      <c r="H153" s="3"/>
      <c r="I153" s="58"/>
      <c r="J153" s="59"/>
      <c r="K153" s="60"/>
      <c r="L153" s="61"/>
      <c r="M153" s="62"/>
    </row>
    <row r="154" spans="1:13" ht="14.75" customHeight="1" x14ac:dyDescent="0.3">
      <c r="A154" s="3"/>
      <c r="B154" s="2" t="s">
        <v>62</v>
      </c>
      <c r="C154" s="31">
        <v>1</v>
      </c>
      <c r="D154" s="32">
        <v>6.9</v>
      </c>
      <c r="E154" s="32">
        <v>3</v>
      </c>
      <c r="F154" s="38">
        <f t="shared" si="19"/>
        <v>20.700000000000003</v>
      </c>
      <c r="G154" s="3"/>
      <c r="H154" s="3"/>
      <c r="I154" s="58"/>
      <c r="J154" s="59"/>
      <c r="K154" s="60"/>
      <c r="L154" s="61"/>
      <c r="M154" s="62"/>
    </row>
    <row r="155" spans="1:13" ht="14.5" customHeight="1" x14ac:dyDescent="0.3">
      <c r="A155" s="3"/>
      <c r="B155" s="2" t="s">
        <v>63</v>
      </c>
      <c r="C155" s="3"/>
      <c r="D155" s="3"/>
      <c r="E155" s="3"/>
      <c r="F155" s="3"/>
      <c r="G155" s="3"/>
      <c r="H155" s="3"/>
      <c r="I155" s="58"/>
      <c r="J155" s="59"/>
      <c r="K155" s="60"/>
      <c r="L155" s="61"/>
      <c r="M155" s="62"/>
    </row>
    <row r="156" spans="1:13" ht="14.75" customHeight="1" x14ac:dyDescent="0.3">
      <c r="A156" s="3"/>
      <c r="B156" s="33" t="s">
        <v>64</v>
      </c>
      <c r="C156" s="34">
        <v>5</v>
      </c>
      <c r="D156" s="32">
        <v>0.9</v>
      </c>
      <c r="E156" s="32">
        <v>2.2999999999999998</v>
      </c>
      <c r="F156" s="3"/>
      <c r="G156" s="6">
        <f>PRODUCT(C156:F156)</f>
        <v>10.35</v>
      </c>
      <c r="H156" s="3"/>
      <c r="I156" s="58"/>
      <c r="J156" s="59"/>
      <c r="K156" s="60"/>
      <c r="L156" s="61"/>
      <c r="M156" s="62"/>
    </row>
    <row r="157" spans="1:13" ht="14.75" customHeight="1" x14ac:dyDescent="0.3">
      <c r="A157" s="3"/>
      <c r="B157" s="33" t="s">
        <v>64</v>
      </c>
      <c r="C157" s="34">
        <v>2</v>
      </c>
      <c r="D157" s="32">
        <v>1</v>
      </c>
      <c r="E157" s="35">
        <v>2.2999999999999998</v>
      </c>
      <c r="F157" s="3"/>
      <c r="G157" s="6">
        <f>PRODUCT(C157:F157)</f>
        <v>4.5999999999999996</v>
      </c>
      <c r="H157" s="3"/>
      <c r="I157" s="58"/>
      <c r="J157" s="59"/>
      <c r="K157" s="60"/>
      <c r="L157" s="61"/>
      <c r="M157" s="62"/>
    </row>
    <row r="158" spans="1:13" ht="14.5" customHeight="1" x14ac:dyDescent="0.3">
      <c r="A158" s="3"/>
      <c r="B158" s="2" t="s">
        <v>65</v>
      </c>
      <c r="C158" s="3"/>
      <c r="D158" s="3"/>
      <c r="E158" s="3"/>
      <c r="F158" s="32">
        <f>SUM(F152:F157)</f>
        <v>77.100000000000009</v>
      </c>
      <c r="G158" s="32">
        <f>SUM(G152:G157)</f>
        <v>14.95</v>
      </c>
      <c r="H158" s="3"/>
      <c r="I158" s="58"/>
      <c r="J158" s="59"/>
      <c r="K158" s="60"/>
      <c r="L158" s="61"/>
      <c r="M158" s="62"/>
    </row>
    <row r="159" spans="1:13" s="43" customFormat="1" ht="15.25" customHeight="1" x14ac:dyDescent="0.3">
      <c r="A159" s="41"/>
      <c r="B159" s="42" t="s">
        <v>76</v>
      </c>
      <c r="C159" s="41"/>
      <c r="D159" s="41"/>
      <c r="E159" s="41"/>
      <c r="F159" s="24">
        <f>F158-G158</f>
        <v>62.150000000000006</v>
      </c>
      <c r="G159" s="41"/>
      <c r="H159" s="50">
        <v>0.6</v>
      </c>
      <c r="I159" s="65">
        <v>31</v>
      </c>
      <c r="J159" s="66"/>
      <c r="K159" s="67"/>
      <c r="L159" s="68">
        <f>PRODUCT(C159:K159)</f>
        <v>1155.99</v>
      </c>
      <c r="M159" s="69"/>
    </row>
    <row r="160" spans="1:13" ht="14.75" customHeight="1" x14ac:dyDescent="0.3">
      <c r="A160" s="3"/>
      <c r="B160" s="2" t="s">
        <v>66</v>
      </c>
      <c r="C160" s="3"/>
      <c r="D160" s="3"/>
      <c r="E160" s="3"/>
      <c r="F160" s="3"/>
      <c r="G160" s="3"/>
      <c r="H160" s="3"/>
      <c r="I160" s="58"/>
      <c r="J160" s="59"/>
      <c r="K160" s="60"/>
      <c r="L160" s="61"/>
      <c r="M160" s="62"/>
    </row>
    <row r="161" spans="1:13" ht="14.5" customHeight="1" x14ac:dyDescent="0.3">
      <c r="A161" s="3"/>
      <c r="B161" s="2" t="s">
        <v>62</v>
      </c>
      <c r="C161" s="31">
        <v>8</v>
      </c>
      <c r="D161" s="32">
        <v>2</v>
      </c>
      <c r="E161" s="32">
        <v>0.35</v>
      </c>
      <c r="F161" s="38">
        <f t="shared" ref="F161:F162" si="20">PRODUCT(C161:E161)</f>
        <v>5.6</v>
      </c>
      <c r="G161" s="3"/>
      <c r="H161" s="3"/>
      <c r="I161" s="58"/>
      <c r="J161" s="59"/>
      <c r="K161" s="60"/>
      <c r="L161" s="61"/>
      <c r="M161" s="62"/>
    </row>
    <row r="162" spans="1:13" ht="14.5" customHeight="1" x14ac:dyDescent="0.3">
      <c r="A162" s="3"/>
      <c r="B162" s="2" t="s">
        <v>62</v>
      </c>
      <c r="C162" s="31">
        <v>8</v>
      </c>
      <c r="D162" s="32">
        <v>0.9</v>
      </c>
      <c r="E162" s="32">
        <v>0.35</v>
      </c>
      <c r="F162" s="38">
        <f t="shared" si="20"/>
        <v>2.52</v>
      </c>
      <c r="G162" s="3"/>
      <c r="H162" s="3"/>
      <c r="I162" s="58"/>
      <c r="J162" s="59"/>
      <c r="K162" s="60"/>
      <c r="L162" s="61"/>
      <c r="M162" s="62"/>
    </row>
    <row r="163" spans="1:13" s="43" customFormat="1" ht="15.25" customHeight="1" x14ac:dyDescent="0.3">
      <c r="A163" s="41"/>
      <c r="B163" s="42" t="s">
        <v>77</v>
      </c>
      <c r="C163" s="41"/>
      <c r="D163" s="41"/>
      <c r="E163" s="41"/>
      <c r="F163" s="36">
        <f>SUM(F161:F162)</f>
        <v>8.1199999999999992</v>
      </c>
      <c r="G163" s="41"/>
      <c r="H163" s="50">
        <v>0.6</v>
      </c>
      <c r="I163" s="65">
        <v>31</v>
      </c>
      <c r="J163" s="66"/>
      <c r="K163" s="67"/>
      <c r="L163" s="68">
        <f>PRODUCT(C163:K163)</f>
        <v>151.03199999999998</v>
      </c>
      <c r="M163" s="69"/>
    </row>
    <row r="164" spans="1:13" ht="14.75" customHeight="1" x14ac:dyDescent="0.3">
      <c r="A164" s="3"/>
      <c r="B164" s="2" t="s">
        <v>66</v>
      </c>
      <c r="C164" s="3"/>
      <c r="D164" s="3"/>
      <c r="E164" s="3"/>
      <c r="F164" s="3"/>
      <c r="G164" s="3"/>
      <c r="H164" s="3"/>
      <c r="I164" s="58"/>
      <c r="J164" s="59"/>
      <c r="K164" s="60"/>
      <c r="L164" s="61"/>
      <c r="M164" s="62"/>
    </row>
    <row r="165" spans="1:13" ht="14.5" customHeight="1" x14ac:dyDescent="0.3">
      <c r="A165" s="3"/>
      <c r="B165" s="2" t="s">
        <v>62</v>
      </c>
      <c r="C165" s="31">
        <v>4</v>
      </c>
      <c r="D165" s="32">
        <v>2.15</v>
      </c>
      <c r="E165" s="32">
        <v>0.35</v>
      </c>
      <c r="F165" s="38">
        <f t="shared" ref="F165:F166" si="21">PRODUCT(C165:E165)</f>
        <v>3.01</v>
      </c>
      <c r="G165" s="3"/>
      <c r="H165" s="3"/>
      <c r="I165" s="58"/>
      <c r="J165" s="59"/>
      <c r="K165" s="60"/>
      <c r="L165" s="61"/>
      <c r="M165" s="62"/>
    </row>
    <row r="166" spans="1:13" ht="14.75" customHeight="1" x14ac:dyDescent="0.3">
      <c r="A166" s="3"/>
      <c r="B166" s="2" t="s">
        <v>62</v>
      </c>
      <c r="C166" s="31">
        <v>4</v>
      </c>
      <c r="D166" s="32">
        <v>1.65</v>
      </c>
      <c r="E166" s="32">
        <v>0.35</v>
      </c>
      <c r="F166" s="38">
        <f t="shared" si="21"/>
        <v>2.3099999999999996</v>
      </c>
      <c r="G166" s="3"/>
      <c r="H166" s="3"/>
      <c r="I166" s="58"/>
      <c r="J166" s="59"/>
      <c r="K166" s="60"/>
      <c r="L166" s="61"/>
      <c r="M166" s="62"/>
    </row>
    <row r="167" spans="1:13" s="43" customFormat="1" ht="15.25" customHeight="1" x14ac:dyDescent="0.3">
      <c r="A167" s="41"/>
      <c r="B167" s="42" t="s">
        <v>77</v>
      </c>
      <c r="C167" s="41"/>
      <c r="D167" s="41"/>
      <c r="E167" s="41"/>
      <c r="F167" s="36">
        <f>SUM(F165:F166)</f>
        <v>5.3199999999999994</v>
      </c>
      <c r="G167" s="41"/>
      <c r="H167" s="50">
        <v>0.6</v>
      </c>
      <c r="I167" s="65">
        <v>31</v>
      </c>
      <c r="J167" s="66"/>
      <c r="K167" s="67"/>
      <c r="L167" s="68">
        <f>PRODUCT(C167:K167)</f>
        <v>98.951999999999998</v>
      </c>
      <c r="M167" s="69"/>
    </row>
    <row r="168" spans="1:13" ht="14.5" customHeight="1" x14ac:dyDescent="0.3">
      <c r="A168" s="3"/>
      <c r="B168" s="2" t="s">
        <v>67</v>
      </c>
      <c r="C168" s="3"/>
      <c r="D168" s="3"/>
      <c r="E168" s="3"/>
      <c r="F168" s="3"/>
      <c r="G168" s="3"/>
      <c r="H168" s="3"/>
      <c r="I168" s="58"/>
      <c r="J168" s="59"/>
      <c r="K168" s="60"/>
      <c r="L168" s="61"/>
      <c r="M168" s="62"/>
    </row>
    <row r="169" spans="1:13" ht="14.5" customHeight="1" x14ac:dyDescent="0.3">
      <c r="A169" s="3"/>
      <c r="B169" s="2" t="s">
        <v>68</v>
      </c>
      <c r="C169" s="3"/>
      <c r="D169" s="3"/>
      <c r="E169" s="3"/>
      <c r="F169" s="32">
        <v>189</v>
      </c>
      <c r="G169" s="3"/>
      <c r="H169" s="37">
        <v>0.6</v>
      </c>
      <c r="I169" s="70">
        <v>31</v>
      </c>
      <c r="J169" s="71"/>
      <c r="K169" s="72"/>
      <c r="L169" s="68">
        <f>PRODUCT(C169:K169)</f>
        <v>3515.3999999999996</v>
      </c>
      <c r="M169" s="69"/>
    </row>
    <row r="170" spans="1:13" ht="14.5" customHeight="1" x14ac:dyDescent="0.3">
      <c r="A170" s="3"/>
      <c r="B170" s="3"/>
      <c r="C170" s="3"/>
      <c r="D170" s="3"/>
      <c r="E170" s="3"/>
      <c r="F170" s="3"/>
      <c r="G170" s="3"/>
      <c r="H170" s="3"/>
      <c r="I170" s="58"/>
      <c r="J170" s="59"/>
      <c r="K170" s="60"/>
      <c r="L170" s="61"/>
      <c r="M170" s="62"/>
    </row>
    <row r="171" spans="1:13" ht="14.75" customHeight="1" x14ac:dyDescent="0.3">
      <c r="A171" s="3"/>
      <c r="B171" s="3"/>
      <c r="C171" s="3"/>
      <c r="D171" s="3"/>
      <c r="E171" s="3"/>
      <c r="F171" s="3"/>
      <c r="G171" s="3"/>
      <c r="H171" s="3"/>
      <c r="I171" s="58"/>
      <c r="J171" s="59"/>
      <c r="K171" s="60"/>
      <c r="L171" s="61"/>
      <c r="M171" s="62"/>
    </row>
    <row r="172" spans="1:13" ht="14.5" customHeight="1" x14ac:dyDescent="0.3">
      <c r="A172" s="3"/>
      <c r="B172" s="2" t="s">
        <v>69</v>
      </c>
      <c r="C172" s="3"/>
      <c r="D172" s="3"/>
      <c r="E172" s="3"/>
      <c r="F172" s="3"/>
      <c r="G172" s="3"/>
      <c r="H172" s="3"/>
      <c r="I172" s="58"/>
      <c r="J172" s="59"/>
      <c r="K172" s="60"/>
      <c r="L172" s="63">
        <f>SUM(L3:M171)</f>
        <v>16631.025799999996</v>
      </c>
      <c r="M172" s="64"/>
    </row>
  </sheetData>
  <mergeCells count="294">
    <mergeCell ref="A1:M1"/>
    <mergeCell ref="H2:I2"/>
    <mergeCell ref="J2:L2"/>
    <mergeCell ref="H3:I3"/>
    <mergeCell ref="J3:L3"/>
    <mergeCell ref="H4:I4"/>
    <mergeCell ref="J4:L4"/>
    <mergeCell ref="H5:I5"/>
    <mergeCell ref="J5:L5"/>
    <mergeCell ref="H6:I6"/>
    <mergeCell ref="J6:L6"/>
    <mergeCell ref="H7:I7"/>
    <mergeCell ref="J7:L7"/>
    <mergeCell ref="H8:I8"/>
    <mergeCell ref="J8:L8"/>
    <mergeCell ref="H9:I9"/>
    <mergeCell ref="J9:L9"/>
    <mergeCell ref="H10:I10"/>
    <mergeCell ref="J10:L10"/>
    <mergeCell ref="H11:I11"/>
    <mergeCell ref="J11:L11"/>
    <mergeCell ref="H12:I12"/>
    <mergeCell ref="J12:L12"/>
    <mergeCell ref="H13:I13"/>
    <mergeCell ref="J13:L13"/>
    <mergeCell ref="H14:I14"/>
    <mergeCell ref="J14:L14"/>
    <mergeCell ref="H15:I15"/>
    <mergeCell ref="J15:L15"/>
    <mergeCell ref="H16:I16"/>
    <mergeCell ref="J16:L16"/>
    <mergeCell ref="H17:I17"/>
    <mergeCell ref="J17:L17"/>
    <mergeCell ref="H18:I18"/>
    <mergeCell ref="J18:L18"/>
    <mergeCell ref="H19:I19"/>
    <mergeCell ref="J19:L19"/>
    <mergeCell ref="H20:I20"/>
    <mergeCell ref="J20:L20"/>
    <mergeCell ref="H21:I21"/>
    <mergeCell ref="J21:L21"/>
    <mergeCell ref="H22:I22"/>
    <mergeCell ref="J22:L22"/>
    <mergeCell ref="H23:I23"/>
    <mergeCell ref="J23:L23"/>
    <mergeCell ref="H24:I24"/>
    <mergeCell ref="J24:L24"/>
    <mergeCell ref="H25:I25"/>
    <mergeCell ref="J25:L25"/>
    <mergeCell ref="H26:I26"/>
    <mergeCell ref="J26:L26"/>
    <mergeCell ref="H27:I27"/>
    <mergeCell ref="J27:L27"/>
    <mergeCell ref="H28:I28"/>
    <mergeCell ref="J28:L28"/>
    <mergeCell ref="H29:I29"/>
    <mergeCell ref="J29:L29"/>
    <mergeCell ref="H30:I30"/>
    <mergeCell ref="J30:L30"/>
    <mergeCell ref="H31:I31"/>
    <mergeCell ref="J31:L31"/>
    <mergeCell ref="H32:I32"/>
    <mergeCell ref="J32:L32"/>
    <mergeCell ref="H33:I33"/>
    <mergeCell ref="J33:L33"/>
    <mergeCell ref="H34:I34"/>
    <mergeCell ref="J34:L34"/>
    <mergeCell ref="H35:I35"/>
    <mergeCell ref="J35:L35"/>
    <mergeCell ref="H36:I36"/>
    <mergeCell ref="J36:L36"/>
    <mergeCell ref="H37:I37"/>
    <mergeCell ref="J37:L37"/>
    <mergeCell ref="H38:I38"/>
    <mergeCell ref="J38:L38"/>
    <mergeCell ref="H39:I39"/>
    <mergeCell ref="J39:L39"/>
    <mergeCell ref="H40:I40"/>
    <mergeCell ref="J40:L40"/>
    <mergeCell ref="H41:I41"/>
    <mergeCell ref="J41:L41"/>
    <mergeCell ref="H42:I42"/>
    <mergeCell ref="J42:L42"/>
    <mergeCell ref="H43:I43"/>
    <mergeCell ref="J43:L43"/>
    <mergeCell ref="H44:I44"/>
    <mergeCell ref="J44:L44"/>
    <mergeCell ref="H45:I45"/>
    <mergeCell ref="J45:L45"/>
    <mergeCell ref="H51:I51"/>
    <mergeCell ref="J51:L51"/>
    <mergeCell ref="I52:K52"/>
    <mergeCell ref="L52:M52"/>
    <mergeCell ref="I53:K53"/>
    <mergeCell ref="L53:M53"/>
    <mergeCell ref="I54:K54"/>
    <mergeCell ref="L54:M54"/>
    <mergeCell ref="H46:I46"/>
    <mergeCell ref="J46:L46"/>
    <mergeCell ref="H47:I47"/>
    <mergeCell ref="J47:L47"/>
    <mergeCell ref="H48:I48"/>
    <mergeCell ref="J48:L48"/>
    <mergeCell ref="H49:I49"/>
    <mergeCell ref="J49:L49"/>
    <mergeCell ref="H50:I50"/>
    <mergeCell ref="J50:L50"/>
    <mergeCell ref="I55:K55"/>
    <mergeCell ref="L55:M55"/>
    <mergeCell ref="I56:K56"/>
    <mergeCell ref="L56:M56"/>
    <mergeCell ref="I57:K57"/>
    <mergeCell ref="L57:M57"/>
    <mergeCell ref="I58:K58"/>
    <mergeCell ref="L58:M58"/>
    <mergeCell ref="I59:K59"/>
    <mergeCell ref="L59:M59"/>
    <mergeCell ref="I60:K60"/>
    <mergeCell ref="L60:M60"/>
    <mergeCell ref="I61:K61"/>
    <mergeCell ref="L61:M61"/>
    <mergeCell ref="I62:K62"/>
    <mergeCell ref="L62:M62"/>
    <mergeCell ref="I63:K63"/>
    <mergeCell ref="L63:M63"/>
    <mergeCell ref="I64:K64"/>
    <mergeCell ref="L64:M64"/>
    <mergeCell ref="I65:K65"/>
    <mergeCell ref="L65:M65"/>
    <mergeCell ref="I66:K66"/>
    <mergeCell ref="L66:M66"/>
    <mergeCell ref="I67:K67"/>
    <mergeCell ref="L67:M67"/>
    <mergeCell ref="I68:K68"/>
    <mergeCell ref="L68:M68"/>
    <mergeCell ref="I69:K69"/>
    <mergeCell ref="L69:M69"/>
    <mergeCell ref="I70:K70"/>
    <mergeCell ref="L70:M70"/>
    <mergeCell ref="I71:K71"/>
    <mergeCell ref="L71:M71"/>
    <mergeCell ref="I72:K72"/>
    <mergeCell ref="L72:M72"/>
    <mergeCell ref="I73:K73"/>
    <mergeCell ref="L73:M73"/>
    <mergeCell ref="I74:K74"/>
    <mergeCell ref="L74:M74"/>
    <mergeCell ref="I75:K75"/>
    <mergeCell ref="L75:M75"/>
    <mergeCell ref="I76:K76"/>
    <mergeCell ref="L76:M76"/>
    <mergeCell ref="I77:K77"/>
    <mergeCell ref="L77:M77"/>
    <mergeCell ref="I78:K78"/>
    <mergeCell ref="L78:M78"/>
    <mergeCell ref="I79:K79"/>
    <mergeCell ref="L79:M79"/>
    <mergeCell ref="I80:K80"/>
    <mergeCell ref="L80:M80"/>
    <mergeCell ref="I81:K81"/>
    <mergeCell ref="L81:M81"/>
    <mergeCell ref="I82:K82"/>
    <mergeCell ref="L82:M82"/>
    <mergeCell ref="I83:K83"/>
    <mergeCell ref="L83:M83"/>
    <mergeCell ref="I84:K84"/>
    <mergeCell ref="L84:M84"/>
    <mergeCell ref="I85:K85"/>
    <mergeCell ref="L85:M85"/>
    <mergeCell ref="I86:K86"/>
    <mergeCell ref="L86:M86"/>
    <mergeCell ref="I87:K87"/>
    <mergeCell ref="L87:M87"/>
    <mergeCell ref="I88:K88"/>
    <mergeCell ref="L88:M88"/>
    <mergeCell ref="I89:K89"/>
    <mergeCell ref="L89:M89"/>
    <mergeCell ref="I90:K90"/>
    <mergeCell ref="L90:M90"/>
    <mergeCell ref="I91:K91"/>
    <mergeCell ref="L91:M91"/>
    <mergeCell ref="I92:K92"/>
    <mergeCell ref="L92:M92"/>
    <mergeCell ref="I93:K93"/>
    <mergeCell ref="L93:M93"/>
    <mergeCell ref="I94:K94"/>
    <mergeCell ref="L94:M94"/>
    <mergeCell ref="I100:K100"/>
    <mergeCell ref="L100:M100"/>
    <mergeCell ref="I101:K101"/>
    <mergeCell ref="L101:M101"/>
    <mergeCell ref="I102:L102"/>
    <mergeCell ref="I103:L103"/>
    <mergeCell ref="I104:L104"/>
    <mergeCell ref="I105:L105"/>
    <mergeCell ref="I95:K95"/>
    <mergeCell ref="L95:M95"/>
    <mergeCell ref="I96:K96"/>
    <mergeCell ref="L96:M96"/>
    <mergeCell ref="I97:K97"/>
    <mergeCell ref="L97:M97"/>
    <mergeCell ref="I98:K98"/>
    <mergeCell ref="L98:M98"/>
    <mergeCell ref="I99:K99"/>
    <mergeCell ref="L99:M99"/>
    <mergeCell ref="I106:L106"/>
    <mergeCell ref="I107:L107"/>
    <mergeCell ref="I108:L108"/>
    <mergeCell ref="I109:L109"/>
    <mergeCell ref="I110:L110"/>
    <mergeCell ref="I111:L111"/>
    <mergeCell ref="I112:L112"/>
    <mergeCell ref="I113:L113"/>
    <mergeCell ref="I114:L114"/>
    <mergeCell ref="I115:J115"/>
    <mergeCell ref="K115:L115"/>
    <mergeCell ref="I116:L116"/>
    <mergeCell ref="I117:L117"/>
    <mergeCell ref="I118:L118"/>
    <mergeCell ref="I119:L119"/>
    <mergeCell ref="I120:L120"/>
    <mergeCell ref="I121:L121"/>
    <mergeCell ref="I122:L122"/>
    <mergeCell ref="I123:L123"/>
    <mergeCell ref="I124:L124"/>
    <mergeCell ref="I125:L125"/>
    <mergeCell ref="I126:L126"/>
    <mergeCell ref="I127:L127"/>
    <mergeCell ref="I128:L128"/>
    <mergeCell ref="I129:L129"/>
    <mergeCell ref="I130:L130"/>
    <mergeCell ref="I131:L131"/>
    <mergeCell ref="I132:L132"/>
    <mergeCell ref="I133:L133"/>
    <mergeCell ref="I134:L134"/>
    <mergeCell ref="I135:L135"/>
    <mergeCell ref="I136:L136"/>
    <mergeCell ref="I137:L137"/>
    <mergeCell ref="I138:L138"/>
    <mergeCell ref="I139:L139"/>
    <mergeCell ref="I140:L140"/>
    <mergeCell ref="I150:L150"/>
    <mergeCell ref="I151:L151"/>
    <mergeCell ref="I152:K152"/>
    <mergeCell ref="L152:M152"/>
    <mergeCell ref="I153:K153"/>
    <mergeCell ref="L153:M153"/>
    <mergeCell ref="I154:K154"/>
    <mergeCell ref="L154:M154"/>
    <mergeCell ref="I141:L141"/>
    <mergeCell ref="I142:L142"/>
    <mergeCell ref="I143:L143"/>
    <mergeCell ref="I144:L144"/>
    <mergeCell ref="I145:L145"/>
    <mergeCell ref="I146:L146"/>
    <mergeCell ref="I147:L147"/>
    <mergeCell ref="I148:L148"/>
    <mergeCell ref="I149:L149"/>
    <mergeCell ref="I155:K155"/>
    <mergeCell ref="L155:M155"/>
    <mergeCell ref="I156:K156"/>
    <mergeCell ref="L156:M156"/>
    <mergeCell ref="I157:K157"/>
    <mergeCell ref="L157:M157"/>
    <mergeCell ref="I158:K158"/>
    <mergeCell ref="L158:M158"/>
    <mergeCell ref="I159:K159"/>
    <mergeCell ref="L159:M159"/>
    <mergeCell ref="I160:K160"/>
    <mergeCell ref="L160:M160"/>
    <mergeCell ref="I161:K161"/>
    <mergeCell ref="L161:M161"/>
    <mergeCell ref="I162:K162"/>
    <mergeCell ref="L162:M162"/>
    <mergeCell ref="I163:K163"/>
    <mergeCell ref="L163:M163"/>
    <mergeCell ref="I164:K164"/>
    <mergeCell ref="L164:M164"/>
    <mergeCell ref="I170:K170"/>
    <mergeCell ref="L170:M170"/>
    <mergeCell ref="I171:K171"/>
    <mergeCell ref="L171:M171"/>
    <mergeCell ref="I172:K172"/>
    <mergeCell ref="L172:M172"/>
    <mergeCell ref="I165:K165"/>
    <mergeCell ref="L165:M165"/>
    <mergeCell ref="I166:K166"/>
    <mergeCell ref="L166:M166"/>
    <mergeCell ref="I167:K167"/>
    <mergeCell ref="L167:M167"/>
    <mergeCell ref="I168:K168"/>
    <mergeCell ref="L168:M168"/>
    <mergeCell ref="I169:K169"/>
    <mergeCell ref="L169:M16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Himal Kosala</cp:lastModifiedBy>
  <dcterms:created xsi:type="dcterms:W3CDTF">2023-02-16T04:41:53Z</dcterms:created>
  <dcterms:modified xsi:type="dcterms:W3CDTF">2023-02-16T06:04:04Z</dcterms:modified>
</cp:coreProperties>
</file>