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haraka\F015 - Plot 18\Main Scope\Payments\Mar 2023\Omniyat Concept Investments LLC-Plot 18-2023-04-07-12-08-20-987\06b. Subcontractor Cost &amp; Backup\2. Domestic SC's\D34. DNK\"/>
    </mc:Choice>
  </mc:AlternateContent>
  <xr:revisionPtr revIDLastSave="0" documentId="13_ncr:1_{DFD6BB45-85AD-42D1-AD48-3C1B8E2F1902}" xr6:coauthVersionLast="47" xr6:coauthVersionMax="47" xr10:uidLastSave="{00000000-0000-0000-0000-000000000000}"/>
  <bookViews>
    <workbookView xWindow="-108" yWindow="-108" windowWidth="23256" windowHeight="12456" xr2:uid="{F612D853-6007-4628-AEDA-5EFACDF9E7B7}"/>
  </bookViews>
  <sheets>
    <sheet name="Sheet1" sheetId="1" r:id="rId1"/>
  </sheets>
  <definedNames>
    <definedName name="_xlnm.Print_Area" localSheetId="0">Sheet1!$A$1:$J$20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" i="1" l="1"/>
  <c r="G16" i="1"/>
  <c r="F10" i="1" l="1"/>
  <c r="J10" i="1" s="1"/>
  <c r="H10" i="1" s="1"/>
  <c r="F7" i="1"/>
  <c r="J7" i="1" s="1"/>
  <c r="H7" i="1" s="1"/>
  <c r="F3" i="1"/>
  <c r="F4" i="1"/>
  <c r="F5" i="1"/>
  <c r="F6" i="1"/>
  <c r="J6" i="1" s="1"/>
  <c r="H6" i="1" s="1"/>
  <c r="F2" i="1"/>
  <c r="J3" i="1" l="1"/>
  <c r="H3" i="1" s="1"/>
  <c r="J4" i="1"/>
  <c r="H4" i="1" s="1"/>
  <c r="J5" i="1"/>
  <c r="H5" i="1" s="1"/>
  <c r="J2" i="1"/>
  <c r="J17" i="1"/>
  <c r="H17" i="1" s="1"/>
  <c r="J16" i="1" l="1"/>
  <c r="J18" i="1" s="1"/>
  <c r="H18" i="1" s="1"/>
  <c r="G19" i="1"/>
  <c r="G24" i="1" s="1"/>
  <c r="H2" i="1"/>
  <c r="H16" i="1" s="1"/>
  <c r="H19" i="1" l="1"/>
  <c r="H24" i="1" s="1"/>
  <c r="J19" i="1"/>
  <c r="J24" i="1" s="1"/>
</calcChain>
</file>

<file path=xl/sharedStrings.xml><?xml version="1.0" encoding="utf-8"?>
<sst xmlns="http://schemas.openxmlformats.org/spreadsheetml/2006/main" count="30" uniqueCount="24">
  <si>
    <t>No</t>
  </si>
  <si>
    <t>Description</t>
  </si>
  <si>
    <t>Previous</t>
  </si>
  <si>
    <t>This Month</t>
  </si>
  <si>
    <t>Cumulative</t>
  </si>
  <si>
    <t>Advance Payement</t>
  </si>
  <si>
    <t>Advance Payement Recovery</t>
  </si>
  <si>
    <t>%</t>
  </si>
  <si>
    <t>Variation</t>
  </si>
  <si>
    <t>Motor Cover for each Rolling shutter</t>
  </si>
  <si>
    <t>Qty</t>
  </si>
  <si>
    <t>Unit</t>
  </si>
  <si>
    <t>Rate</t>
  </si>
  <si>
    <t>Amount</t>
  </si>
  <si>
    <t>Nos</t>
  </si>
  <si>
    <t>Fire rated signle skin GI rolling shutter Size 2500x2500mm (GF)</t>
  </si>
  <si>
    <t>Fire rated signle skin GI rolling shutter Size 5000x2500mm (GF)</t>
  </si>
  <si>
    <t>Fire rated signle skin GI rolling shutter Size 3000x1200mm (B01)</t>
  </si>
  <si>
    <t>Steel Insuated rolling shutter, Size 2300x2500mm (B01)</t>
  </si>
  <si>
    <t>Steel Insuated rolling shutter, Size 2600x2500mm (L05)</t>
  </si>
  <si>
    <t>Size : 2300x2750mm. Fire Rated Rolling Shutter (L04)</t>
  </si>
  <si>
    <t>KCE Claim</t>
  </si>
  <si>
    <t>Difference</t>
  </si>
  <si>
    <t>No Details to evaluate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</si>
</sst>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43" fontId="0" fillId="0" borderId="0" xfId="1" applyFont="1"/>
    <xf numFmtId="43" fontId="0" fillId="0" borderId="1" xfId="1" applyFont="1" applyBorder="1"/>
    <xf numFmtId="43" fontId="2" fillId="0" borderId="1" xfId="1" applyFont="1" applyBorder="1"/>
    <xf numFmtId="43" fontId="0" fillId="0" borderId="2" xfId="1" applyFont="1" applyBorder="1"/>
    <xf numFmtId="9" fontId="0" fillId="0" borderId="1" xfId="2" applyFont="1" applyBorder="1"/>
    <xf numFmtId="9" fontId="2" fillId="0" borderId="1" xfId="2" applyFont="1" applyBorder="1"/>
    <xf numFmtId="9" fontId="0" fillId="0" borderId="2" xfId="2" applyFont="1" applyBorder="1"/>
    <xf numFmtId="9" fontId="0" fillId="0" borderId="0" xfId="2" applyFont="1"/>
    <xf numFmtId="0" fontId="0" fillId="0" borderId="3" xfId="0" applyBorder="1" applyAlignment="1">
      <alignment horizontal="center" vertical="center"/>
    </xf>
    <xf numFmtId="43" fontId="0" fillId="0" borderId="3" xfId="1" applyFont="1" applyBorder="1" applyAlignment="1">
      <alignment horizontal="center" vertical="center"/>
    </xf>
    <xf numFmtId="9" fontId="0" fillId="0" borderId="3" xfId="2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43" fontId="0" fillId="0" borderId="3" xfId="1" applyFont="1" applyBorder="1" applyAlignment="1">
      <alignment horizontal="center" vertical="center" wrapText="1"/>
    </xf>
    <xf numFmtId="43" fontId="0" fillId="0" borderId="1" xfId="1" applyFont="1" applyBorder="1" applyAlignment="1">
      <alignment wrapText="1"/>
    </xf>
    <xf numFmtId="43" fontId="0" fillId="0" borderId="2" xfId="1" applyFont="1" applyBorder="1" applyAlignment="1">
      <alignment wrapText="1"/>
    </xf>
    <xf numFmtId="43" fontId="0" fillId="0" borderId="0" xfId="1" applyFon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43" fontId="2" fillId="0" borderId="1" xfId="1" applyFont="1" applyBorder="1" applyAlignment="1">
      <alignment wrapText="1"/>
    </xf>
    <xf numFmtId="0" fontId="2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C035A-BB83-496D-A8F6-46262940A102}">
  <dimension ref="A1:K24"/>
  <sheetViews>
    <sheetView tabSelected="1" view="pageBreakPreview" zoomScaleNormal="100" zoomScaleSheetLayoutView="100" workbookViewId="0">
      <selection activeCell="L5" sqref="L5"/>
    </sheetView>
  </sheetViews>
  <sheetFormatPr defaultRowHeight="14.4" x14ac:dyDescent="0.3"/>
  <cols>
    <col min="1" max="1" width="8.77734375" style="19"/>
    <col min="2" max="2" width="32.77734375" style="16" customWidth="1"/>
    <col min="3" max="3" width="10.21875" style="26" customWidth="1"/>
    <col min="4" max="4" width="6.88671875" style="26" customWidth="1"/>
    <col min="5" max="5" width="13" style="23" customWidth="1"/>
    <col min="6" max="6" width="15.5546875" style="2" customWidth="1"/>
    <col min="7" max="8" width="13.33203125" style="2" customWidth="1"/>
    <col min="9" max="9" width="7.6640625" style="9" customWidth="1"/>
    <col min="10" max="10" width="13.33203125" style="2" customWidth="1"/>
  </cols>
  <sheetData>
    <row r="1" spans="1:11" s="1" customFormat="1" ht="29.55" customHeight="1" x14ac:dyDescent="0.3">
      <c r="A1" s="10" t="s">
        <v>0</v>
      </c>
      <c r="B1" s="13" t="s">
        <v>1</v>
      </c>
      <c r="C1" s="13" t="s">
        <v>10</v>
      </c>
      <c r="D1" s="13" t="s">
        <v>11</v>
      </c>
      <c r="E1" s="20" t="s">
        <v>12</v>
      </c>
      <c r="F1" s="11" t="s">
        <v>13</v>
      </c>
      <c r="G1" s="11" t="s">
        <v>2</v>
      </c>
      <c r="H1" s="11" t="s">
        <v>3</v>
      </c>
      <c r="I1" s="12" t="s">
        <v>7</v>
      </c>
      <c r="J1" s="11" t="s">
        <v>4</v>
      </c>
    </row>
    <row r="2" spans="1:11" ht="28.8" x14ac:dyDescent="0.3">
      <c r="A2" s="17">
        <v>1</v>
      </c>
      <c r="B2" s="14" t="s">
        <v>15</v>
      </c>
      <c r="C2" s="24">
        <v>1</v>
      </c>
      <c r="D2" s="24" t="s">
        <v>14</v>
      </c>
      <c r="E2" s="21">
        <v>13450</v>
      </c>
      <c r="F2" s="3">
        <f>PRODUCT(E2,C2)</f>
        <v>13450</v>
      </c>
      <c r="G2" s="3">
        <v>13450</v>
      </c>
      <c r="H2" s="3">
        <f>J2-G2</f>
        <v>0</v>
      </c>
      <c r="I2" s="6">
        <v>1</v>
      </c>
      <c r="J2" s="3">
        <f>F2*I2</f>
        <v>13450</v>
      </c>
    </row>
    <row r="3" spans="1:11" ht="28.8" x14ac:dyDescent="0.3">
      <c r="A3" s="17">
        <v>2</v>
      </c>
      <c r="B3" s="14" t="s">
        <v>16</v>
      </c>
      <c r="C3" s="24">
        <v>1</v>
      </c>
      <c r="D3" s="24" t="s">
        <v>14</v>
      </c>
      <c r="E3" s="21">
        <v>23980</v>
      </c>
      <c r="F3" s="3">
        <f t="shared" ref="F3:F10" si="0">PRODUCT(E3,C3)</f>
        <v>23980</v>
      </c>
      <c r="G3" s="3">
        <v>23980</v>
      </c>
      <c r="H3" s="3">
        <f t="shared" ref="H3:H17" si="1">J3-G3</f>
        <v>0</v>
      </c>
      <c r="I3" s="6">
        <v>1</v>
      </c>
      <c r="J3" s="3">
        <f t="shared" ref="J3:J5" si="2">F3*I3</f>
        <v>23980</v>
      </c>
    </row>
    <row r="4" spans="1:11" ht="28.8" x14ac:dyDescent="0.3">
      <c r="A4" s="17">
        <v>3</v>
      </c>
      <c r="B4" s="14" t="s">
        <v>17</v>
      </c>
      <c r="C4" s="24">
        <v>1</v>
      </c>
      <c r="D4" s="24" t="s">
        <v>14</v>
      </c>
      <c r="E4" s="21">
        <v>11850</v>
      </c>
      <c r="F4" s="3">
        <f t="shared" si="0"/>
        <v>11850</v>
      </c>
      <c r="G4" s="3">
        <v>10665</v>
      </c>
      <c r="H4" s="3">
        <f t="shared" si="1"/>
        <v>0</v>
      </c>
      <c r="I4" s="6">
        <v>0.9</v>
      </c>
      <c r="J4" s="3">
        <f t="shared" si="2"/>
        <v>10665</v>
      </c>
    </row>
    <row r="5" spans="1:11" ht="30.45" customHeight="1" x14ac:dyDescent="0.3">
      <c r="A5" s="17">
        <v>4</v>
      </c>
      <c r="B5" s="14" t="s">
        <v>18</v>
      </c>
      <c r="C5" s="24">
        <v>1</v>
      </c>
      <c r="D5" s="24" t="s">
        <v>14</v>
      </c>
      <c r="E5" s="21">
        <v>8350</v>
      </c>
      <c r="F5" s="3">
        <f t="shared" si="0"/>
        <v>8350</v>
      </c>
      <c r="G5" s="3">
        <v>7515</v>
      </c>
      <c r="H5" s="3">
        <f t="shared" si="1"/>
        <v>0</v>
      </c>
      <c r="I5" s="6">
        <v>0.9</v>
      </c>
      <c r="J5" s="3">
        <f t="shared" si="2"/>
        <v>7515</v>
      </c>
    </row>
    <row r="6" spans="1:11" ht="31.95" customHeight="1" x14ac:dyDescent="0.3">
      <c r="A6" s="17">
        <v>5</v>
      </c>
      <c r="B6" s="14" t="s">
        <v>19</v>
      </c>
      <c r="C6" s="24">
        <v>2</v>
      </c>
      <c r="D6" s="24" t="s">
        <v>14</v>
      </c>
      <c r="E6" s="21">
        <v>8950</v>
      </c>
      <c r="F6" s="3">
        <f t="shared" si="0"/>
        <v>17900</v>
      </c>
      <c r="G6" s="3">
        <v>14320</v>
      </c>
      <c r="H6" s="3">
        <f t="shared" si="1"/>
        <v>0</v>
      </c>
      <c r="I6" s="6">
        <v>0.8</v>
      </c>
      <c r="J6" s="3">
        <f t="shared" ref="J6:J7" si="3">F6*I6</f>
        <v>14320</v>
      </c>
    </row>
    <row r="7" spans="1:11" x14ac:dyDescent="0.3">
      <c r="A7" s="17">
        <v>6</v>
      </c>
      <c r="B7" s="14" t="s">
        <v>9</v>
      </c>
      <c r="C7" s="24">
        <v>6</v>
      </c>
      <c r="D7" s="24" t="s">
        <v>14</v>
      </c>
      <c r="E7" s="21">
        <v>470</v>
      </c>
      <c r="F7" s="3">
        <f t="shared" si="0"/>
        <v>2820</v>
      </c>
      <c r="G7" s="3">
        <v>0</v>
      </c>
      <c r="H7" s="3">
        <f t="shared" si="1"/>
        <v>0</v>
      </c>
      <c r="I7" s="6">
        <v>0</v>
      </c>
      <c r="J7" s="3">
        <f t="shared" si="3"/>
        <v>0</v>
      </c>
    </row>
    <row r="8" spans="1:11" x14ac:dyDescent="0.3">
      <c r="A8" s="17"/>
      <c r="B8" s="14"/>
      <c r="C8" s="24"/>
      <c r="D8" s="24"/>
      <c r="E8" s="21"/>
      <c r="F8" s="3"/>
      <c r="G8" s="3"/>
      <c r="H8" s="3"/>
      <c r="I8" s="6"/>
      <c r="J8" s="3"/>
    </row>
    <row r="9" spans="1:11" s="31" customFormat="1" ht="16.05" customHeight="1" x14ac:dyDescent="0.3">
      <c r="A9" s="27"/>
      <c r="B9" s="28" t="s">
        <v>8</v>
      </c>
      <c r="C9" s="29"/>
      <c r="D9" s="29"/>
      <c r="E9" s="30"/>
      <c r="F9" s="4"/>
      <c r="G9" s="4"/>
      <c r="H9" s="4"/>
      <c r="I9" s="7"/>
      <c r="J9" s="4"/>
    </row>
    <row r="10" spans="1:11" ht="31.95" customHeight="1" x14ac:dyDescent="0.3">
      <c r="A10" s="17">
        <v>7</v>
      </c>
      <c r="B10" s="14" t="s">
        <v>20</v>
      </c>
      <c r="C10" s="24">
        <v>1</v>
      </c>
      <c r="D10" s="24" t="s">
        <v>14</v>
      </c>
      <c r="E10" s="21">
        <v>14000</v>
      </c>
      <c r="F10" s="3">
        <f t="shared" si="0"/>
        <v>14000</v>
      </c>
      <c r="G10" s="3">
        <v>7000</v>
      </c>
      <c r="H10" s="3">
        <f t="shared" si="1"/>
        <v>0</v>
      </c>
      <c r="I10" s="6">
        <v>0.5</v>
      </c>
      <c r="J10" s="3">
        <f t="shared" ref="J10" si="4">F10*I10</f>
        <v>7000</v>
      </c>
    </row>
    <row r="11" spans="1:11" ht="31.95" customHeight="1" x14ac:dyDescent="0.3">
      <c r="A11" s="17"/>
      <c r="B11" s="14"/>
      <c r="C11" s="24"/>
      <c r="D11" s="24"/>
      <c r="E11" s="21"/>
      <c r="F11" s="3"/>
      <c r="G11" s="3"/>
      <c r="H11" s="3"/>
      <c r="I11" s="6"/>
      <c r="J11" s="3"/>
    </row>
    <row r="12" spans="1:11" ht="31.95" customHeight="1" x14ac:dyDescent="0.3">
      <c r="A12" s="17"/>
      <c r="B12" s="14"/>
      <c r="C12" s="24"/>
      <c r="D12" s="24"/>
      <c r="E12" s="21"/>
      <c r="F12" s="3"/>
      <c r="G12" s="3"/>
      <c r="H12" s="3"/>
      <c r="I12" s="6"/>
      <c r="J12" s="3"/>
      <c r="K12" t="s">
        <v>23</v>
      </c>
    </row>
    <row r="13" spans="1:11" ht="31.95" customHeight="1" x14ac:dyDescent="0.3">
      <c r="A13" s="17"/>
      <c r="B13" s="14"/>
      <c r="C13" s="24"/>
      <c r="D13" s="24"/>
      <c r="E13" s="21"/>
      <c r="F13" s="3"/>
      <c r="G13" s="3"/>
      <c r="H13" s="3"/>
      <c r="I13" s="6"/>
      <c r="J13" s="3"/>
    </row>
    <row r="14" spans="1:11" ht="31.95" customHeight="1" x14ac:dyDescent="0.3">
      <c r="A14" s="17"/>
      <c r="B14" s="14"/>
      <c r="C14" s="24"/>
      <c r="D14" s="24"/>
      <c r="E14" s="21"/>
      <c r="F14" s="3"/>
      <c r="G14" s="3"/>
      <c r="H14" s="3"/>
      <c r="I14" s="6"/>
      <c r="J14" s="3"/>
    </row>
    <row r="15" spans="1:11" ht="16.05" customHeight="1" x14ac:dyDescent="0.3">
      <c r="A15" s="17"/>
      <c r="B15" s="14"/>
      <c r="C15" s="24"/>
      <c r="D15" s="24"/>
      <c r="E15" s="21"/>
      <c r="F15" s="3"/>
      <c r="G15" s="3"/>
      <c r="H15" s="3"/>
      <c r="I15" s="6"/>
      <c r="J15" s="3"/>
    </row>
    <row r="16" spans="1:11" x14ac:dyDescent="0.3">
      <c r="A16" s="17"/>
      <c r="B16" s="14"/>
      <c r="C16" s="24"/>
      <c r="D16" s="24"/>
      <c r="E16" s="21"/>
      <c r="F16" s="3"/>
      <c r="G16" s="3">
        <f>SUM(G2:G15)</f>
        <v>76930</v>
      </c>
      <c r="H16" s="3">
        <f>SUM(H2:H15)</f>
        <v>0</v>
      </c>
      <c r="I16" s="6"/>
      <c r="J16" s="3">
        <f>SUM(J2:J15)</f>
        <v>76930</v>
      </c>
    </row>
    <row r="17" spans="1:10" x14ac:dyDescent="0.3">
      <c r="A17" s="17"/>
      <c r="B17" s="14" t="s">
        <v>5</v>
      </c>
      <c r="C17" s="24"/>
      <c r="D17" s="24"/>
      <c r="E17" s="21"/>
      <c r="F17" s="3"/>
      <c r="G17" s="3">
        <v>37765</v>
      </c>
      <c r="H17" s="3">
        <f t="shared" si="1"/>
        <v>0</v>
      </c>
      <c r="I17" s="6"/>
      <c r="J17" s="3">
        <f>SUM(F2:F6)*0.5</f>
        <v>37765</v>
      </c>
    </row>
    <row r="18" spans="1:10" x14ac:dyDescent="0.3">
      <c r="A18" s="17"/>
      <c r="B18" s="14" t="s">
        <v>6</v>
      </c>
      <c r="C18" s="24"/>
      <c r="D18" s="24"/>
      <c r="E18" s="21"/>
      <c r="F18" s="3"/>
      <c r="G18" s="3">
        <v>-37765</v>
      </c>
      <c r="H18" s="3">
        <f>J18-G18</f>
        <v>0</v>
      </c>
      <c r="I18" s="6"/>
      <c r="J18" s="3">
        <f>-IF(J16*0.5&gt;J17,J17,J16*0.5)</f>
        <v>-37765</v>
      </c>
    </row>
    <row r="19" spans="1:10" x14ac:dyDescent="0.3">
      <c r="A19" s="17"/>
      <c r="B19" s="14"/>
      <c r="C19" s="24"/>
      <c r="D19" s="24"/>
      <c r="E19" s="21"/>
      <c r="F19" s="3"/>
      <c r="G19" s="4">
        <f t="shared" ref="G19" si="5">SUM(G16:G18)</f>
        <v>76930</v>
      </c>
      <c r="H19" s="4">
        <f>SUM(H16:H18)</f>
        <v>0</v>
      </c>
      <c r="I19" s="7"/>
      <c r="J19" s="4">
        <f>SUM(J16:J18)</f>
        <v>76930</v>
      </c>
    </row>
    <row r="20" spans="1:10" x14ac:dyDescent="0.3">
      <c r="A20" s="18"/>
      <c r="B20" s="15"/>
      <c r="C20" s="25"/>
      <c r="D20" s="25"/>
      <c r="E20" s="22"/>
      <c r="F20" s="5"/>
      <c r="G20" s="5"/>
      <c r="H20" s="5"/>
      <c r="I20" s="8"/>
      <c r="J20" s="5"/>
    </row>
    <row r="23" spans="1:10" x14ac:dyDescent="0.3">
      <c r="F23" s="2" t="s">
        <v>21</v>
      </c>
      <c r="G23" s="2">
        <v>60817</v>
      </c>
      <c r="H23" s="2">
        <v>29163</v>
      </c>
      <c r="J23" s="2">
        <v>89980</v>
      </c>
    </row>
    <row r="24" spans="1:10" x14ac:dyDescent="0.3">
      <c r="F24" s="2" t="s">
        <v>22</v>
      </c>
      <c r="G24" s="2">
        <f>G19-G23</f>
        <v>16113</v>
      </c>
      <c r="H24" s="2">
        <f t="shared" ref="H24:J24" si="6">H19-H23</f>
        <v>-29163</v>
      </c>
      <c r="I24" s="2">
        <f t="shared" si="6"/>
        <v>0</v>
      </c>
      <c r="J24" s="2">
        <f t="shared" si="6"/>
        <v>-13050</v>
      </c>
    </row>
  </sheetData>
  <phoneticPr fontId="3" type="noConversion"/>
  <pageMargins left="0.7" right="0.7" top="0.75" bottom="0.75" header="0.3" footer="0.3"/>
  <pageSetup paperSize="9" scale="6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Himal Kosala</dc:creator>
  <cp:lastModifiedBy>Tharaka Rathnayaka</cp:lastModifiedBy>
  <dcterms:created xsi:type="dcterms:W3CDTF">2023-02-16T05:12:18Z</dcterms:created>
  <dcterms:modified xsi:type="dcterms:W3CDTF">2023-04-17T13:22:51Z</dcterms:modified>
</cp:coreProperties>
</file>